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theme/theme1.xml" ContentType="application/vnd.openxmlformats-officedocument.theme+xml"/>
  <Override PartName="/xl/drawings/drawing3.xml" ContentType="application/vnd.openxmlformats-officedocument.drawing+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94.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externalLinks/externalLink10.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13.xml" ContentType="application/vnd.openxmlformats-officedocument.spreadsheetml.externalLink+xml"/>
  <Override PartName="/xl/externalLinks/externalLink112.xml" ContentType="application/vnd.openxmlformats-officedocument.spreadsheetml.externalLink+xml"/>
  <Override PartName="/xl/externalLinks/externalLink111.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30.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GrpRevnu\PUBLIC\Low Income\2024 Filing\5% Cap Threshold Test\"/>
    </mc:Choice>
  </mc:AlternateContent>
  <bookViews>
    <workbookView xWindow="0" yWindow="450" windowWidth="19200" windowHeight="6315" firstSheet="12" activeTab="17"/>
  </bookViews>
  <sheets>
    <sheet name="Revenue Requirement Limit Test" sheetId="1" r:id="rId1"/>
    <sheet name="Statutory Language" sheetId="10" r:id="rId2"/>
    <sheet name="Denominator→" sheetId="6" r:id="rId3"/>
    <sheet name="Elect Rev Req Proposed" sheetId="2" r:id="rId4"/>
    <sheet name="Gas Rev Req Proposed" sheetId="9" r:id="rId5"/>
    <sheet name="Numerator→" sheetId="13" r:id="rId6"/>
    <sheet name="Sch 129 Low Inc Rev Req" sheetId="3" r:id="rId7"/>
    <sheet name="Sch 129D Bill Disc Rt Rev Req" sheetId="4" r:id="rId8"/>
    <sheet name="Sch 120 Conservation Rev Req" sheetId="5" r:id="rId9"/>
    <sheet name="Community Solar" sheetId="14" r:id="rId10"/>
    <sheet name="Sch. 111 CCA Credit" sheetId="8" r:id="rId11"/>
    <sheet name="Non-Test→" sheetId="7" r:id="rId12"/>
    <sheet name="CCA LI Decarbonization " sheetId="22" r:id="rId13"/>
    <sheet name="LIHEAP" sheetId="15" r:id="rId14"/>
    <sheet name="Pledge Payment Pivot" sheetId="24" r:id="rId15"/>
    <sheet name="Pledge Payment Post Conversion " sheetId="23" r:id="rId16"/>
    <sheet name="WHF Donations " sheetId="20" r:id="rId17"/>
    <sheet name="WA Families Clean Energy Cr" sheetId="2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0" localSheetId="11">[1]Jan!#REF!</definedName>
    <definedName name="\0" localSheetId="5">[1]Jan!#REF!</definedName>
    <definedName name="\0" localSheetId="6">[1]Jan!#REF!</definedName>
    <definedName name="\0">[1]Jan!#REF!</definedName>
    <definedName name="\A" localSheetId="11">#REF!</definedName>
    <definedName name="\A" localSheetId="5">#REF!</definedName>
    <definedName name="\A" localSheetId="6">#REF!</definedName>
    <definedName name="\A">#REF!</definedName>
    <definedName name="\B" localSheetId="11">#REF!</definedName>
    <definedName name="\B" localSheetId="5">#REF!</definedName>
    <definedName name="\B" localSheetId="6">#REF!</definedName>
    <definedName name="\B">#REF!</definedName>
    <definedName name="\BACK1" localSheetId="11">#REF!</definedName>
    <definedName name="\BACK1" localSheetId="5">#REF!</definedName>
    <definedName name="\BACK1" localSheetId="6">#REF!</definedName>
    <definedName name="\BACK1">#REF!</definedName>
    <definedName name="\BLOCK" localSheetId="11">#REF!</definedName>
    <definedName name="\BLOCK" localSheetId="5">#REF!</definedName>
    <definedName name="\BLOCK" localSheetId="6">#REF!</definedName>
    <definedName name="\BLOCK">#REF!</definedName>
    <definedName name="\BLOCKT" localSheetId="11">#REF!</definedName>
    <definedName name="\BLOCKT" localSheetId="5">#REF!</definedName>
    <definedName name="\BLOCKT" localSheetId="6">#REF!</definedName>
    <definedName name="\BLOCKT">#REF!</definedName>
    <definedName name="\C" localSheetId="11">'[2]Sched 46'!#REF!</definedName>
    <definedName name="\C" localSheetId="5">'[2]Sched 46'!#REF!</definedName>
    <definedName name="\C" localSheetId="6">'[2]Sched 46'!#REF!</definedName>
    <definedName name="\C">'[2]Sched 46'!#REF!</definedName>
    <definedName name="\COMP" localSheetId="11">#REF!</definedName>
    <definedName name="\COMP" localSheetId="5">#REF!</definedName>
    <definedName name="\COMP" localSheetId="6">#REF!</definedName>
    <definedName name="\COMP">#REF!</definedName>
    <definedName name="\COMPT" localSheetId="11">#REF!</definedName>
    <definedName name="\COMPT" localSheetId="5">#REF!</definedName>
    <definedName name="\COMPT" localSheetId="6">#REF!</definedName>
    <definedName name="\COMPT">#REF!</definedName>
    <definedName name="\G" localSheetId="11">#REF!</definedName>
    <definedName name="\G" localSheetId="5">#REF!</definedName>
    <definedName name="\G" localSheetId="6">#REF!</definedName>
    <definedName name="\G">#REF!</definedName>
    <definedName name="\I" localSheetId="11">#REF!</definedName>
    <definedName name="\I" localSheetId="5">#REF!</definedName>
    <definedName name="\I" localSheetId="6">#REF!</definedName>
    <definedName name="\I">#REF!</definedName>
    <definedName name="\K" localSheetId="11">#REF!</definedName>
    <definedName name="\K" localSheetId="5">#REF!</definedName>
    <definedName name="\K" localSheetId="6">#REF!</definedName>
    <definedName name="\K">#REF!</definedName>
    <definedName name="\L" localSheetId="11">#REF!</definedName>
    <definedName name="\L" localSheetId="5">#REF!</definedName>
    <definedName name="\L" localSheetId="6">#REF!</definedName>
    <definedName name="\L">#REF!</definedName>
    <definedName name="\M" localSheetId="11">'[2]Sched 46'!#REF!</definedName>
    <definedName name="\M" localSheetId="5">'[2]Sched 46'!#REF!</definedName>
    <definedName name="\M" localSheetId="6">'[2]Sched 46'!#REF!</definedName>
    <definedName name="\M">'[2]Sched 46'!#REF!</definedName>
    <definedName name="\P" localSheetId="11">'[2]Sched 46'!#REF!</definedName>
    <definedName name="\P" localSheetId="5">'[2]Sched 46'!#REF!</definedName>
    <definedName name="\P" localSheetId="6">'[2]Sched 46'!#REF!</definedName>
    <definedName name="\P">'[2]Sched 46'!#REF!</definedName>
    <definedName name="\Q" localSheetId="11">[3]Actual!#REF!</definedName>
    <definedName name="\Q" localSheetId="5">[3]Actual!#REF!</definedName>
    <definedName name="\Q" localSheetId="6">[3]Actual!#REF!</definedName>
    <definedName name="\Q">[3]Actual!#REF!</definedName>
    <definedName name="\R" localSheetId="11">#REF!</definedName>
    <definedName name="\R" localSheetId="5">#REF!</definedName>
    <definedName name="\R" localSheetId="6">#REF!</definedName>
    <definedName name="\R">#REF!</definedName>
    <definedName name="\S" localSheetId="11">#REF!</definedName>
    <definedName name="\S" localSheetId="5">#REF!</definedName>
    <definedName name="\S" localSheetId="6">#REF!</definedName>
    <definedName name="\S">#REF!</definedName>
    <definedName name="\TABLE1" localSheetId="11">#REF!</definedName>
    <definedName name="\TABLE1" localSheetId="5">#REF!</definedName>
    <definedName name="\TABLE1" localSheetId="6">#REF!</definedName>
    <definedName name="\TABLE1">#REF!</definedName>
    <definedName name="\TABLE2" localSheetId="11">#REF!</definedName>
    <definedName name="\TABLE2" localSheetId="5">#REF!</definedName>
    <definedName name="\TABLE2" localSheetId="6">#REF!</definedName>
    <definedName name="\TABLE2">#REF!</definedName>
    <definedName name="\TABLEA" localSheetId="11">#REF!</definedName>
    <definedName name="\TABLEA" localSheetId="5">#REF!</definedName>
    <definedName name="\TABLEA" localSheetId="6">#REF!</definedName>
    <definedName name="\TABLEA">#REF!</definedName>
    <definedName name="\TBL2" localSheetId="11">#REF!</definedName>
    <definedName name="\TBL2" localSheetId="5">#REF!</definedName>
    <definedName name="\TBL2" localSheetId="6">#REF!</definedName>
    <definedName name="\TBL2">#REF!</definedName>
    <definedName name="\TBL3" localSheetId="11">#REF!</definedName>
    <definedName name="\TBL3" localSheetId="5">#REF!</definedName>
    <definedName name="\TBL3" localSheetId="6">#REF!</definedName>
    <definedName name="\TBL3">#REF!</definedName>
    <definedName name="\TBL4" localSheetId="11">#REF!</definedName>
    <definedName name="\TBL4" localSheetId="5">#REF!</definedName>
    <definedName name="\TBL4" localSheetId="6">#REF!</definedName>
    <definedName name="\TBL4">#REF!</definedName>
    <definedName name="\TBL5" localSheetId="11">#REF!</definedName>
    <definedName name="\TBL5" localSheetId="5">#REF!</definedName>
    <definedName name="\TBL5" localSheetId="6">#REF!</definedName>
    <definedName name="\TBL5">#REF!</definedName>
    <definedName name="\W" localSheetId="11">#REF!</definedName>
    <definedName name="\W" localSheetId="5">#REF!</definedName>
    <definedName name="\W" localSheetId="6">#REF!</definedName>
    <definedName name="\W">#REF!</definedName>
    <definedName name="\WORK1" localSheetId="11">#REF!</definedName>
    <definedName name="\WORK1" localSheetId="5">#REF!</definedName>
    <definedName name="\WORK1" localSheetId="6">#REF!</definedName>
    <definedName name="\WORK1">#REF!</definedName>
    <definedName name="\X" localSheetId="11">#REF!</definedName>
    <definedName name="\X" localSheetId="5">#REF!</definedName>
    <definedName name="\X" localSheetId="6">#REF!</definedName>
    <definedName name="\X">#REF!</definedName>
    <definedName name="\Z" localSheetId="11">#REF!</definedName>
    <definedName name="\Z" localSheetId="5">#REF!</definedName>
    <definedName name="\Z" localSheetId="6">#REF!</definedName>
    <definedName name="\Z">#REF!</definedName>
    <definedName name="________________________OM1"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_six6" hidden="1">{#N/A,#N/A,FALSE,"CRPT";#N/A,#N/A,FALSE,"TREND";#N/A,#N/A,FALSE,"%Curve"}</definedName>
    <definedName name="____________________OM1" hidden="1">{#N/A,#N/A,FALSE,"Summary";#N/A,#N/A,FALSE,"SmPlants";#N/A,#N/A,FALSE,"Utah";#N/A,#N/A,FALSE,"Idaho";#N/A,#N/A,FALSE,"Lewis River";#N/A,#N/A,FALSE,"NrthUmpq";#N/A,#N/A,FALSE,"KlamRog"}</definedName>
    <definedName name="____________________six6" hidden="1">{#N/A,#N/A,FALSE,"CRPT";#N/A,#N/A,FALSE,"TREND";#N/A,#N/A,FALSE,"%Curve"}</definedName>
    <definedName name="____________________www1" hidden="1">{#N/A,#N/A,FALSE,"schA"}</definedName>
    <definedName name="___________________OM1" hidden="1">{#N/A,#N/A,FALSE,"Summary";#N/A,#N/A,FALSE,"SmPlants";#N/A,#N/A,FALSE,"Utah";#N/A,#N/A,FALSE,"Idaho";#N/A,#N/A,FALSE,"Lewis River";#N/A,#N/A,FALSE,"NrthUmpq";#N/A,#N/A,FALSE,"KlamRog"}</definedName>
    <definedName name="__________________six6" localSheetId="8" hidden="1">{#N/A,#N/A,FALSE,"CRPT";#N/A,#N/A,FALSE,"TREND";#N/A,#N/A,FALSE,"%Curve"}</definedName>
    <definedName name="__________________six6" localSheetId="7"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localSheetId="7" hidden="1">{#N/A,#N/A,FALSE,"schA"}</definedName>
    <definedName name="__________________www1" hidden="1">{#N/A,#N/A,FALSE,"schA"}</definedName>
    <definedName name="_________________OM1" hidden="1">{#N/A,#N/A,FALSE,"Summary";#N/A,#N/A,FALSE,"SmPlants";#N/A,#N/A,FALSE,"Utah";#N/A,#N/A,FALSE,"Idaho";#N/A,#N/A,FALSE,"Lewis River";#N/A,#N/A,FALSE,"NrthUmpq";#N/A,#N/A,FALSE,"KlamRog"}</definedName>
    <definedName name="_________________six6" localSheetId="8" hidden="1">{#N/A,#N/A,FALSE,"CRPT";#N/A,#N/A,FALSE,"TREND";#N/A,#N/A,FALSE,"%Curve"}</definedName>
    <definedName name="_________________six6" localSheetId="7"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localSheetId="7" hidden="1">{#N/A,#N/A,FALSE,"schA"}</definedName>
    <definedName name="_________________www1" hidden="1">{#N/A,#N/A,FALSE,"schA"}</definedName>
    <definedName name="________________six6" localSheetId="8" hidden="1">{#N/A,#N/A,FALSE,"CRPT";#N/A,#N/A,FALSE,"TREND";#N/A,#N/A,FALSE,"%Curve"}</definedName>
    <definedName name="________________six6" localSheetId="7" hidden="1">{#N/A,#N/A,FALSE,"CRPT";#N/A,#N/A,FALSE,"TREND";#N/A,#N/A,FALSE,"%Curve"}</definedName>
    <definedName name="________________six6" hidden="1">{#N/A,#N/A,FALSE,"CRPT";#N/A,#N/A,FALSE,"TREND";#N/A,#N/A,FALSE,"%Curve"}</definedName>
    <definedName name="________________www1" localSheetId="8" hidden="1">{#N/A,#N/A,FALSE,"schA"}</definedName>
    <definedName name="________________www1" localSheetId="7" hidden="1">{#N/A,#N/A,FALSE,"schA"}</definedName>
    <definedName name="________________www1" hidden="1">{#N/A,#N/A,FALSE,"schA"}</definedName>
    <definedName name="_______________six6" localSheetId="8" hidden="1">{#N/A,#N/A,FALSE,"CRPT";#N/A,#N/A,FALSE,"TREND";#N/A,#N/A,FALSE,"%Curve"}</definedName>
    <definedName name="_______________six6" localSheetId="7" hidden="1">{#N/A,#N/A,FALSE,"CRPT";#N/A,#N/A,FALSE,"TREND";#N/A,#N/A,FALSE,"%Curve"}</definedName>
    <definedName name="_______________six6" hidden="1">{#N/A,#N/A,FALSE,"CRPT";#N/A,#N/A,FALSE,"TREND";#N/A,#N/A,FALSE,"%Curve"}</definedName>
    <definedName name="_______________www1" localSheetId="8" hidden="1">{#N/A,#N/A,FALSE,"schA"}</definedName>
    <definedName name="_______________www1" localSheetId="7" hidden="1">{#N/A,#N/A,FALSE,"schA"}</definedName>
    <definedName name="_______________www1" hidden="1">{#N/A,#N/A,FALSE,"schA"}</definedName>
    <definedName name="______________OM1" hidden="1">{#N/A,#N/A,FALSE,"Summary";#N/A,#N/A,FALSE,"SmPlants";#N/A,#N/A,FALSE,"Utah";#N/A,#N/A,FALSE,"Idaho";#N/A,#N/A,FALSE,"Lewis River";#N/A,#N/A,FALSE,"NrthUmpq";#N/A,#N/A,FALSE,"KlamRog"}</definedName>
    <definedName name="______________six6" localSheetId="8" hidden="1">{#N/A,#N/A,FALSE,"CRPT";#N/A,#N/A,FALSE,"TREND";#N/A,#N/A,FALSE,"%Curve"}</definedName>
    <definedName name="______________six6" localSheetId="7" hidden="1">{#N/A,#N/A,FALSE,"CRPT";#N/A,#N/A,FALSE,"TREND";#N/A,#N/A,FALSE,"%Curve"}</definedName>
    <definedName name="______________six6" hidden="1">{#N/A,#N/A,FALSE,"CRPT";#N/A,#N/A,FALSE,"TREND";#N/A,#N/A,FALSE,"%Curve"}</definedName>
    <definedName name="______________www1" localSheetId="8" hidden="1">{#N/A,#N/A,FALSE,"schA"}</definedName>
    <definedName name="______________www1" localSheetId="7" hidden="1">{#N/A,#N/A,FALSE,"schA"}</definedName>
    <definedName name="______________www1" hidden="1">{#N/A,#N/A,FALSE,"schA"}</definedName>
    <definedName name="_____________six6" localSheetId="8" hidden="1">{#N/A,#N/A,FALSE,"CRPT";#N/A,#N/A,FALSE,"TREND";#N/A,#N/A,FALSE,"%Curve"}</definedName>
    <definedName name="_____________six6" localSheetId="7" hidden="1">{#N/A,#N/A,FALSE,"CRPT";#N/A,#N/A,FALSE,"TREND";#N/A,#N/A,FALSE,"%Curve"}</definedName>
    <definedName name="_____________six6" hidden="1">{#N/A,#N/A,FALSE,"CRPT";#N/A,#N/A,FALSE,"TREND";#N/A,#N/A,FALSE,"%Curve"}</definedName>
    <definedName name="_____________www1" localSheetId="8" hidden="1">{#N/A,#N/A,FALSE,"schA"}</definedName>
    <definedName name="_____________www1" localSheetId="7" hidden="1">{#N/A,#N/A,FALSE,"schA"}</definedName>
    <definedName name="_____________www1" hidden="1">{#N/A,#N/A,FALSE,"schA"}</definedName>
    <definedName name="____________OM1" hidden="1">{#N/A,#N/A,FALSE,"Summary";#N/A,#N/A,FALSE,"SmPlants";#N/A,#N/A,FALSE,"Utah";#N/A,#N/A,FALSE,"Idaho";#N/A,#N/A,FALSE,"Lewis River";#N/A,#N/A,FALSE,"NrthUmpq";#N/A,#N/A,FALSE,"KlamRog"}</definedName>
    <definedName name="____________six6" localSheetId="8" hidden="1">{#N/A,#N/A,FALSE,"CRPT";#N/A,#N/A,FALSE,"TREND";#N/A,#N/A,FALSE,"%Curve"}</definedName>
    <definedName name="____________six6" localSheetId="7" hidden="1">{#N/A,#N/A,FALSE,"CRPT";#N/A,#N/A,FALSE,"TREND";#N/A,#N/A,FALSE,"%Curve"}</definedName>
    <definedName name="____________six6" hidden="1">{#N/A,#N/A,FALSE,"CRPT";#N/A,#N/A,FALSE,"TREND";#N/A,#N/A,FALSE,"%Curve"}</definedName>
    <definedName name="____________www1" localSheetId="8" hidden="1">{#N/A,#N/A,FALSE,"schA"}</definedName>
    <definedName name="____________www1" localSheetId="7" hidden="1">{#N/A,#N/A,FALSE,"schA"}</definedName>
    <definedName name="____________www1" hidden="1">{#N/A,#N/A,FALSE,"schA"}</definedName>
    <definedName name="___________OM1" hidden="1">{#N/A,#N/A,FALSE,"Summary";#N/A,#N/A,FALSE,"SmPlants";#N/A,#N/A,FALSE,"Utah";#N/A,#N/A,FALSE,"Idaho";#N/A,#N/A,FALSE,"Lewis River";#N/A,#N/A,FALSE,"NrthUmpq";#N/A,#N/A,FALSE,"KlamRog"}</definedName>
    <definedName name="___________six6" localSheetId="8" hidden="1">{#N/A,#N/A,FALSE,"CRPT";#N/A,#N/A,FALSE,"TREND";#N/A,#N/A,FALSE,"%Curve"}</definedName>
    <definedName name="___________six6" localSheetId="7" hidden="1">{#N/A,#N/A,FALSE,"CRPT";#N/A,#N/A,FALSE,"TREND";#N/A,#N/A,FALSE,"%Curve"}</definedName>
    <definedName name="___________six6" hidden="1">{#N/A,#N/A,FALSE,"CRPT";#N/A,#N/A,FALSE,"TREND";#N/A,#N/A,FALSE,"%Curve"}</definedName>
    <definedName name="___________www1" localSheetId="8" hidden="1">{#N/A,#N/A,FALSE,"schA"}</definedName>
    <definedName name="___________www1" localSheetId="7" hidden="1">{#N/A,#N/A,FALSE,"schA"}</definedName>
    <definedName name="___________www1" hidden="1">{#N/A,#N/A,FALSE,"schA"}</definedName>
    <definedName name="__________six6" localSheetId="8" hidden="1">{#N/A,#N/A,FALSE,"CRPT";#N/A,#N/A,FALSE,"TREND";#N/A,#N/A,FALSE,"%Curve"}</definedName>
    <definedName name="__________six6" localSheetId="7" hidden="1">{#N/A,#N/A,FALSE,"CRPT";#N/A,#N/A,FALSE,"TREND";#N/A,#N/A,FALSE,"%Curve"}</definedName>
    <definedName name="__________six6" hidden="1">{#N/A,#N/A,FALSE,"CRPT";#N/A,#N/A,FALSE,"TREND";#N/A,#N/A,FALSE,"%Curve"}</definedName>
    <definedName name="__________www1" localSheetId="8" hidden="1">{#N/A,#N/A,FALSE,"schA"}</definedName>
    <definedName name="__________www1" localSheetId="7" hidden="1">{#N/A,#N/A,FALSE,"schA"}</definedName>
    <definedName name="__________www1" hidden="1">{#N/A,#N/A,FALSE,"schA"}</definedName>
    <definedName name="_________j1"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hidden="1">{#N/A,#N/A,FALSE,"Summary";#N/A,#N/A,FALSE,"SmPlants";#N/A,#N/A,FALSE,"Utah";#N/A,#N/A,FALSE,"Idaho";#N/A,#N/A,FALSE,"Lewis River";#N/A,#N/A,FALSE,"NrthUmpq";#N/A,#N/A,FALSE,"KlamRog"}</definedName>
    <definedName name="_________six6" localSheetId="8" hidden="1">{#N/A,#N/A,FALSE,"CRPT";#N/A,#N/A,FALSE,"TREND";#N/A,#N/A,FALSE,"%Curve"}</definedName>
    <definedName name="_________six6" localSheetId="7" hidden="1">{#N/A,#N/A,FALSE,"CRPT";#N/A,#N/A,FALSE,"TREND";#N/A,#N/A,FALSE,"%Curve"}</definedName>
    <definedName name="_________six6" hidden="1">{#N/A,#N/A,FALSE,"CRPT";#N/A,#N/A,FALSE,"TREND";#N/A,#N/A,FALSE,"%Curve"}</definedName>
    <definedName name="_________www1" localSheetId="8" hidden="1">{#N/A,#N/A,FALSE,"schA"}</definedName>
    <definedName name="_________www1" localSheetId="7" hidden="1">{#N/A,#N/A,FALSE,"schA"}</definedName>
    <definedName name="_________www1" hidden="1">{#N/A,#N/A,FALSE,"schA"}</definedName>
    <definedName name="________j1"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8" hidden="1">{#N/A,#N/A,FALSE,"CRPT";#N/A,#N/A,FALSE,"TREND";#N/A,#N/A,FALSE,"%Curve"}</definedName>
    <definedName name="________six6" localSheetId="7" hidden="1">{#N/A,#N/A,FALSE,"CRPT";#N/A,#N/A,FALSE,"TREND";#N/A,#N/A,FALSE,"%Curve"}</definedName>
    <definedName name="________six6" hidden="1">{#N/A,#N/A,FALSE,"CRPT";#N/A,#N/A,FALSE,"TREND";#N/A,#N/A,FALSE,"%Curve"}</definedName>
    <definedName name="________www1" localSheetId="8" hidden="1">{#N/A,#N/A,FALSE,"schA"}</definedName>
    <definedName name="________www1" localSheetId="7" hidden="1">{#N/A,#N/A,FALSE,"schA"}</definedName>
    <definedName name="________www1" hidden="1">{#N/A,#N/A,FALSE,"schA"}</definedName>
    <definedName name="_______ex1" hidden="1">{#N/A,#N/A,FALSE,"Summ";#N/A,#N/A,FALSE,"General"}</definedName>
    <definedName name="_______j1"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new1" hidden="1">{#N/A,#N/A,FALSE,"Summ";#N/A,#N/A,FALSE,"General"}</definedName>
    <definedName name="_______OM1" hidden="1">{#N/A,#N/A,FALSE,"Summary";#N/A,#N/A,FALSE,"SmPlants";#N/A,#N/A,FALSE,"Utah";#N/A,#N/A,FALSE,"Idaho";#N/A,#N/A,FALSE,"Lewis River";#N/A,#N/A,FALSE,"NrthUmpq";#N/A,#N/A,FALSE,"KlamRog"}</definedName>
    <definedName name="_______six6" localSheetId="8" hidden="1">{#N/A,#N/A,FALSE,"CRPT";#N/A,#N/A,FALSE,"TREND";#N/A,#N/A,FALSE,"%Curve"}</definedName>
    <definedName name="_______six6" localSheetId="7" hidden="1">{#N/A,#N/A,FALSE,"CRPT";#N/A,#N/A,FALSE,"TREND";#N/A,#N/A,FALSE,"%Curve"}</definedName>
    <definedName name="_______six6" hidden="1">{#N/A,#N/A,FALSE,"CRPT";#N/A,#N/A,FALSE,"TREND";#N/A,#N/A,FALSE,"%Curve"}</definedName>
    <definedName name="_______www1" localSheetId="8" hidden="1">{#N/A,#N/A,FALSE,"schA"}</definedName>
    <definedName name="_______www1" localSheetId="7" hidden="1">{#N/A,#N/A,FALSE,"schA"}</definedName>
    <definedName name="_______www1" hidden="1">{#N/A,#N/A,FALSE,"schA"}</definedName>
    <definedName name="______Apr05" localSheetId="11">#REF!</definedName>
    <definedName name="______Apr05" localSheetId="5">#REF!</definedName>
    <definedName name="______Apr05" localSheetId="6">#REF!</definedName>
    <definedName name="______Apr05">#REF!</definedName>
    <definedName name="______Aug05" localSheetId="11">#REF!</definedName>
    <definedName name="______Aug05" localSheetId="5">#REF!</definedName>
    <definedName name="______Aug05" localSheetId="6">#REF!</definedName>
    <definedName name="______Aug05">#REF!</definedName>
    <definedName name="______ex1" hidden="1">{#N/A,#N/A,FALSE,"Summ";#N/A,#N/A,FALSE,"General"}</definedName>
    <definedName name="______Feb05" localSheetId="11">#REF!</definedName>
    <definedName name="______Feb05" localSheetId="5">#REF!</definedName>
    <definedName name="______Feb05" localSheetId="6">#REF!</definedName>
    <definedName name="______Feb05">#REF!</definedName>
    <definedName name="______j1"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Jan05" localSheetId="11">#REF!</definedName>
    <definedName name="______Jan05" localSheetId="5">#REF!</definedName>
    <definedName name="______Jan05" localSheetId="6">#REF!</definedName>
    <definedName name="______Jan05">#REF!</definedName>
    <definedName name="______Jul05" localSheetId="11">#REF!</definedName>
    <definedName name="______Jul05" localSheetId="5">#REF!</definedName>
    <definedName name="______Jul05" localSheetId="6">#REF!</definedName>
    <definedName name="______Jul05">#REF!</definedName>
    <definedName name="______Jun05" localSheetId="11">#REF!</definedName>
    <definedName name="______Jun05" localSheetId="5">#REF!</definedName>
    <definedName name="______Jun05" localSheetId="6">#REF!</definedName>
    <definedName name="______Jun05">#REF!</definedName>
    <definedName name="______Jun09">" BS!$AI$7:$AI$1643"</definedName>
    <definedName name="______Mar05" localSheetId="11">#REF!</definedName>
    <definedName name="______Mar05" localSheetId="5">#REF!</definedName>
    <definedName name="______Mar05" localSheetId="6">#REF!</definedName>
    <definedName name="______Mar05">#REF!</definedName>
    <definedName name="______May05" localSheetId="11">#REF!</definedName>
    <definedName name="______May05" localSheetId="5">#REF!</definedName>
    <definedName name="______May05" localSheetId="6">#REF!</definedName>
    <definedName name="______May05">#REF!</definedName>
    <definedName name="______new1" hidden="1">{#N/A,#N/A,FALSE,"Summ";#N/A,#N/A,FALSE,"General"}</definedName>
    <definedName name="______OM1" hidden="1">{#N/A,#N/A,FALSE,"Summary";#N/A,#N/A,FALSE,"SmPlants";#N/A,#N/A,FALSE,"Utah";#N/A,#N/A,FALSE,"Idaho";#N/A,#N/A,FALSE,"Lewis River";#N/A,#N/A,FALSE,"NrthUmpq";#N/A,#N/A,FALSE,"KlamRog"}</definedName>
    <definedName name="______Sep05" localSheetId="11">#REF!</definedName>
    <definedName name="______Sep05" localSheetId="5">#REF!</definedName>
    <definedName name="______Sep05" localSheetId="6">#REF!</definedName>
    <definedName name="______Sep05">#REF!</definedName>
    <definedName name="______six6" localSheetId="8" hidden="1">{#N/A,#N/A,FALSE,"CRPT";#N/A,#N/A,FALSE,"TREND";#N/A,#N/A,FALSE,"%Curve"}</definedName>
    <definedName name="______six6" localSheetId="7" hidden="1">{#N/A,#N/A,FALSE,"CRPT";#N/A,#N/A,FALSE,"TREND";#N/A,#N/A,FALSE,"%Curve"}</definedName>
    <definedName name="______six6" hidden="1">{#N/A,#N/A,FALSE,"CRPT";#N/A,#N/A,FALSE,"TREND";#N/A,#N/A,FALSE,"%Curve"}</definedName>
    <definedName name="______www1" localSheetId="8" hidden="1">{#N/A,#N/A,FALSE,"schA"}</definedName>
    <definedName name="______www1" localSheetId="7" hidden="1">{#N/A,#N/A,FALSE,"schA"}</definedName>
    <definedName name="______www1" hidden="1">{#N/A,#N/A,FALSE,"schA"}</definedName>
    <definedName name="_____Apr04" localSheetId="7">[4]BS!$U$7:$U$3582</definedName>
    <definedName name="_____Apr04">[5]BS!$U$7:$U$3582</definedName>
    <definedName name="_____Apr05" localSheetId="11">[6]BS!#REF!</definedName>
    <definedName name="_____Apr05" localSheetId="5">[6]BS!#REF!</definedName>
    <definedName name="_____Apr05" localSheetId="6">[6]BS!#REF!</definedName>
    <definedName name="_____Apr05">[6]BS!#REF!</definedName>
    <definedName name="_____Aug04" localSheetId="7">[4]BS!$Y$7:$Y$3582</definedName>
    <definedName name="_____Aug04">[5]BS!$Y$7:$Y$3582</definedName>
    <definedName name="_____Aug05" localSheetId="11">[6]BS!#REF!</definedName>
    <definedName name="_____Aug05" localSheetId="5">[6]BS!#REF!</definedName>
    <definedName name="_____Aug05" localSheetId="6">[6]BS!#REF!</definedName>
    <definedName name="_____Aug05">[6]BS!#REF!</definedName>
    <definedName name="_____Aug09" xml:space="preserve"> [7]BS!$Y$7:$Y$1726</definedName>
    <definedName name="_____DAT1" localSheetId="11">#REF!</definedName>
    <definedName name="_____DAT1" localSheetId="5">#REF!</definedName>
    <definedName name="_____DAT1" localSheetId="6">#REF!</definedName>
    <definedName name="_____DAT1">#REF!</definedName>
    <definedName name="_____DAT10" localSheetId="11">#REF!</definedName>
    <definedName name="_____DAT10" localSheetId="5">#REF!</definedName>
    <definedName name="_____DAT10" localSheetId="6">#REF!</definedName>
    <definedName name="_____DAT10">#REF!</definedName>
    <definedName name="_____DAT11" localSheetId="11">#REF!</definedName>
    <definedName name="_____DAT11" localSheetId="5">#REF!</definedName>
    <definedName name="_____DAT11" localSheetId="6">#REF!</definedName>
    <definedName name="_____DAT11">#REF!</definedName>
    <definedName name="_____DAT12" localSheetId="11">#REF!</definedName>
    <definedName name="_____DAT12" localSheetId="5">#REF!</definedName>
    <definedName name="_____DAT12" localSheetId="6">#REF!</definedName>
    <definedName name="_____DAT12">#REF!</definedName>
    <definedName name="_____DAT13" localSheetId="11">#REF!</definedName>
    <definedName name="_____DAT13" localSheetId="5">#REF!</definedName>
    <definedName name="_____DAT13" localSheetId="6">#REF!</definedName>
    <definedName name="_____DAT13">#REF!</definedName>
    <definedName name="_____DAT2" localSheetId="11">#REF!</definedName>
    <definedName name="_____DAT2" localSheetId="5">#REF!</definedName>
    <definedName name="_____DAT2" localSheetId="6">#REF!</definedName>
    <definedName name="_____DAT2">#REF!</definedName>
    <definedName name="_____DAT3" localSheetId="11">'[8]23600471-WA Utility Tax (Elect)'!#REF!</definedName>
    <definedName name="_____DAT3" localSheetId="5">'[8]23600471-WA Utility Tax (Elect)'!#REF!</definedName>
    <definedName name="_____DAT3" localSheetId="6">'[8]23600471-WA Utility Tax (Elect)'!#REF!</definedName>
    <definedName name="_____DAT3">'[8]23600471-WA Utility Tax (Elect)'!#REF!</definedName>
    <definedName name="_____DAT4" localSheetId="11">#REF!</definedName>
    <definedName name="_____DAT4" localSheetId="5">#REF!</definedName>
    <definedName name="_____DAT4" localSheetId="6">#REF!</definedName>
    <definedName name="_____DAT4">#REF!</definedName>
    <definedName name="_____DAT5" localSheetId="11">#REF!</definedName>
    <definedName name="_____DAT5" localSheetId="5">#REF!</definedName>
    <definedName name="_____DAT5" localSheetId="6">#REF!</definedName>
    <definedName name="_____DAT5">#REF!</definedName>
    <definedName name="_____DAT6" localSheetId="11">#REF!</definedName>
    <definedName name="_____DAT6" localSheetId="5">#REF!</definedName>
    <definedName name="_____DAT6" localSheetId="6">#REF!</definedName>
    <definedName name="_____DAT6">#REF!</definedName>
    <definedName name="_____DAT7" localSheetId="11">#REF!</definedName>
    <definedName name="_____DAT7" localSheetId="5">#REF!</definedName>
    <definedName name="_____DAT7" localSheetId="6">#REF!</definedName>
    <definedName name="_____DAT7">#REF!</definedName>
    <definedName name="_____DAT8" localSheetId="11">#REF!</definedName>
    <definedName name="_____DAT8" localSheetId="5">#REF!</definedName>
    <definedName name="_____DAT8" localSheetId="6">#REF!</definedName>
    <definedName name="_____DAT8">#REF!</definedName>
    <definedName name="_____DAT9" localSheetId="11">#REF!</definedName>
    <definedName name="_____DAT9" localSheetId="5">#REF!</definedName>
    <definedName name="_____DAT9" localSheetId="6">#REF!</definedName>
    <definedName name="_____DAT9">#REF!</definedName>
    <definedName name="_____Dec03">[9]BS!$T$7:$T$3582</definedName>
    <definedName name="_____Dec04" localSheetId="7">[4]BS!$AC$7:$AC$3580</definedName>
    <definedName name="_____Dec04">[5]BS!$AC$7:$AC$3580</definedName>
    <definedName name="_____ex1" hidden="1">{#N/A,#N/A,FALSE,"Summ";#N/A,#N/A,FALSE,"General"}</definedName>
    <definedName name="_____Feb04" localSheetId="7">[4]BS!$S$7:$S$3582</definedName>
    <definedName name="_____Feb04">[5]BS!$S$7:$S$3582</definedName>
    <definedName name="_____Feb05" localSheetId="11">[6]BS!#REF!</definedName>
    <definedName name="_____Feb05" localSheetId="5">[6]BS!#REF!</definedName>
    <definedName name="_____Feb05" localSheetId="6">[6]BS!#REF!</definedName>
    <definedName name="_____Feb05">[6]BS!#REF!</definedName>
    <definedName name="_____j1"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Jan04" localSheetId="7">[4]BS!$R$7:$R$3582</definedName>
    <definedName name="_____Jan04">[5]BS!$R$7:$R$3582</definedName>
    <definedName name="_____Jan05" localSheetId="11">[6]BS!#REF!</definedName>
    <definedName name="_____Jan05" localSheetId="5">[6]BS!#REF!</definedName>
    <definedName name="_____Jan05" localSheetId="6">[6]BS!#REF!</definedName>
    <definedName name="_____Jan05">[6]BS!#REF!</definedName>
    <definedName name="_____Jul04" localSheetId="7">[4]BS!$X$7:$X$3582</definedName>
    <definedName name="_____Jul04">[5]BS!$X$7:$X$3582</definedName>
    <definedName name="_____Jul05" localSheetId="11">[6]BS!#REF!</definedName>
    <definedName name="_____Jul05" localSheetId="5">[6]BS!#REF!</definedName>
    <definedName name="_____Jul05" localSheetId="6">[6]BS!#REF!</definedName>
    <definedName name="_____Jul05">[6]BS!#REF!</definedName>
    <definedName name="_____Jul09" xml:space="preserve"> [7]BS!$X$7:$X$1726</definedName>
    <definedName name="_____Jun04" localSheetId="7">[4]BS!$W$7:$W$3582</definedName>
    <definedName name="_____Jun04">[5]BS!$W$7:$W$3582</definedName>
    <definedName name="_____Jun05" localSheetId="11">[6]BS!#REF!</definedName>
    <definedName name="_____Jun05" localSheetId="5">[6]BS!#REF!</definedName>
    <definedName name="_____Jun05" localSheetId="6">[6]BS!#REF!</definedName>
    <definedName name="_____Jun05">[6]BS!#REF!</definedName>
    <definedName name="_____Jun09">" BS!$AI$7:$AI$1643"</definedName>
    <definedName name="_____Mar04" localSheetId="7">[4]BS!$T$7:$T$3582</definedName>
    <definedName name="_____Mar04">[5]BS!$T$7:$T$3582</definedName>
    <definedName name="_____Mar05" localSheetId="11">[6]BS!#REF!</definedName>
    <definedName name="_____Mar05" localSheetId="5">[6]BS!#REF!</definedName>
    <definedName name="_____Mar05" localSheetId="6">[6]BS!#REF!</definedName>
    <definedName name="_____Mar05">[6]BS!#REF!</definedName>
    <definedName name="_____May04" localSheetId="7">[4]BS!$V$7:$V$3582</definedName>
    <definedName name="_____May04">[5]BS!$V$7:$V$3582</definedName>
    <definedName name="_____May05" localSheetId="11">[6]BS!#REF!</definedName>
    <definedName name="_____May05" localSheetId="5">[6]BS!#REF!</definedName>
    <definedName name="_____May05" localSheetId="6">[6]BS!#REF!</definedName>
    <definedName name="_____May05">[6]BS!#REF!</definedName>
    <definedName name="_____new1" hidden="1">{#N/A,#N/A,FALSE,"Summ";#N/A,#N/A,FALSE,"General"}</definedName>
    <definedName name="_____Nov03">[9]BS!$S$7:$S$3582</definedName>
    <definedName name="_____Nov04" localSheetId="7">[4]BS!$AB$7:$AB$3582</definedName>
    <definedName name="_____Nov04">[5]BS!$AB$7:$AB$3582</definedName>
    <definedName name="_____Oct03">[9]BS!$R$7:$R$3582</definedName>
    <definedName name="_____Oct04" localSheetId="7">[4]BS!$AA$7:$AA$3582</definedName>
    <definedName name="_____Oct04">[5]BS!$AA$7:$AA$3582</definedName>
    <definedName name="_____OM1" hidden="1">{#N/A,#N/A,FALSE,"Summary";#N/A,#N/A,FALSE,"SmPlants";#N/A,#N/A,FALSE,"Utah";#N/A,#N/A,FALSE,"Idaho";#N/A,#N/A,FALSE,"Lewis River";#N/A,#N/A,FALSE,"NrthUmpq";#N/A,#N/A,FALSE,"KlamRog"}</definedName>
    <definedName name="_____Sep03">[9]BS!$Q$7:$Q$3582</definedName>
    <definedName name="_____Sep04" localSheetId="7">[4]BS!$Z$7:$Z$3582</definedName>
    <definedName name="_____Sep04">[5]BS!$Z$7:$Z$3582</definedName>
    <definedName name="_____Sep05" localSheetId="11">[6]BS!#REF!</definedName>
    <definedName name="_____Sep05" localSheetId="5">[6]BS!#REF!</definedName>
    <definedName name="_____Sep05" localSheetId="6">[6]BS!#REF!</definedName>
    <definedName name="_____Sep05">[6]BS!#REF!</definedName>
    <definedName name="_____six6" localSheetId="8" hidden="1">{#N/A,#N/A,FALSE,"CRPT";#N/A,#N/A,FALSE,"TREND";#N/A,#N/A,FALSE,"%Curve"}</definedName>
    <definedName name="_____six6" localSheetId="7" hidden="1">{#N/A,#N/A,FALSE,"CRPT";#N/A,#N/A,FALSE,"TREND";#N/A,#N/A,FALSE,"%Curve"}</definedName>
    <definedName name="_____six6" hidden="1">{#N/A,#N/A,FALSE,"CRPT";#N/A,#N/A,FALSE,"TREND";#N/A,#N/A,FALSE,"%Curve"}</definedName>
    <definedName name="_____www1" localSheetId="8" hidden="1">{#N/A,#N/A,FALSE,"schA"}</definedName>
    <definedName name="_____www1" localSheetId="7" hidden="1">{#N/A,#N/A,FALSE,"schA"}</definedName>
    <definedName name="_____www1" hidden="1">{#N/A,#N/A,FALSE,"schA"}</definedName>
    <definedName name="____Apr04" localSheetId="7">[4]BS!$U$7:$U$3582</definedName>
    <definedName name="____Apr04">[5]BS!$U$7:$U$3582</definedName>
    <definedName name="____Aug04" localSheetId="7">[4]BS!$Y$7:$Y$3582</definedName>
    <definedName name="____Aug04">[5]BS!$Y$7:$Y$3582</definedName>
    <definedName name="____Aug09" xml:space="preserve"> [7]BS!$Y$7:$Y$1726</definedName>
    <definedName name="____DAT1" localSheetId="11">#REF!</definedName>
    <definedName name="____DAT1" localSheetId="5">#REF!</definedName>
    <definedName name="____DAT1" localSheetId="6">#REF!</definedName>
    <definedName name="____DAT1">#REF!</definedName>
    <definedName name="____DAT10" localSheetId="11">#REF!</definedName>
    <definedName name="____DAT10" localSheetId="5">#REF!</definedName>
    <definedName name="____DAT10" localSheetId="6">#REF!</definedName>
    <definedName name="____DAT10">#REF!</definedName>
    <definedName name="____DAT11" localSheetId="11">#REF!</definedName>
    <definedName name="____DAT11" localSheetId="5">#REF!</definedName>
    <definedName name="____DAT11" localSheetId="6">#REF!</definedName>
    <definedName name="____DAT11">#REF!</definedName>
    <definedName name="____DAT12" localSheetId="11">#REF!</definedName>
    <definedName name="____DAT12" localSheetId="5">#REF!</definedName>
    <definedName name="____DAT12" localSheetId="6">#REF!</definedName>
    <definedName name="____DAT12">#REF!</definedName>
    <definedName name="____DAT13" localSheetId="11">#REF!</definedName>
    <definedName name="____DAT13" localSheetId="5">#REF!</definedName>
    <definedName name="____DAT13" localSheetId="6">#REF!</definedName>
    <definedName name="____DAT13">#REF!</definedName>
    <definedName name="____DAT2" localSheetId="11">#REF!</definedName>
    <definedName name="____DAT2" localSheetId="5">#REF!</definedName>
    <definedName name="____DAT2" localSheetId="6">#REF!</definedName>
    <definedName name="____DAT2">#REF!</definedName>
    <definedName name="____DAT3" localSheetId="11">#REF!</definedName>
    <definedName name="____DAT3" localSheetId="5">#REF!</definedName>
    <definedName name="____DAT3" localSheetId="6">#REF!</definedName>
    <definedName name="____DAT3">#REF!</definedName>
    <definedName name="____DAT4" localSheetId="11">#REF!</definedName>
    <definedName name="____DAT4" localSheetId="5">#REF!</definedName>
    <definedName name="____DAT4" localSheetId="6">#REF!</definedName>
    <definedName name="____DAT4">#REF!</definedName>
    <definedName name="____DAT5" localSheetId="11">#REF!</definedName>
    <definedName name="____DAT5" localSheetId="5">#REF!</definedName>
    <definedName name="____DAT5" localSheetId="6">#REF!</definedName>
    <definedName name="____DAT5">#REF!</definedName>
    <definedName name="____DAT6" localSheetId="11">#REF!</definedName>
    <definedName name="____DAT6" localSheetId="5">#REF!</definedName>
    <definedName name="____DAT6" localSheetId="6">#REF!</definedName>
    <definedName name="____DAT6">#REF!</definedName>
    <definedName name="____DAT7" localSheetId="11">#REF!</definedName>
    <definedName name="____DAT7" localSheetId="5">#REF!</definedName>
    <definedName name="____DAT7" localSheetId="6">#REF!</definedName>
    <definedName name="____DAT7">#REF!</definedName>
    <definedName name="____DAT8" localSheetId="11">#REF!</definedName>
    <definedName name="____DAT8" localSheetId="5">#REF!</definedName>
    <definedName name="____DAT8" localSheetId="6">#REF!</definedName>
    <definedName name="____DAT8">#REF!</definedName>
    <definedName name="____DAT9" localSheetId="11">#REF!</definedName>
    <definedName name="____DAT9" localSheetId="5">#REF!</definedName>
    <definedName name="____DAT9" localSheetId="6">#REF!</definedName>
    <definedName name="____DAT9">#REF!</definedName>
    <definedName name="____Dec03">[9]BS!$T$7:$T$3582</definedName>
    <definedName name="____Dec04" localSheetId="7">[4]BS!$AC$7:$AC$3580</definedName>
    <definedName name="____Dec04">[5]BS!$AC$7:$AC$3580</definedName>
    <definedName name="____ex1" hidden="1">{#N/A,#N/A,FALSE,"Summ";#N/A,#N/A,FALSE,"General"}</definedName>
    <definedName name="____Feb04" localSheetId="7">[4]BS!$S$7:$S$3582</definedName>
    <definedName name="____Feb04">[5]BS!$S$7:$S$3582</definedName>
    <definedName name="____j1"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Jan04" localSheetId="7">[4]BS!$R$7:$R$3582</definedName>
    <definedName name="____Jan04">[5]BS!$R$7:$R$3582</definedName>
    <definedName name="____Jul04" localSheetId="7">[4]BS!$X$7:$X$3582</definedName>
    <definedName name="____Jul04">[5]BS!$X$7:$X$3582</definedName>
    <definedName name="____Jul09" xml:space="preserve"> [7]BS!$X$7:$X$1726</definedName>
    <definedName name="____Jun04" localSheetId="7">[4]BS!$W$7:$W$3582</definedName>
    <definedName name="____Jun04">[5]BS!$W$7:$W$3582</definedName>
    <definedName name="____Jun09">" BS!$AI$7:$AI$1643"</definedName>
    <definedName name="____Mar04" localSheetId="7">[4]BS!$T$7:$T$3582</definedName>
    <definedName name="____Mar04">[5]BS!$T$7:$T$3582</definedName>
    <definedName name="____May04" localSheetId="7">[4]BS!$V$7:$V$3582</definedName>
    <definedName name="____May04">[5]BS!$V$7:$V$3582</definedName>
    <definedName name="____new1" hidden="1">{#N/A,#N/A,FALSE,"Summ";#N/A,#N/A,FALSE,"General"}</definedName>
    <definedName name="____Nov03">[9]BS!$S$7:$S$3582</definedName>
    <definedName name="____Nov04" localSheetId="7">[4]BS!$AB$7:$AB$3582</definedName>
    <definedName name="____Nov04">[5]BS!$AB$7:$AB$3582</definedName>
    <definedName name="____Oct03">[9]BS!$R$7:$R$3582</definedName>
    <definedName name="____Oct04" localSheetId="7">[4]BS!$AA$7:$AA$3582</definedName>
    <definedName name="____Oct04">[5]BS!$AA$7:$AA$3582</definedName>
    <definedName name="____OM1" hidden="1">{#N/A,#N/A,FALSE,"Summary";#N/A,#N/A,FALSE,"SmPlants";#N/A,#N/A,FALSE,"Utah";#N/A,#N/A,FALSE,"Idaho";#N/A,#N/A,FALSE,"Lewis River";#N/A,#N/A,FALSE,"NrthUmpq";#N/A,#N/A,FALSE,"KlamRog"}</definedName>
    <definedName name="____Sep03">[9]BS!$Q$7:$Q$3582</definedName>
    <definedName name="____Sep04" localSheetId="7">[4]BS!$Z$7:$Z$3582</definedName>
    <definedName name="____Sep04">[5]BS!$Z$7:$Z$3582</definedName>
    <definedName name="____six6" localSheetId="8" hidden="1">{#N/A,#N/A,FALSE,"CRPT";#N/A,#N/A,FALSE,"TREND";#N/A,#N/A,FALSE,"%Curve"}</definedName>
    <definedName name="____six6" localSheetId="7" hidden="1">{#N/A,#N/A,FALSE,"CRPT";#N/A,#N/A,FALSE,"TREND";#N/A,#N/A,FALSE,"%Curve"}</definedName>
    <definedName name="____six6" hidden="1">{#N/A,#N/A,FALSE,"CRPT";#N/A,#N/A,FALSE,"TREND";#N/A,#N/A,FALSE,"%Curve"}</definedName>
    <definedName name="____www1" localSheetId="8" hidden="1">{#N/A,#N/A,FALSE,"schA"}</definedName>
    <definedName name="____www1" localSheetId="7" hidden="1">{#N/A,#N/A,FALSE,"schA"}</definedName>
    <definedName name="____www1" hidden="1">{#N/A,#N/A,FALSE,"schA"}</definedName>
    <definedName name="___Apr04" localSheetId="7">[4]BS!$U$7:$U$3582</definedName>
    <definedName name="___Apr04">[5]BS!$U$7:$U$3582</definedName>
    <definedName name="___Apr05" localSheetId="11">[6]BS!#REF!</definedName>
    <definedName name="___Apr05" localSheetId="5">[6]BS!#REF!</definedName>
    <definedName name="___Apr05" localSheetId="6">[6]BS!#REF!</definedName>
    <definedName name="___Apr05">[6]BS!#REF!</definedName>
    <definedName name="___Aug04" localSheetId="7">[4]BS!$Y$7:$Y$3582</definedName>
    <definedName name="___Aug04">[5]BS!$Y$7:$Y$3582</definedName>
    <definedName name="___Aug05" localSheetId="11">[6]BS!#REF!</definedName>
    <definedName name="___Aug05" localSheetId="5">[6]BS!#REF!</definedName>
    <definedName name="___Aug05" localSheetId="6">[6]BS!#REF!</definedName>
    <definedName name="___Aug05">[6]BS!#REF!</definedName>
    <definedName name="___Aug09" xml:space="preserve"> [7]BS!$Y$7:$Y$1726</definedName>
    <definedName name="___DAT1" localSheetId="11">#REF!</definedName>
    <definedName name="___DAT1" localSheetId="5">#REF!</definedName>
    <definedName name="___DAT1" localSheetId="6">#REF!</definedName>
    <definedName name="___DAT1">#REF!</definedName>
    <definedName name="___DAT10" localSheetId="11">#REF!</definedName>
    <definedName name="___DAT10" localSheetId="5">#REF!</definedName>
    <definedName name="___DAT10" localSheetId="6">#REF!</definedName>
    <definedName name="___DAT10">#REF!</definedName>
    <definedName name="___DAT11" localSheetId="11">#REF!</definedName>
    <definedName name="___DAT11" localSheetId="5">#REF!</definedName>
    <definedName name="___DAT11" localSheetId="6">#REF!</definedName>
    <definedName name="___DAT11">#REF!</definedName>
    <definedName name="___DAT12" localSheetId="11">#REF!</definedName>
    <definedName name="___DAT12" localSheetId="5">#REF!</definedName>
    <definedName name="___DAT12" localSheetId="6">#REF!</definedName>
    <definedName name="___DAT12">#REF!</definedName>
    <definedName name="___DAT13" localSheetId="11">#REF!</definedName>
    <definedName name="___DAT13" localSheetId="5">#REF!</definedName>
    <definedName name="___DAT13" localSheetId="6">#REF!</definedName>
    <definedName name="___DAT13">#REF!</definedName>
    <definedName name="___DAT2" localSheetId="11">#REF!</definedName>
    <definedName name="___DAT2" localSheetId="5">#REF!</definedName>
    <definedName name="___DAT2" localSheetId="6">#REF!</definedName>
    <definedName name="___DAT2">#REF!</definedName>
    <definedName name="___DAT3" localSheetId="11">#REF!</definedName>
    <definedName name="___DAT3" localSheetId="5">#REF!</definedName>
    <definedName name="___DAT3" localSheetId="6">#REF!</definedName>
    <definedName name="___DAT3">#REF!</definedName>
    <definedName name="___DAT4" localSheetId="11">#REF!</definedName>
    <definedName name="___DAT4" localSheetId="5">#REF!</definedName>
    <definedName name="___DAT4" localSheetId="6">#REF!</definedName>
    <definedName name="___DAT4">#REF!</definedName>
    <definedName name="___DAT5" localSheetId="11">#REF!</definedName>
    <definedName name="___DAT5" localSheetId="5">#REF!</definedName>
    <definedName name="___DAT5" localSheetId="6">#REF!</definedName>
    <definedName name="___DAT5">#REF!</definedName>
    <definedName name="___DAT6" localSheetId="11">#REF!</definedName>
    <definedName name="___DAT6" localSheetId="5">#REF!</definedName>
    <definedName name="___DAT6" localSheetId="6">#REF!</definedName>
    <definedName name="___DAT6">#REF!</definedName>
    <definedName name="___DAT7" localSheetId="11">#REF!</definedName>
    <definedName name="___DAT7" localSheetId="5">#REF!</definedName>
    <definedName name="___DAT7" localSheetId="6">#REF!</definedName>
    <definedName name="___DAT7">#REF!</definedName>
    <definedName name="___DAT8" localSheetId="11">#REF!</definedName>
    <definedName name="___DAT8" localSheetId="5">#REF!</definedName>
    <definedName name="___DAT8" localSheetId="6">#REF!</definedName>
    <definedName name="___DAT8">#REF!</definedName>
    <definedName name="___DAT9" localSheetId="11">#REF!</definedName>
    <definedName name="___DAT9" localSheetId="5">#REF!</definedName>
    <definedName name="___DAT9" localSheetId="6">#REF!</definedName>
    <definedName name="___DAT9">#REF!</definedName>
    <definedName name="___Dec03">[9]BS!$T$7:$T$3582</definedName>
    <definedName name="___Dec04" localSheetId="7">[4]BS!$AC$7:$AC$3580</definedName>
    <definedName name="___Dec04">[5]BS!$AC$7:$AC$3580</definedName>
    <definedName name="___Dec05" localSheetId="11">#REF!</definedName>
    <definedName name="___Dec05" localSheetId="5">#REF!</definedName>
    <definedName name="___Dec05" localSheetId="6">#REF!</definedName>
    <definedName name="___Dec05">#REF!</definedName>
    <definedName name="___ex1" hidden="1">{#N/A,#N/A,FALSE,"Summ";#N/A,#N/A,FALSE,"General"}</definedName>
    <definedName name="___Feb04" localSheetId="7">[4]BS!$S$7:$S$3582</definedName>
    <definedName name="___Feb04">[5]BS!$S$7:$S$3582</definedName>
    <definedName name="___Feb05" localSheetId="11">[6]BS!#REF!</definedName>
    <definedName name="___Feb05" localSheetId="5">[6]BS!#REF!</definedName>
    <definedName name="___Feb05" localSheetId="6">[6]BS!#REF!</definedName>
    <definedName name="___Feb05">[6]BS!#REF!</definedName>
    <definedName name="___j1"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Jan04" localSheetId="7">[4]BS!$R$7:$R$3582</definedName>
    <definedName name="___Jan04">[5]BS!$R$7:$R$3582</definedName>
    <definedName name="___Jan05" localSheetId="11">[6]BS!#REF!</definedName>
    <definedName name="___Jan05" localSheetId="5">[6]BS!#REF!</definedName>
    <definedName name="___Jan05" localSheetId="6">[6]BS!#REF!</definedName>
    <definedName name="___Jan05">[6]BS!#REF!</definedName>
    <definedName name="___Jan06" localSheetId="11">[10]BS!#REF!</definedName>
    <definedName name="___Jan06" localSheetId="5">[10]BS!#REF!</definedName>
    <definedName name="___Jan06" localSheetId="6">[10]BS!#REF!</definedName>
    <definedName name="___Jan06">[10]BS!#REF!</definedName>
    <definedName name="___Jul04" localSheetId="7">[4]BS!$X$7:$X$3582</definedName>
    <definedName name="___Jul04">[5]BS!$X$7:$X$3582</definedName>
    <definedName name="___Jul05" localSheetId="11">[6]BS!#REF!</definedName>
    <definedName name="___Jul05" localSheetId="5">[6]BS!#REF!</definedName>
    <definedName name="___Jul05" localSheetId="6">[6]BS!#REF!</definedName>
    <definedName name="___Jul05">[6]BS!#REF!</definedName>
    <definedName name="___Jul09" xml:space="preserve"> [7]BS!$X$7:$X$1726</definedName>
    <definedName name="___Jun04" localSheetId="7">[4]BS!$W$7:$W$3582</definedName>
    <definedName name="___Jun04">[5]BS!$W$7:$W$3582</definedName>
    <definedName name="___Jun05" localSheetId="11">[6]BS!#REF!</definedName>
    <definedName name="___Jun05" localSheetId="5">[6]BS!#REF!</definedName>
    <definedName name="___Jun05" localSheetId="6">[6]BS!#REF!</definedName>
    <definedName name="___Jun05">[6]BS!#REF!</definedName>
    <definedName name="___Jun09">" BS!$AI$7:$AI$1643"</definedName>
    <definedName name="___Mar04" localSheetId="7">[4]BS!$T$7:$T$3582</definedName>
    <definedName name="___Mar04">[5]BS!$T$7:$T$3582</definedName>
    <definedName name="___Mar05" localSheetId="11">[6]BS!#REF!</definedName>
    <definedName name="___Mar05" localSheetId="5">[6]BS!#REF!</definedName>
    <definedName name="___Mar05" localSheetId="6">[6]BS!#REF!</definedName>
    <definedName name="___Mar05">[6]BS!#REF!</definedName>
    <definedName name="___May04" localSheetId="7">[4]BS!$V$7:$V$3582</definedName>
    <definedName name="___May04">[5]BS!$V$7:$V$3582</definedName>
    <definedName name="___May05" localSheetId="11">[6]BS!#REF!</definedName>
    <definedName name="___May05" localSheetId="5">[6]BS!#REF!</definedName>
    <definedName name="___May05" localSheetId="6">[6]BS!#REF!</definedName>
    <definedName name="___May05">[6]BS!#REF!</definedName>
    <definedName name="___mwh2" localSheetId="11">#REF!</definedName>
    <definedName name="___mwh2" localSheetId="5">#REF!</definedName>
    <definedName name="___mwh2" localSheetId="6">#REF!</definedName>
    <definedName name="___mwh2">#REF!</definedName>
    <definedName name="___new1" hidden="1">{#N/A,#N/A,FALSE,"Summ";#N/A,#N/A,FALSE,"General"}</definedName>
    <definedName name="___Nov03">[9]BS!$S$7:$S$3582</definedName>
    <definedName name="___Nov04" localSheetId="7">[4]BS!$AB$7:$AB$3582</definedName>
    <definedName name="___Nov04">[5]BS!$AB$7:$AB$3582</definedName>
    <definedName name="___Nov05" localSheetId="11">#REF!</definedName>
    <definedName name="___Nov05" localSheetId="5">#REF!</definedName>
    <definedName name="___Nov05" localSheetId="6">#REF!</definedName>
    <definedName name="___Nov05">#REF!</definedName>
    <definedName name="___Oct03">[9]BS!$R$7:$R$3582</definedName>
    <definedName name="___Oct04" localSheetId="7">[4]BS!$AA$7:$AA$3582</definedName>
    <definedName name="___Oct04">[5]BS!$AA$7:$AA$3582</definedName>
    <definedName name="___Oct05" localSheetId="11">#REF!</definedName>
    <definedName name="___Oct05" localSheetId="5">#REF!</definedName>
    <definedName name="___Oct05" localSheetId="6">#REF!</definedName>
    <definedName name="___Oct05">#REF!</definedName>
    <definedName name="___OM1" hidden="1">{#N/A,#N/A,FALSE,"Summary";#N/A,#N/A,FALSE,"SmPlants";#N/A,#N/A,FALSE,"Utah";#N/A,#N/A,FALSE,"Idaho";#N/A,#N/A,FALSE,"Lewis River";#N/A,#N/A,FALSE,"NrthUmpq";#N/A,#N/A,FALSE,"KlamRog"}</definedName>
    <definedName name="___PC1">[11]CLASSIFIERS!$A$7:$IV$7</definedName>
    <definedName name="___PC2">[11]CLASSIFIERS!$A$10:$IV$10</definedName>
    <definedName name="___PC3">[11]CLASSIFIERS!$A$12:$IV$12</definedName>
    <definedName name="___PC4">[11]CLASSIFIERS!$A$13:$IV$13</definedName>
    <definedName name="___RES2005" localSheetId="11">#REF!</definedName>
    <definedName name="___RES2005" localSheetId="5">#REF!</definedName>
    <definedName name="___RES2005" localSheetId="6">#REF!</definedName>
    <definedName name="___RES2005">#REF!</definedName>
    <definedName name="___SEC24">[11]EXTERNAL!$A$112:$IV$114</definedName>
    <definedName name="___Sep03">[9]BS!$Q$7:$Q$3582</definedName>
    <definedName name="___Sep04" localSheetId="7">[4]BS!$Z$7:$Z$3582</definedName>
    <definedName name="___Sep04">[5]BS!$Z$7:$Z$3582</definedName>
    <definedName name="___Sep05" localSheetId="11">[6]BS!#REF!</definedName>
    <definedName name="___Sep05" localSheetId="5">[6]BS!#REF!</definedName>
    <definedName name="___Sep05" localSheetId="6">[6]BS!#REF!</definedName>
    <definedName name="___Sep05">[6]BS!#REF!</definedName>
    <definedName name="___six6" localSheetId="8" hidden="1">{#N/A,#N/A,FALSE,"CRPT";#N/A,#N/A,FALSE,"TREND";#N/A,#N/A,FALSE,"%Curve"}</definedName>
    <definedName name="___six6" localSheetId="7" hidden="1">{#N/A,#N/A,FALSE,"CRPT";#N/A,#N/A,FALSE,"TREND";#N/A,#N/A,FALSE,"%Curve"}</definedName>
    <definedName name="___six6" hidden="1">{#N/A,#N/A,FALSE,"CRPT";#N/A,#N/A,FALSE,"TREND";#N/A,#N/A,FALSE,"%Curve"}</definedName>
    <definedName name="___www1" localSheetId="8" hidden="1">{#N/A,#N/A,FALSE,"schA"}</definedName>
    <definedName name="___www1" localSheetId="7" hidden="1">{#N/A,#N/A,FALSE,"schA"}</definedName>
    <definedName name="___www1" hidden="1">{#N/A,#N/A,FALSE,"schA"}</definedName>
    <definedName name="__123Graph_A" localSheetId="11" hidden="1">[12]Inputs!#REF!</definedName>
    <definedName name="__123Graph_A" localSheetId="5" hidden="1">[12]Inputs!#REF!</definedName>
    <definedName name="__123Graph_A" localSheetId="8" hidden="1">[13]Inputs!#REF!</definedName>
    <definedName name="__123Graph_A" localSheetId="6" hidden="1">[12]Inputs!#REF!</definedName>
    <definedName name="__123Graph_A" localSheetId="7" hidden="1">[13]Inputs!#REF!</definedName>
    <definedName name="__123Graph_A" hidden="1">[12]Inputs!#REF!</definedName>
    <definedName name="__123Graph_ABUDG6_DSCRPR">[14]Quant!$D$71:$O$71</definedName>
    <definedName name="__123Graph_ABUDG6_ESCRPR1">[14]Quant!$D$100:$O$100</definedName>
    <definedName name="__123Graph_B" localSheetId="11" hidden="1">[12]Inputs!#REF!</definedName>
    <definedName name="__123Graph_B" localSheetId="5" hidden="1">[12]Inputs!#REF!</definedName>
    <definedName name="__123Graph_B" localSheetId="8" hidden="1">[13]Inputs!#REF!</definedName>
    <definedName name="__123Graph_B" localSheetId="6" hidden="1">[12]Inputs!#REF!</definedName>
    <definedName name="__123Graph_B" localSheetId="7" hidden="1">[13]Inputs!#REF!</definedName>
    <definedName name="__123Graph_B" hidden="1">[12]Inputs!#REF!</definedName>
    <definedName name="__123Graph_BBUDG6_DSCRPR">[14]Quant!$D$72:$O$72</definedName>
    <definedName name="__123Graph_BBUDG6_ESCRPR1">[14]Quant!$D$88:$O$88</definedName>
    <definedName name="__123Graph_D" localSheetId="11" hidden="1">#REF!</definedName>
    <definedName name="__123Graph_D" localSheetId="5" hidden="1">#REF!</definedName>
    <definedName name="__123Graph_D" localSheetId="8" hidden="1">#REF!</definedName>
    <definedName name="__123Graph_D" localSheetId="6" hidden="1">#REF!</definedName>
    <definedName name="__123Graph_D" localSheetId="7" hidden="1">[13]Inputs!#REF!</definedName>
    <definedName name="__123Graph_D" hidden="1">#REF!</definedName>
    <definedName name="__123Graph_E" localSheetId="7" hidden="1">[15]Input!$E$22:$E$37</definedName>
    <definedName name="__123Graph_E" hidden="1">[16]Input!$E$22:$E$37</definedName>
    <definedName name="__123Graph_ECURRENT" localSheetId="11" hidden="1">[17]ConsolidatingPL!#REF!</definedName>
    <definedName name="__123Graph_ECURRENT" localSheetId="5" hidden="1">[17]ConsolidatingPL!#REF!</definedName>
    <definedName name="__123Graph_ECURRENT" localSheetId="6" hidden="1">[17]ConsolidatingPL!#REF!</definedName>
    <definedName name="__123Graph_ECURRENT" localSheetId="7" hidden="1">[17]ConsolidatingPL!#REF!</definedName>
    <definedName name="__123Graph_ECURRENT" hidden="1">[17]ConsolidatingPL!#REF!</definedName>
    <definedName name="__123Graph_F" localSheetId="7" hidden="1">[15]Input!$D$22:$D$37</definedName>
    <definedName name="__123Graph_F" hidden="1">[16]Input!$D$22:$D$37</definedName>
    <definedName name="__123Graph_X">[14]Quant!$D$5:$O$5</definedName>
    <definedName name="__123Graph_XBUDG6_DSCRPR">[14]Quant!$D$5:$O$5</definedName>
    <definedName name="__123Graph_XBUDG6_ESCRPR1">[14]Quant!$D$5:$O$5</definedName>
    <definedName name="__Apr04" localSheetId="7">[4]BS!$U$7:$U$3582</definedName>
    <definedName name="__Apr04">[5]BS!$U$7:$U$3582</definedName>
    <definedName name="__Apr05" localSheetId="11">#REF!</definedName>
    <definedName name="__Apr05" localSheetId="5">#REF!</definedName>
    <definedName name="__Apr05" localSheetId="6">#REF!</definedName>
    <definedName name="__Apr05">#REF!</definedName>
    <definedName name="__Aug04" localSheetId="7">[4]BS!$Y$7:$Y$3582</definedName>
    <definedName name="__Aug04">[5]BS!$Y$7:$Y$3582</definedName>
    <definedName name="__Aug05" localSheetId="11">#REF!</definedName>
    <definedName name="__Aug05" localSheetId="5">#REF!</definedName>
    <definedName name="__Aug05" localSheetId="6">#REF!</definedName>
    <definedName name="__Aug05">#REF!</definedName>
    <definedName name="__Aug09" xml:space="preserve"> [7]BS!$Y$7:$Y$1726</definedName>
    <definedName name="__DAT1" localSheetId="11">#REF!</definedName>
    <definedName name="__DAT1" localSheetId="5">#REF!</definedName>
    <definedName name="__DAT1" localSheetId="6">#REF!</definedName>
    <definedName name="__DAT1">#REF!</definedName>
    <definedName name="__DAT10" localSheetId="11">#REF!</definedName>
    <definedName name="__DAT10" localSheetId="5">#REF!</definedName>
    <definedName name="__DAT10" localSheetId="6">#REF!</definedName>
    <definedName name="__DAT10">#REF!</definedName>
    <definedName name="__DAT11" localSheetId="11">#REF!</definedName>
    <definedName name="__DAT11" localSheetId="5">#REF!</definedName>
    <definedName name="__DAT11" localSheetId="6">#REF!</definedName>
    <definedName name="__DAT11">#REF!</definedName>
    <definedName name="__DAT12" localSheetId="11">#REF!</definedName>
    <definedName name="__DAT12" localSheetId="5">#REF!</definedName>
    <definedName name="__DAT12" localSheetId="6">#REF!</definedName>
    <definedName name="__DAT12">#REF!</definedName>
    <definedName name="__DAT13" localSheetId="11">#REF!</definedName>
    <definedName name="__DAT13" localSheetId="5">#REF!</definedName>
    <definedName name="__DAT13" localSheetId="6">#REF!</definedName>
    <definedName name="__DAT13">#REF!</definedName>
    <definedName name="__DAT2" localSheetId="11">#REF!</definedName>
    <definedName name="__DAT2" localSheetId="5">#REF!</definedName>
    <definedName name="__DAT2" localSheetId="6">#REF!</definedName>
    <definedName name="__DAT2">#REF!</definedName>
    <definedName name="__DAT3" localSheetId="11">'[8]23600471-WA Utility Tax (Elect)'!#REF!</definedName>
    <definedName name="__DAT3" localSheetId="5">'[8]23600471-WA Utility Tax (Elect)'!#REF!</definedName>
    <definedName name="__DAT3" localSheetId="6">'[8]23600471-WA Utility Tax (Elect)'!#REF!</definedName>
    <definedName name="__DAT3">'[8]23600471-WA Utility Tax (Elect)'!#REF!</definedName>
    <definedName name="__DAT4" localSheetId="11">#REF!</definedName>
    <definedName name="__DAT4" localSheetId="5">#REF!</definedName>
    <definedName name="__DAT4" localSheetId="6">#REF!</definedName>
    <definedName name="__DAT4">#REF!</definedName>
    <definedName name="__DAT5" localSheetId="11">#REF!</definedName>
    <definedName name="__DAT5" localSheetId="5">#REF!</definedName>
    <definedName name="__DAT5" localSheetId="6">#REF!</definedName>
    <definedName name="__DAT5">#REF!</definedName>
    <definedName name="__DAT6" localSheetId="11">#REF!</definedName>
    <definedName name="__DAT6" localSheetId="5">#REF!</definedName>
    <definedName name="__DAT6" localSheetId="6">#REF!</definedName>
    <definedName name="__DAT6">#REF!</definedName>
    <definedName name="__DAT7" localSheetId="11">#REF!</definedName>
    <definedName name="__DAT7" localSheetId="5">#REF!</definedName>
    <definedName name="__DAT7" localSheetId="6">#REF!</definedName>
    <definedName name="__DAT7">#REF!</definedName>
    <definedName name="__DAT8" localSheetId="11">#REF!</definedName>
    <definedName name="__DAT8" localSheetId="5">#REF!</definedName>
    <definedName name="__DAT8" localSheetId="6">#REF!</definedName>
    <definedName name="__DAT8">#REF!</definedName>
    <definedName name="__DAT9" localSheetId="11">#REF!</definedName>
    <definedName name="__DAT9" localSheetId="5">#REF!</definedName>
    <definedName name="__DAT9" localSheetId="6">#REF!</definedName>
    <definedName name="__DAT9">#REF!</definedName>
    <definedName name="__Dec03">[9]BS!$T$7:$T$3582</definedName>
    <definedName name="__Dec04" localSheetId="7">[4]BS!$AC$7:$AC$3580</definedName>
    <definedName name="__Dec04">[5]BS!$AC$7:$AC$3580</definedName>
    <definedName name="__Dec05" localSheetId="11">#REF!</definedName>
    <definedName name="__Dec05" localSheetId="5">#REF!</definedName>
    <definedName name="__Dec05" localSheetId="6">#REF!</definedName>
    <definedName name="__Dec05">#REF!</definedName>
    <definedName name="__ex1" hidden="1">{#N/A,#N/A,FALSE,"Summ";#N/A,#N/A,FALSE,"General"}</definedName>
    <definedName name="__Feb04">[5]BS!$S$7:$S$3582</definedName>
    <definedName name="__Feb05" localSheetId="11">#REF!</definedName>
    <definedName name="__Feb05" localSheetId="5">#REF!</definedName>
    <definedName name="__Feb05" localSheetId="6">#REF!</definedName>
    <definedName name="__Feb05">#REF!</definedName>
    <definedName name="__IntlFixup" hidden="1">TRUE</definedName>
    <definedName name="__j1"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04">[5]BS!$R$7:$R$3582</definedName>
    <definedName name="__Jan05" localSheetId="11">#REF!</definedName>
    <definedName name="__Jan05" localSheetId="5">#REF!</definedName>
    <definedName name="__Jan05" localSheetId="6">#REF!</definedName>
    <definedName name="__Jan05">#REF!</definedName>
    <definedName name="__Jan06" localSheetId="11">[10]BS!#REF!</definedName>
    <definedName name="__Jan06" localSheetId="5">[10]BS!#REF!</definedName>
    <definedName name="__Jan06" localSheetId="6">[10]BS!#REF!</definedName>
    <definedName name="__Jan06">[10]BS!#REF!</definedName>
    <definedName name="__Jul04" localSheetId="7">[4]BS!$X$7:$X$3582</definedName>
    <definedName name="__Jul04">[5]BS!$X$7:$X$3582</definedName>
    <definedName name="__Jul05" localSheetId="11">#REF!</definedName>
    <definedName name="__Jul05" localSheetId="5">#REF!</definedName>
    <definedName name="__Jul05" localSheetId="6">#REF!</definedName>
    <definedName name="__Jul05">#REF!</definedName>
    <definedName name="__Jul09" xml:space="preserve"> [7]BS!$X$7:$X$1726</definedName>
    <definedName name="__Jun04" localSheetId="7">[4]BS!$W$7:$W$3582</definedName>
    <definedName name="__Jun04">[5]BS!$W$7:$W$3582</definedName>
    <definedName name="__Jun05" localSheetId="11">#REF!</definedName>
    <definedName name="__Jun05" localSheetId="5">#REF!</definedName>
    <definedName name="__Jun05" localSheetId="6">#REF!</definedName>
    <definedName name="__Jun05">#REF!</definedName>
    <definedName name="__Jun09">" BS!$AI$7:$AI$1643"</definedName>
    <definedName name="__Mar04">[5]BS!$T$7:$T$3582</definedName>
    <definedName name="__Mar05" localSheetId="11">#REF!</definedName>
    <definedName name="__Mar05" localSheetId="5">#REF!</definedName>
    <definedName name="__Mar05" localSheetId="6">#REF!</definedName>
    <definedName name="__Mar05">#REF!</definedName>
    <definedName name="__May04" localSheetId="7">[4]BS!$V$7:$V$3582</definedName>
    <definedName name="__May04">[5]BS!$V$7:$V$3582</definedName>
    <definedName name="__May05" localSheetId="11">#REF!</definedName>
    <definedName name="__May05" localSheetId="5">#REF!</definedName>
    <definedName name="__May05" localSheetId="6">#REF!</definedName>
    <definedName name="__May05">#REF!</definedName>
    <definedName name="__mwh2" localSheetId="11">#REF!</definedName>
    <definedName name="__mwh2" localSheetId="5">#REF!</definedName>
    <definedName name="__mwh2" localSheetId="6">#REF!</definedName>
    <definedName name="__mwh2">#REF!</definedName>
    <definedName name="__new1" hidden="1">{#N/A,#N/A,FALSE,"Summ";#N/A,#N/A,FALSE,"General"}</definedName>
    <definedName name="__Nov03">[9]BS!$S$7:$S$3582</definedName>
    <definedName name="__Nov04" localSheetId="7">[4]BS!$AB$7:$AB$3582</definedName>
    <definedName name="__Nov04">[5]BS!$AB$7:$AB$3582</definedName>
    <definedName name="__Nov05" localSheetId="11">#REF!</definedName>
    <definedName name="__Nov05" localSheetId="5">#REF!</definedName>
    <definedName name="__Nov05" localSheetId="6">#REF!</definedName>
    <definedName name="__Nov05">#REF!</definedName>
    <definedName name="__Oct03">[9]BS!$R$7:$R$3582</definedName>
    <definedName name="__Oct04" localSheetId="7">[4]BS!$AA$7:$AA$3582</definedName>
    <definedName name="__Oct04">[5]BS!$AA$7:$AA$3582</definedName>
    <definedName name="__Oct05" localSheetId="11">#REF!</definedName>
    <definedName name="__Oct05" localSheetId="5">#REF!</definedName>
    <definedName name="__Oct05" localSheetId="6">#REF!</definedName>
    <definedName name="__Oct05">#REF!</definedName>
    <definedName name="__OM1" hidden="1">{#N/A,#N/A,FALSE,"Summary";#N/A,#N/A,FALSE,"SmPlants";#N/A,#N/A,FALSE,"Utah";#N/A,#N/A,FALSE,"Idaho";#N/A,#N/A,FALSE,"Lewis River";#N/A,#N/A,FALSE,"NrthUmpq";#N/A,#N/A,FALSE,"KlamRog"}</definedName>
    <definedName name="__PC1">[11]CLASSIFIERS!$A$7:$IV$7</definedName>
    <definedName name="__PC2">[11]CLASSIFIERS!$A$10:$IV$10</definedName>
    <definedName name="__PC3">[11]CLASSIFIERS!$A$12:$IV$12</definedName>
    <definedName name="__PC4">[11]CLASSIFIERS!$A$13:$IV$13</definedName>
    <definedName name="__RES2005" localSheetId="11">#REF!</definedName>
    <definedName name="__RES2005" localSheetId="5">#REF!</definedName>
    <definedName name="__RES2005" localSheetId="6">#REF!</definedName>
    <definedName name="__RES2005">#REF!</definedName>
    <definedName name="__SEC24">[11]EXTERNAL!$A$112:$IV$114</definedName>
    <definedName name="__Sep03">[9]BS!$Q$7:$Q$3582</definedName>
    <definedName name="__Sep04" localSheetId="7">[4]BS!$Z$7:$Z$3582</definedName>
    <definedName name="__Sep04">[5]BS!$Z$7:$Z$3582</definedName>
    <definedName name="__Sep05" localSheetId="11">#REF!</definedName>
    <definedName name="__Sep05" localSheetId="5">#REF!</definedName>
    <definedName name="__Sep05" localSheetId="6">#REF!</definedName>
    <definedName name="__Sep05">#REF!</definedName>
    <definedName name="__six6" localSheetId="8" hidden="1">{#N/A,#N/A,FALSE,"CRPT";#N/A,#N/A,FALSE,"TREND";#N/A,#N/A,FALSE,"%Curve"}</definedName>
    <definedName name="__six6" localSheetId="7" hidden="1">{#N/A,#N/A,FALSE,"CRPT";#N/A,#N/A,FALSE,"TREND";#N/A,#N/A,FALSE,"%Curve"}</definedName>
    <definedName name="__six6" hidden="1">{#N/A,#N/A,FALSE,"CRPT";#N/A,#N/A,FALSE,"TREND";#N/A,#N/A,FALSE,"%Curve"}</definedName>
    <definedName name="__www1" localSheetId="8" hidden="1">{#N/A,#N/A,FALSE,"schA"}</definedName>
    <definedName name="__www1" localSheetId="7" hidden="1">{#N/A,#N/A,FALSE,"schA"}</definedName>
    <definedName name="__www1" hidden="1">{#N/A,#N/A,FALSE,"schA"}</definedName>
    <definedName name="_1__123Graph_ABUDG6_D_ESCRPR">[14]Quant!$D$71:$O$71</definedName>
    <definedName name="_1_94_12_94" localSheetId="11">[18]DT_A_DOL93!#REF!</definedName>
    <definedName name="_1_94_12_94" localSheetId="5">[18]DT_A_DOL93!#REF!</definedName>
    <definedName name="_1_94_12_94" localSheetId="6">[18]DT_A_DOL93!#REF!</definedName>
    <definedName name="_1_94_12_94">[18]DT_A_DOL93!#REF!</definedName>
    <definedName name="_1_95_12_95" localSheetId="11">[18]DT_A_DOL93!#REF!</definedName>
    <definedName name="_1_95_12_95" localSheetId="5">[18]DT_A_DOL93!#REF!</definedName>
    <definedName name="_1_95_12_95" localSheetId="6">[18]DT_A_DOL93!#REF!</definedName>
    <definedName name="_1_95_12_95">[18]DT_A_DOL93!#REF!</definedName>
    <definedName name="_1_96_12_96" localSheetId="11">[18]DT_A_DOL93!#REF!</definedName>
    <definedName name="_1_96_12_96" localSheetId="5">[18]DT_A_DOL93!#REF!</definedName>
    <definedName name="_1_96_12_96" localSheetId="6">[18]DT_A_DOL93!#REF!</definedName>
    <definedName name="_1_96_12_96">[18]DT_A_DOL93!#REF!</definedName>
    <definedName name="_1_97_12_97" localSheetId="11">[18]DT_A_DOL93!#REF!</definedName>
    <definedName name="_1_97_12_97" localSheetId="5">[18]DT_A_DOL93!#REF!</definedName>
    <definedName name="_1_97_12_97" localSheetId="6">[18]DT_A_DOL93!#REF!</definedName>
    <definedName name="_1_97_12_97">[18]DT_A_DOL93!#REF!</definedName>
    <definedName name="_1_98_12_98" localSheetId="11">[18]DT_A_DOL93!#REF!</definedName>
    <definedName name="_1_98_12_98" localSheetId="5">[18]DT_A_DOL93!#REF!</definedName>
    <definedName name="_1_98_12_98" localSheetId="6">[18]DT_A_DOL93!#REF!</definedName>
    <definedName name="_1_98_12_98">[18]DT_A_DOL93!#REF!</definedName>
    <definedName name="_11" localSheetId="11">#REF!</definedName>
    <definedName name="_11" localSheetId="5">#REF!</definedName>
    <definedName name="_11" localSheetId="6">#REF!</definedName>
    <definedName name="_11">#REF!</definedName>
    <definedName name="_1Price_Ta" localSheetId="11">#REF!</definedName>
    <definedName name="_1Price_Ta" localSheetId="5">#REF!</definedName>
    <definedName name="_1Price_Ta" localSheetId="6">#REF!</definedName>
    <definedName name="_1Price_Ta">#REF!</definedName>
    <definedName name="_2__123Graph_ABUDG6_Dtons_inv" localSheetId="11" hidden="1">[19]Quant!#REF!</definedName>
    <definedName name="_2__123Graph_ABUDG6_Dtons_inv" localSheetId="5" hidden="1">[19]Quant!#REF!</definedName>
    <definedName name="_2__123Graph_ABUDG6_Dtons_inv" localSheetId="6" hidden="1">[19]Quant!#REF!</definedName>
    <definedName name="_2__123Graph_ABUDG6_Dtons_inv" hidden="1">[19]Quant!#REF!</definedName>
    <definedName name="_2Price_Ta" localSheetId="11">#REF!</definedName>
    <definedName name="_2Price_Ta" localSheetId="5">#REF!</definedName>
    <definedName name="_2Price_Ta" localSheetId="6">#REF!</definedName>
    <definedName name="_2Price_Ta">#REF!</definedName>
    <definedName name="_3__123Graph_ABUDG6_Dtons_inv" localSheetId="11" hidden="1">[20]Quant!#REF!</definedName>
    <definedName name="_3__123Graph_ABUDG6_Dtons_inv" localSheetId="5" hidden="1">[20]Quant!#REF!</definedName>
    <definedName name="_3__123Graph_ABUDG6_Dtons_inv" localSheetId="6" hidden="1">[20]Quant!#REF!</definedName>
    <definedName name="_3__123Graph_ABUDG6_Dtons_inv" hidden="1">[20]Quant!#REF!</definedName>
    <definedName name="_3__123Graph_BBUDG6_D_ESCRPR">[14]Quant!$D$72:$O$72</definedName>
    <definedName name="_31" localSheetId="11">#REF!</definedName>
    <definedName name="_31" localSheetId="5">#REF!</definedName>
    <definedName name="_31" localSheetId="6">#REF!</definedName>
    <definedName name="_31">#REF!</definedName>
    <definedName name="_36" localSheetId="11">#REF!</definedName>
    <definedName name="_36" localSheetId="5">#REF!</definedName>
    <definedName name="_36" localSheetId="6">#REF!</definedName>
    <definedName name="_36">#REF!</definedName>
    <definedName name="_4__123Graph_ABUDG6_Dtons_inv" localSheetId="11" hidden="1">'[21]Area D 2011'!#REF!</definedName>
    <definedName name="_4__123Graph_ABUDG6_Dtons_inv" localSheetId="5" hidden="1">'[21]Area D 2011'!#REF!</definedName>
    <definedName name="_4__123Graph_ABUDG6_Dtons_inv" localSheetId="6" hidden="1">'[21]Area D 2011'!#REF!</definedName>
    <definedName name="_4__123Graph_ABUDG6_Dtons_inv" hidden="1">'[21]Area D 2011'!#REF!</definedName>
    <definedName name="_4__123Graph_BBUDG6_Dtons_inv">[14]Quant!$D$9:$O$9</definedName>
    <definedName name="_41" localSheetId="11">#REF!</definedName>
    <definedName name="_41" localSheetId="5">#REF!</definedName>
    <definedName name="_41" localSheetId="6">#REF!</definedName>
    <definedName name="_41">#REF!</definedName>
    <definedName name="_43" localSheetId="11">#REF!</definedName>
    <definedName name="_43" localSheetId="5">#REF!</definedName>
    <definedName name="_43" localSheetId="6">#REF!</definedName>
    <definedName name="_43">#REF!</definedName>
    <definedName name="_5__123Graph_CBUDG6_D_ESCRPR">[14]Quant!$D$100:$O$100</definedName>
    <definedName name="_50" localSheetId="11">#REF!</definedName>
    <definedName name="_50" localSheetId="5">#REF!</definedName>
    <definedName name="_50" localSheetId="6">#REF!</definedName>
    <definedName name="_50">#REF!</definedName>
    <definedName name="_51" localSheetId="11">#REF!</definedName>
    <definedName name="_51" localSheetId="5">#REF!</definedName>
    <definedName name="_51" localSheetId="6">#REF!</definedName>
    <definedName name="_51">#REF!</definedName>
    <definedName name="_57" localSheetId="11">#REF!</definedName>
    <definedName name="_57" localSheetId="5">#REF!</definedName>
    <definedName name="_57" localSheetId="6">#REF!</definedName>
    <definedName name="_57">#REF!</definedName>
    <definedName name="_6__123Graph_CBUDG6_D_ESCRPR" localSheetId="11" hidden="1">'[22]2012 Area AB BudgetSummary'!#REF!</definedName>
    <definedName name="_6__123Graph_CBUDG6_D_ESCRPR" localSheetId="5" hidden="1">'[22]2012 Area AB BudgetSummary'!#REF!</definedName>
    <definedName name="_6__123Graph_CBUDG6_D_ESCRPR" localSheetId="6" hidden="1">'[22]2012 Area AB BudgetSummary'!#REF!</definedName>
    <definedName name="_6__123Graph_CBUDG6_D_ESCRPR" hidden="1">'[22]2012 Area AB BudgetSummary'!#REF!</definedName>
    <definedName name="_6__123Graph_DBUDG6_D_ESCRPR">[14]Quant!$D$88:$O$88</definedName>
    <definedName name="_7__123Graph_CBUDG6_D_ESCRPR" localSheetId="11" hidden="1">'[21]Area D 2011'!#REF!</definedName>
    <definedName name="_7__123Graph_CBUDG6_D_ESCRPR" localSheetId="5" hidden="1">'[21]Area D 2011'!#REF!</definedName>
    <definedName name="_7__123Graph_CBUDG6_D_ESCRPR" localSheetId="6" hidden="1">'[21]Area D 2011'!#REF!</definedName>
    <definedName name="_7__123Graph_CBUDG6_D_ESCRPR" hidden="1">'[21]Area D 2011'!#REF!</definedName>
    <definedName name="_7__123Graph_DBUDG6_D_ESCRPR" localSheetId="11" hidden="1">'[22]2012 Area AB BudgetSummary'!#REF!</definedName>
    <definedName name="_7__123Graph_DBUDG6_D_ESCRPR" localSheetId="5" hidden="1">'[22]2012 Area AB BudgetSummary'!#REF!</definedName>
    <definedName name="_7__123Graph_DBUDG6_D_ESCRPR" localSheetId="6" hidden="1">'[22]2012 Area AB BudgetSummary'!#REF!</definedName>
    <definedName name="_7__123Graph_DBUDG6_D_ESCRPR" hidden="1">'[22]2012 Area AB BudgetSummary'!#REF!</definedName>
    <definedName name="_7__123Graph_XBUDG6_D_ESCRPR">[14]Quant!$D$5:$O$5</definedName>
    <definedName name="_8__123Graph_DBUDG6_D_ESCRPR" localSheetId="11" hidden="1">'[21]Area D 2011'!#REF!</definedName>
    <definedName name="_8__123Graph_DBUDG6_D_ESCRPR" localSheetId="5" hidden="1">'[21]Area D 2011'!#REF!</definedName>
    <definedName name="_8__123Graph_DBUDG6_D_ESCRPR" localSheetId="6" hidden="1">'[21]Area D 2011'!#REF!</definedName>
    <definedName name="_8__123Graph_DBUDG6_D_ESCRPR" hidden="1">'[21]Area D 2011'!#REF!</definedName>
    <definedName name="_8__123Graph_XBUDG6_Dtons_inv">[14]Quant!$D$5:$O$5</definedName>
    <definedName name="_85" localSheetId="11">#REF!</definedName>
    <definedName name="_85" localSheetId="5">#REF!</definedName>
    <definedName name="_85" localSheetId="6">#REF!</definedName>
    <definedName name="_85">#REF!</definedName>
    <definedName name="_85_86" localSheetId="11">#REF!</definedName>
    <definedName name="_85_86" localSheetId="5">#REF!</definedName>
    <definedName name="_85_86" localSheetId="6">#REF!</definedName>
    <definedName name="_85_86">#REF!</definedName>
    <definedName name="_86" localSheetId="11">#REF!</definedName>
    <definedName name="_86" localSheetId="5">#REF!</definedName>
    <definedName name="_86" localSheetId="6">#REF!</definedName>
    <definedName name="_86">#REF!</definedName>
    <definedName name="_87" localSheetId="11">#REF!</definedName>
    <definedName name="_87" localSheetId="5">#REF!</definedName>
    <definedName name="_87" localSheetId="6">#REF!</definedName>
    <definedName name="_87">#REF!</definedName>
    <definedName name="_ALL_RATES" localSheetId="11">#REF!</definedName>
    <definedName name="_ALL_RATES" localSheetId="5">#REF!</definedName>
    <definedName name="_ALL_RATES" localSheetId="6">#REF!</definedName>
    <definedName name="_ALL_RATES">#REF!</definedName>
    <definedName name="_Apr04" localSheetId="7">[4]BS!$U$7:$U$3582</definedName>
    <definedName name="_Apr04">[5]BS!$U$7:$U$3582</definedName>
    <definedName name="_Apr05" localSheetId="11">#REF!</definedName>
    <definedName name="_Apr05" localSheetId="5">#REF!</definedName>
    <definedName name="_Apr05" localSheetId="6">#REF!</definedName>
    <definedName name="_Apr05">#REF!</definedName>
    <definedName name="_Apr09" xml:space="preserve"> [7]BS!$U$7:$U$1726</definedName>
    <definedName name="_Apr17">[23]BS!$U$8:$U$2552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 localSheetId="7">[4]BS!$Y$7:$Y$3582</definedName>
    <definedName name="_Aug04">[5]BS!$Y$7:$Y$3582</definedName>
    <definedName name="_Aug05" localSheetId="11">#REF!</definedName>
    <definedName name="_Aug05" localSheetId="5">#REF!</definedName>
    <definedName name="_Aug05" localSheetId="6">#REF!</definedName>
    <definedName name="_Aug05">#REF!</definedName>
    <definedName name="_Aug09" xml:space="preserve"> [7]BS!$Y$7:$Y$1726</definedName>
    <definedName name="_Aug16">[23]BS!$M$8:$M$2551</definedName>
    <definedName name="_Aug17">[23]BS!$Y$8:$Y$2552</definedName>
    <definedName name="_B" localSheetId="11">'[24]Rate Design'!#REF!</definedName>
    <definedName name="_B" localSheetId="5">'[24]Rate Design'!#REF!</definedName>
    <definedName name="_B" localSheetId="6">'[24]Rate Design'!#REF!</definedName>
    <definedName name="_B">'[24]Rate Design'!#REF!</definedName>
    <definedName name="_cd1" hidden="1">{"annual",#N/A,FALSE,"Pro Forma";#N/A,#N/A,FALSE,"Golf Operations"}</definedName>
    <definedName name="_DAT1" localSheetId="11">'[25]SAP 18230021'!#REF!</definedName>
    <definedName name="_DAT1" localSheetId="5">'[25]SAP 18230021'!#REF!</definedName>
    <definedName name="_DAT1" localSheetId="6">'[25]SAP 18230021'!#REF!</definedName>
    <definedName name="_DAT1">'[25]SAP 18230021'!#REF!</definedName>
    <definedName name="_DAT10" localSheetId="11">#REF!</definedName>
    <definedName name="_DAT10" localSheetId="5">#REF!</definedName>
    <definedName name="_DAT10" localSheetId="6">#REF!</definedName>
    <definedName name="_DAT10">#REF!</definedName>
    <definedName name="_DAT11" localSheetId="11">#REF!</definedName>
    <definedName name="_DAT11" localSheetId="5">#REF!</definedName>
    <definedName name="_DAT11" localSheetId="6">#REF!</definedName>
    <definedName name="_DAT11">#REF!</definedName>
    <definedName name="_DAT12" localSheetId="11">#REF!</definedName>
    <definedName name="_DAT12" localSheetId="5">#REF!</definedName>
    <definedName name="_DAT12" localSheetId="6">#REF!</definedName>
    <definedName name="_DAT12">#REF!</definedName>
    <definedName name="_DAT13" localSheetId="11">#REF!</definedName>
    <definedName name="_DAT13" localSheetId="5">#REF!</definedName>
    <definedName name="_DAT13" localSheetId="6">#REF!</definedName>
    <definedName name="_DAT13">#REF!</definedName>
    <definedName name="_DAT2" localSheetId="11">#REF!</definedName>
    <definedName name="_DAT2" localSheetId="5">#REF!</definedName>
    <definedName name="_DAT2" localSheetId="6">#REF!</definedName>
    <definedName name="_DAT2">#REF!</definedName>
    <definedName name="_DAT3" localSheetId="11">#REF!</definedName>
    <definedName name="_DAT3" localSheetId="5">#REF!</definedName>
    <definedName name="_DAT3" localSheetId="6">#REF!</definedName>
    <definedName name="_DAT3">#REF!</definedName>
    <definedName name="_DAT4" localSheetId="11">#REF!</definedName>
    <definedName name="_DAT4" localSheetId="5">#REF!</definedName>
    <definedName name="_DAT4" localSheetId="6">#REF!</definedName>
    <definedName name="_DAT4">#REF!</definedName>
    <definedName name="_DAT5" localSheetId="11">#REF!</definedName>
    <definedName name="_DAT5" localSheetId="5">#REF!</definedName>
    <definedName name="_DAT5" localSheetId="6">#REF!</definedName>
    <definedName name="_DAT5">#REF!</definedName>
    <definedName name="_DAT6" localSheetId="11">#REF!</definedName>
    <definedName name="_DAT6" localSheetId="5">#REF!</definedName>
    <definedName name="_DAT6" localSheetId="6">#REF!</definedName>
    <definedName name="_DAT6">#REF!</definedName>
    <definedName name="_DAT7" localSheetId="11">#REF!</definedName>
    <definedName name="_DAT7" localSheetId="5">#REF!</definedName>
    <definedName name="_DAT7" localSheetId="6">#REF!</definedName>
    <definedName name="_DAT7">#REF!</definedName>
    <definedName name="_DAT8" localSheetId="11">#REF!</definedName>
    <definedName name="_DAT8" localSheetId="5">#REF!</definedName>
    <definedName name="_DAT8" localSheetId="6">#REF!</definedName>
    <definedName name="_DAT8">#REF!</definedName>
    <definedName name="_DAT9" localSheetId="11">'[25]SAP 18230021'!#REF!</definedName>
    <definedName name="_DAT9" localSheetId="5">'[25]SAP 18230021'!#REF!</definedName>
    <definedName name="_DAT9" localSheetId="6">'[25]SAP 18230021'!#REF!</definedName>
    <definedName name="_DAT9">'[25]SAP 18230021'!#REF!</definedName>
    <definedName name="_Dec03">[9]BS!$T$7:$T$3582</definedName>
    <definedName name="_Dec04" localSheetId="7">[4]BS!$AC$7:$AC$3580</definedName>
    <definedName name="_Dec04">[5]BS!$AC$7:$AC$3580</definedName>
    <definedName name="_Dec05" localSheetId="11">#REF!</definedName>
    <definedName name="_Dec05" localSheetId="5">#REF!</definedName>
    <definedName name="_Dec05" localSheetId="6">#REF!</definedName>
    <definedName name="_Dec05">#REF!</definedName>
    <definedName name="_Dec08" xml:space="preserve"> [7]BS!$Q$7:$Q$1726</definedName>
    <definedName name="_Dec16">[23]BS!$Q$8:$Q$2553</definedName>
    <definedName name="_Dist_Values" localSheetId="11" hidden="1">#REF!</definedName>
    <definedName name="_Dist_Values" localSheetId="5" hidden="1">#REF!</definedName>
    <definedName name="_Dist_Values" localSheetId="6" hidden="1">#REF!</definedName>
    <definedName name="_Dist_Values" hidden="1">#REF!</definedName>
    <definedName name="_End" localSheetId="11">#REF!</definedName>
    <definedName name="_End" localSheetId="5">#REF!</definedName>
    <definedName name="_End" localSheetId="6">#REF!</definedName>
    <definedName name="_End">#REF!</definedName>
    <definedName name="_ex1" localSheetId="8" hidden="1">{#N/A,#N/A,FALSE,"Summ";#N/A,#N/A,FALSE,"General"}</definedName>
    <definedName name="_ex1" localSheetId="7" hidden="1">{#N/A,#N/A,FALSE,"Summ";#N/A,#N/A,FALSE,"General"}</definedName>
    <definedName name="_ex1" hidden="1">{#N/A,#N/A,FALSE,"Summ";#N/A,#N/A,FALSE,"General"}</definedName>
    <definedName name="_Feb04" localSheetId="7">[4]BS!$S$7:$S$3582</definedName>
    <definedName name="_Feb04">[5]BS!$S$7:$S$3582</definedName>
    <definedName name="_Feb05" localSheetId="11">#REF!</definedName>
    <definedName name="_Feb05" localSheetId="5">#REF!</definedName>
    <definedName name="_Feb05" localSheetId="6">#REF!</definedName>
    <definedName name="_Feb05">#REF!</definedName>
    <definedName name="_FEB09" xml:space="preserve"> [7]BS!$S$7:$S$1726</definedName>
    <definedName name="_Feb17">[23]BS!$S$8:$S$2552</definedName>
    <definedName name="_FEDERAL_INCOME_TAX" localSheetId="7">'[26]MJS-7'!$N$21</definedName>
    <definedName name="_FEDERAL_INCOME_TAX">'[27]MJS-7'!$N$21</definedName>
    <definedName name="_Fill" localSheetId="11" hidden="1">#REF!</definedName>
    <definedName name="_Fill" localSheetId="5" hidden="1">#REF!</definedName>
    <definedName name="_Fill" localSheetId="8" hidden="1">#REF!</definedName>
    <definedName name="_Fill" localSheetId="6" hidden="1">#REF!</definedName>
    <definedName name="_Fill" localSheetId="7" hidden="1">#REF!</definedName>
    <definedName name="_Fill" hidden="1">#REF!</definedName>
    <definedName name="_Filter" localSheetId="11">#REF!</definedName>
    <definedName name="_Filter" localSheetId="5">#REF!</definedName>
    <definedName name="_Filter" localSheetId="6">#REF!</definedName>
    <definedName name="_Filter">#REF!</definedName>
    <definedName name="_xlnm._FilterDatabase" localSheetId="11" hidden="1">#REF!</definedName>
    <definedName name="_xlnm._FilterDatabase" localSheetId="5" hidden="1">#REF!</definedName>
    <definedName name="_xlnm._FilterDatabase" localSheetId="6" hidden="1">#REF!</definedName>
    <definedName name="_xlnm._FilterDatabase" localSheetId="7" hidden="1">#REF!</definedName>
    <definedName name="_xlnm._FilterDatabase" hidden="1">#REF!</definedName>
    <definedName name="_gr1" hidden="1">{"three",#N/A,FALSE,"Capital";"four",#N/A,FALSE,"Capital"}</definedName>
    <definedName name="_j1" localSheetId="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 localSheetId="7">[4]BS!$R$7:$R$3582</definedName>
    <definedName name="_Jan04">[5]BS!$R$7:$R$3582</definedName>
    <definedName name="_Jan05" localSheetId="11">#REF!</definedName>
    <definedName name="_Jan05" localSheetId="5">#REF!</definedName>
    <definedName name="_Jan05" localSheetId="6">#REF!</definedName>
    <definedName name="_Jan05">#REF!</definedName>
    <definedName name="_Jan06" localSheetId="11">[10]BS!#REF!</definedName>
    <definedName name="_Jan06" localSheetId="5">[10]BS!#REF!</definedName>
    <definedName name="_Jan06" localSheetId="6">[10]BS!#REF!</definedName>
    <definedName name="_Jan06">[10]BS!#REF!</definedName>
    <definedName name="_Jan17">[23]BS!$R$8:$R$2553</definedName>
    <definedName name="_Jul04" localSheetId="7">[4]BS!$X$7:$X$3582</definedName>
    <definedName name="_Jul04">[5]BS!$X$7:$X$3582</definedName>
    <definedName name="_Jul05" localSheetId="11">#REF!</definedName>
    <definedName name="_Jul05" localSheetId="5">#REF!</definedName>
    <definedName name="_Jul05" localSheetId="6">#REF!</definedName>
    <definedName name="_Jul05">#REF!</definedName>
    <definedName name="_Jul09" xml:space="preserve"> [7]BS!$X$7:$X$1726</definedName>
    <definedName name="_July16">[23]BS!$L$8:$L$2551</definedName>
    <definedName name="_July17">[23]BS!$X$8:$X$2553</definedName>
    <definedName name="_Jun04" localSheetId="7">[4]BS!$W$7:$W$3582</definedName>
    <definedName name="_Jun04">[5]BS!$W$7:$W$3582</definedName>
    <definedName name="_Jun05" localSheetId="11">#REF!</definedName>
    <definedName name="_Jun05" localSheetId="5">#REF!</definedName>
    <definedName name="_Jun05" localSheetId="6">#REF!</definedName>
    <definedName name="_Jun05">#REF!</definedName>
    <definedName name="_Jun09" xml:space="preserve"> [7]BS!$W$7:$W$1726</definedName>
    <definedName name="_Jun16">[23]BS!$K$8:$K$2553</definedName>
    <definedName name="_Jun17">[23]BS!$W$8:$W$2553</definedName>
    <definedName name="_Key1" localSheetId="11" hidden="1">#REF!</definedName>
    <definedName name="_Key1" localSheetId="5" hidden="1">#REF!</definedName>
    <definedName name="_Key1" localSheetId="8" hidden="1">#REF!</definedName>
    <definedName name="_Key1" localSheetId="6" hidden="1">#REF!</definedName>
    <definedName name="_Key1" localSheetId="7" hidden="1">#REF!</definedName>
    <definedName name="_Key1" hidden="1">#REF!</definedName>
    <definedName name="_Key2" localSheetId="11" hidden="1">#REF!</definedName>
    <definedName name="_Key2" localSheetId="5" hidden="1">#REF!</definedName>
    <definedName name="_Key2" localSheetId="8" hidden="1">#REF!</definedName>
    <definedName name="_Key2" localSheetId="6" hidden="1">#REF!</definedName>
    <definedName name="_Key2" localSheetId="7" hidden="1">#REF!</definedName>
    <definedName name="_Key2" hidden="1">#REF!</definedName>
    <definedName name="_Mar04" localSheetId="7">[4]BS!$T$7:$T$3582</definedName>
    <definedName name="_Mar04">[5]BS!$T$7:$T$3582</definedName>
    <definedName name="_Mar05" localSheetId="11">#REF!</definedName>
    <definedName name="_Mar05" localSheetId="5">#REF!</definedName>
    <definedName name="_Mar05" localSheetId="6">#REF!</definedName>
    <definedName name="_Mar05">#REF!</definedName>
    <definedName name="_Mar17">[23]BS!$T$8:$T$2552</definedName>
    <definedName name="_May04" localSheetId="7">[4]BS!$V$7:$V$3582</definedName>
    <definedName name="_May04">[5]BS!$V$7:$V$3582</definedName>
    <definedName name="_May05" localSheetId="11">#REF!</definedName>
    <definedName name="_May05" localSheetId="5">#REF!</definedName>
    <definedName name="_May05" localSheetId="6">#REF!</definedName>
    <definedName name="_May05">#REF!</definedName>
    <definedName name="_May09" xml:space="preserve"> [7]BS!$V$7:$V$1726</definedName>
    <definedName name="_May16">[23]BS!$J$8:$J$2551</definedName>
    <definedName name="_May17">[23]BS!$V$8:$V$2552</definedName>
    <definedName name="_MEN2" localSheetId="11">[1]Jan!#REF!</definedName>
    <definedName name="_MEN2" localSheetId="5">[1]Jan!#REF!</definedName>
    <definedName name="_MEN2" localSheetId="6">[1]Jan!#REF!</definedName>
    <definedName name="_MEN2">[1]Jan!#REF!</definedName>
    <definedName name="_MEN3" localSheetId="11">[1]Jan!#REF!</definedName>
    <definedName name="_MEN3" localSheetId="5">[1]Jan!#REF!</definedName>
    <definedName name="_MEN3" localSheetId="6">[1]Jan!#REF!</definedName>
    <definedName name="_MEN3">[1]Jan!#REF!</definedName>
    <definedName name="_mwh2" localSheetId="11">#REF!</definedName>
    <definedName name="_mwh2" localSheetId="5">#REF!</definedName>
    <definedName name="_mwh2" localSheetId="6">#REF!</definedName>
    <definedName name="_mwh2">#REF!</definedName>
    <definedName name="_new1" localSheetId="8" hidden="1">{#N/A,#N/A,FALSE,"Summ";#N/A,#N/A,FALSE,"General"}</definedName>
    <definedName name="_new1" localSheetId="7" hidden="1">{#N/A,#N/A,FALSE,"Summ";#N/A,#N/A,FALSE,"General"}</definedName>
    <definedName name="_new1" hidden="1">{#N/A,#N/A,FALSE,"Summ";#N/A,#N/A,FALSE,"General"}</definedName>
    <definedName name="_Nov03">[9]BS!$S$7:$S$3582</definedName>
    <definedName name="_Nov04" localSheetId="7">[4]BS!$AB$7:$AB$3582</definedName>
    <definedName name="_Nov04">[5]BS!$AB$7:$AB$3582</definedName>
    <definedName name="_Nov05" localSheetId="11">#REF!</definedName>
    <definedName name="_Nov05" localSheetId="5">#REF!</definedName>
    <definedName name="_Nov05" localSheetId="6">#REF!</definedName>
    <definedName name="_Nov05">#REF!</definedName>
    <definedName name="_Nov16">[23]BS!$P$8:$P$2556</definedName>
    <definedName name="_Oct03">[9]BS!$R$7:$R$3582</definedName>
    <definedName name="_Oct04" localSheetId="7">[4]BS!$AA$7:$AA$3582</definedName>
    <definedName name="_Oct04">[5]BS!$AA$7:$AA$3582</definedName>
    <definedName name="_Oct05" localSheetId="11">#REF!</definedName>
    <definedName name="_Oct05" localSheetId="5">#REF!</definedName>
    <definedName name="_Oct05" localSheetId="6">#REF!</definedName>
    <definedName name="_Oct05">#REF!</definedName>
    <definedName name="_Oct09" xml:space="preserve"> [7]BS!$AA$7:$AA$1726</definedName>
    <definedName name="_Oct16">[23]BS!$O$8:$O$2553</definedName>
    <definedName name="_Oct17">[23]BS!$AA$8:$AA$2552</definedName>
    <definedName name="_OM1" localSheetId="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7">0</definedName>
    <definedName name="_Order1" hidden="1">255</definedName>
    <definedName name="_Order2" localSheetId="7">0</definedName>
    <definedName name="_Order2" hidden="1">255</definedName>
    <definedName name="_P" localSheetId="11">#REF!</definedName>
    <definedName name="_P" localSheetId="5">#REF!</definedName>
    <definedName name="_P" localSheetId="6">#REF!</definedName>
    <definedName name="_P">#REF!</definedName>
    <definedName name="_P_RD" localSheetId="11">#REF!</definedName>
    <definedName name="_P_RD" localSheetId="5">#REF!</definedName>
    <definedName name="_P_RD" localSheetId="6">#REF!</definedName>
    <definedName name="_P_RD">#REF!</definedName>
    <definedName name="_Parse_In" localSheetId="11" hidden="1">#REF!</definedName>
    <definedName name="_Parse_In" localSheetId="5" hidden="1">#REF!</definedName>
    <definedName name="_Parse_In" localSheetId="6" hidden="1">#REF!</definedName>
    <definedName name="_Parse_In" hidden="1">#REF!</definedName>
    <definedName name="_PC1">[11]CLASSIFIERS!$A$7:$IV$7</definedName>
    <definedName name="_PC2">[11]CLASSIFIERS!$A$10:$IV$10</definedName>
    <definedName name="_PC3">[11]CLASSIFIERS!$A$12:$IV$12</definedName>
    <definedName name="_PC4">[11]CLASSIFIERS!$A$13:$IV$13</definedName>
    <definedName name="_PRINT_23_36" localSheetId="11">#REF!</definedName>
    <definedName name="_PRINT_23_36" localSheetId="5">#REF!</definedName>
    <definedName name="_PRINT_23_36" localSheetId="6">#REF!</definedName>
    <definedName name="_PRINT_23_36">#REF!</definedName>
    <definedName name="_PRINT_85_58" localSheetId="11">#REF!</definedName>
    <definedName name="_PRINT_85_58" localSheetId="5">#REF!</definedName>
    <definedName name="_PRINT_85_58" localSheetId="6">#REF!</definedName>
    <definedName name="_PRINT_85_58">#REF!</definedName>
    <definedName name="_RATE_DESIGN" localSheetId="11">#REF!</definedName>
    <definedName name="_RATE_DESIGN" localSheetId="5">#REF!</definedName>
    <definedName name="_RATE_DESIGN" localSheetId="6">#REF!</definedName>
    <definedName name="_RATE_DESIGN">#REF!</definedName>
    <definedName name="_Regression_Int" hidden="1">1</definedName>
    <definedName name="_Regression_Out" localSheetId="11" hidden="1">#REF!</definedName>
    <definedName name="_Regression_Out" localSheetId="5" hidden="1">#REF!</definedName>
    <definedName name="_Regression_Out" localSheetId="6" hidden="1">#REF!</definedName>
    <definedName name="_Regression_Out" localSheetId="7" hidden="1">#REF!</definedName>
    <definedName name="_Regression_Out" hidden="1">#REF!</definedName>
    <definedName name="_Regression_X" localSheetId="11" hidden="1">#REF!</definedName>
    <definedName name="_Regression_X" localSheetId="5" hidden="1">#REF!</definedName>
    <definedName name="_Regression_X" localSheetId="6" hidden="1">#REF!</definedName>
    <definedName name="_Regression_X" localSheetId="7" hidden="1">#REF!</definedName>
    <definedName name="_Regression_X" hidden="1">#REF!</definedName>
    <definedName name="_Regression_Y" localSheetId="11" hidden="1">#REF!</definedName>
    <definedName name="_Regression_Y" localSheetId="5" hidden="1">#REF!</definedName>
    <definedName name="_Regression_Y" localSheetId="6" hidden="1">#REF!</definedName>
    <definedName name="_Regression_Y" localSheetId="7" hidden="1">#REF!</definedName>
    <definedName name="_Regression_Y" hidden="1">#REF!</definedName>
    <definedName name="_RES" localSheetId="11">#REF!</definedName>
    <definedName name="_RES" localSheetId="5">#REF!</definedName>
    <definedName name="_RES" localSheetId="6">#REF!</definedName>
    <definedName name="_RES">#REF!</definedName>
    <definedName name="_RES2005" localSheetId="11">#REF!</definedName>
    <definedName name="_RES2005" localSheetId="5">#REF!</definedName>
    <definedName name="_RES2005" localSheetId="6">#REF!</definedName>
    <definedName name="_RES2005">#REF!</definedName>
    <definedName name="_SEC24">[11]EXTERNAL!$A$112:$IV$114</definedName>
    <definedName name="_Sep03" localSheetId="7">[9]BS!$Q$7:$Q$3582</definedName>
    <definedName name="_Sep03">[28]BS!$AB$7:$AB$3420</definedName>
    <definedName name="_Sep04" localSheetId="7">[4]BS!$Z$7:$Z$3582</definedName>
    <definedName name="_Sep04">[5]BS!$Z$7:$Z$3582</definedName>
    <definedName name="_Sep05" localSheetId="11">#REF!</definedName>
    <definedName name="_Sep05" localSheetId="5">#REF!</definedName>
    <definedName name="_Sep05" localSheetId="6">#REF!</definedName>
    <definedName name="_Sep05">#REF!</definedName>
    <definedName name="_Sept16">[23]BS!$N$8:$N$2556</definedName>
    <definedName name="_Sept17">[23]BS!$Z$8:$Z$2552</definedName>
    <definedName name="_six6" localSheetId="8" hidden="1">{#N/A,#N/A,FALSE,"CRPT";#N/A,#N/A,FALSE,"TREND";#N/A,#N/A,FALSE,"%Curve"}</definedName>
    <definedName name="_six6" localSheetId="7" hidden="1">{#N/A,#N/A,FALSE,"CRPT";#N/A,#N/A,FALSE,"TREND";#N/A,#N/A,FALSE,"%Curve"}</definedName>
    <definedName name="_six6" hidden="1">{#N/A,#N/A,FALSE,"CRPT";#N/A,#N/A,FALSE,"TREND";#N/A,#N/A,FALSE,"%Curve"}</definedName>
    <definedName name="_Sort" localSheetId="11" hidden="1">#REF!</definedName>
    <definedName name="_Sort" localSheetId="5" hidden="1">#REF!</definedName>
    <definedName name="_Sort" localSheetId="8" hidden="1">#REF!</definedName>
    <definedName name="_Sort" localSheetId="6" hidden="1">#REF!</definedName>
    <definedName name="_Sort" localSheetId="7" hidden="1">#REF!</definedName>
    <definedName name="_Sort" hidden="1">#REF!</definedName>
    <definedName name="_Table2_Out" localSheetId="11" hidden="1">#REF!</definedName>
    <definedName name="_Table2_Out" localSheetId="5" hidden="1">#REF!</definedName>
    <definedName name="_Table2_Out" localSheetId="6" hidden="1">#REF!</definedName>
    <definedName name="_Table2_Out" hidden="1">#REF!</definedName>
    <definedName name="_Testyear">'[29]KJB-6,13 Cmn Adj'!$B$7</definedName>
    <definedName name="_TOP1" localSheetId="11">[1]Jan!#REF!</definedName>
    <definedName name="_TOP1" localSheetId="5">[1]Jan!#REF!</definedName>
    <definedName name="_TOP1" localSheetId="6">[1]Jan!#REF!</definedName>
    <definedName name="_TOP1">[1]Jan!#REF!</definedName>
    <definedName name="_wr1" hidden="1">{"Output-3Column",#N/A,FALSE,"Output"}</definedName>
    <definedName name="_wrn1" hidden="1">{"Inflation-BaseYear",#N/A,FALSE,"Inputs"}</definedName>
    <definedName name="_www1" localSheetId="8" hidden="1">{#N/A,#N/A,FALSE,"schA"}</definedName>
    <definedName name="_www1" localSheetId="7" hidden="1">{#N/A,#N/A,FALSE,"schA"}</definedName>
    <definedName name="_www1" hidden="1">{#N/A,#N/A,FALSE,"schA"}</definedName>
    <definedName name="_x1"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8" hidden="1">{#N/A,#N/A,FALSE,"Coversheet";#N/A,#N/A,FALSE,"QA"}</definedName>
    <definedName name="a" localSheetId="7" hidden="1">'[13]DSM Output'!$J$21:$J$23</definedName>
    <definedName name="a" hidden="1">{"Print_Detail",#N/A,FALSE,"Redemption_Maturity Extract"}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8" hidden="1">{#N/A,#N/A,FALSE,"Coversheet";#N/A,#N/A,FALSE,"QA"}</definedName>
    <definedName name="AAAAAAAAAAAAAA" hidden="1">{#N/A,#N/A,FALSE,"Coversheet";#N/A,#N/A,FALSE,"QA"}</definedName>
    <definedName name="Access_Button1" hidden="1">"Headcount_Workbook_Schedules_List"</definedName>
    <definedName name="AccessCode" hidden="1">""""</definedName>
    <definedName name="AccessDatabase" localSheetId="8" hidden="1">"I:\COMTREL\FINICLE\TradeSummary.mdb"</definedName>
    <definedName name="AccessDatabase" localSheetId="7">"P:\HR\SharonPlummer\Headcount Workbook.mdb"</definedName>
    <definedName name="AccessDatabase" hidden="1">"C:\ncux\bud\rms_inv.mdb"</definedName>
    <definedName name="accrual" localSheetId="11">[30]Sheet2!#REF!</definedName>
    <definedName name="accrual" localSheetId="5">[30]Sheet2!#REF!</definedName>
    <definedName name="accrual" localSheetId="6">[30]Sheet2!#REF!</definedName>
    <definedName name="accrual">[30]Sheet2!#REF!</definedName>
    <definedName name="accrual2" localSheetId="11">[30]Sheet2!#REF!</definedName>
    <definedName name="accrual2" localSheetId="5">[30]Sheet2!#REF!</definedName>
    <definedName name="accrual2" localSheetId="6">[30]Sheet2!#REF!</definedName>
    <definedName name="accrual2">[30]Sheet2!#REF!</definedName>
    <definedName name="accrual3" localSheetId="11">[30]Sheet2!#REF!</definedName>
    <definedName name="accrual3" localSheetId="5">[30]Sheet2!#REF!</definedName>
    <definedName name="accrual3" localSheetId="6">[30]Sheet2!#REF!</definedName>
    <definedName name="accrual3">[30]Sheet2!#REF!</definedName>
    <definedName name="Acct108364" localSheetId="11">'[31]Func Study'!#REF!</definedName>
    <definedName name="Acct108364" localSheetId="5">'[31]Func Study'!#REF!</definedName>
    <definedName name="Acct108364" localSheetId="6">'[31]Func Study'!#REF!</definedName>
    <definedName name="Acct108364">'[31]Func Study'!#REF!</definedName>
    <definedName name="Acct108364S" localSheetId="11">'[31]Func Study'!#REF!</definedName>
    <definedName name="Acct108364S" localSheetId="5">'[31]Func Study'!#REF!</definedName>
    <definedName name="Acct108364S" localSheetId="6">'[31]Func Study'!#REF!</definedName>
    <definedName name="Acct108364S">'[31]Func Study'!#REF!</definedName>
    <definedName name="Acct228.42TROJD" localSheetId="11">'[32]Func Study'!#REF!</definedName>
    <definedName name="Acct228.42TROJD" localSheetId="5">'[32]Func Study'!#REF!</definedName>
    <definedName name="Acct228.42TROJD" localSheetId="6">'[32]Func Study'!#REF!</definedName>
    <definedName name="Acct228.42TROJD">'[32]Func Study'!#REF!</definedName>
    <definedName name="Acct2281SO">'[33]Func Study'!$H$2190</definedName>
    <definedName name="Acct2283SO">'[33]Func Study'!$H$2198</definedName>
    <definedName name="Acct22842TROJD" localSheetId="11">'[32]Func Study'!#REF!</definedName>
    <definedName name="Acct22842TROJD" localSheetId="5">'[32]Func Study'!#REF!</definedName>
    <definedName name="Acct22842TROJD" localSheetId="6">'[32]Func Study'!#REF!</definedName>
    <definedName name="Acct22842TROJD">'[32]Func Study'!#REF!</definedName>
    <definedName name="Acct228SO">'[33]Func Study'!$H$2194</definedName>
    <definedName name="Acct350">'[33]Func Study'!$H$1628</definedName>
    <definedName name="Acct352">'[33]Func Study'!$H$1635</definedName>
    <definedName name="Acct353">'[33]Func Study'!$H$1641</definedName>
    <definedName name="Acct354">'[33]Func Study'!$H$1647</definedName>
    <definedName name="Acct355">'[33]Func Study'!$H$1654</definedName>
    <definedName name="Acct356">'[33]Func Study'!$H$1660</definedName>
    <definedName name="Acct357">'[33]Func Study'!$H$1666</definedName>
    <definedName name="Acct358">'[33]Func Study'!$H$1672</definedName>
    <definedName name="Acct359">'[33]Func Study'!$H$1678</definedName>
    <definedName name="Acct360">'[33]Func Study'!$H$1698</definedName>
    <definedName name="Acct361">'[33]Func Study'!$H$1704</definedName>
    <definedName name="Acct362">'[33]Func Study'!$H$1710</definedName>
    <definedName name="Acct364">'[33]Func Study'!$H$1717</definedName>
    <definedName name="Acct365">'[33]Func Study'!$H$1724</definedName>
    <definedName name="Acct366">'[33]Func Study'!$H$1731</definedName>
    <definedName name="Acct367">'[33]Func Study'!$H$1738</definedName>
    <definedName name="Acct368">'[33]Func Study'!$H$1744</definedName>
    <definedName name="Acct369">'[33]Func Study'!$H$1751</definedName>
    <definedName name="Acct370">'[33]Func Study'!$H$1762</definedName>
    <definedName name="Acct371">'[33]Func Study'!$H$1769</definedName>
    <definedName name="Acct372">'[33]Func Study'!$H$1776</definedName>
    <definedName name="Acct372A">'[33]Func Study'!$H$1775</definedName>
    <definedName name="Acct372DP">'[33]Func Study'!$H$1773</definedName>
    <definedName name="Acct372DS">'[33]Func Study'!$H$1774</definedName>
    <definedName name="Acct373">'[33]Func Study'!$H$1782</definedName>
    <definedName name="Acct41011" localSheetId="11">'[34]Functional Study'!#REF!</definedName>
    <definedName name="Acct41011" localSheetId="5">'[34]Functional Study'!#REF!</definedName>
    <definedName name="Acct41011" localSheetId="6">'[34]Functional Study'!#REF!</definedName>
    <definedName name="Acct41011">'[34]Functional Study'!#REF!</definedName>
    <definedName name="Acct41011BADDEBT" localSheetId="11">'[34]Functional Study'!#REF!</definedName>
    <definedName name="Acct41011BADDEBT" localSheetId="5">'[34]Functional Study'!#REF!</definedName>
    <definedName name="Acct41011BADDEBT" localSheetId="6">'[34]Functional Study'!#REF!</definedName>
    <definedName name="Acct41011BADDEBT">'[34]Functional Study'!#REF!</definedName>
    <definedName name="Acct41011DITEXP" localSheetId="11">'[34]Functional Study'!#REF!</definedName>
    <definedName name="Acct41011DITEXP" localSheetId="5">'[34]Functional Study'!#REF!</definedName>
    <definedName name="Acct41011DITEXP" localSheetId="6">'[34]Functional Study'!#REF!</definedName>
    <definedName name="Acct41011DITEXP">'[34]Functional Study'!#REF!</definedName>
    <definedName name="Acct41011S" localSheetId="11">'[34]Functional Study'!#REF!</definedName>
    <definedName name="Acct41011S" localSheetId="5">'[34]Functional Study'!#REF!</definedName>
    <definedName name="Acct41011S" localSheetId="6">'[34]Functional Study'!#REF!</definedName>
    <definedName name="Acct41011S">'[34]Functional Study'!#REF!</definedName>
    <definedName name="Acct41011SE" localSheetId="11">'[34]Functional Study'!#REF!</definedName>
    <definedName name="Acct41011SE" localSheetId="5">'[34]Functional Study'!#REF!</definedName>
    <definedName name="Acct41011SE" localSheetId="6">'[34]Functional Study'!#REF!</definedName>
    <definedName name="Acct41011SE">'[34]Functional Study'!#REF!</definedName>
    <definedName name="Acct41011SG1" localSheetId="11">'[34]Functional Study'!#REF!</definedName>
    <definedName name="Acct41011SG1" localSheetId="5">'[34]Functional Study'!#REF!</definedName>
    <definedName name="Acct41011SG1" localSheetId="6">'[34]Functional Study'!#REF!</definedName>
    <definedName name="Acct41011SG1">'[34]Functional Study'!#REF!</definedName>
    <definedName name="Acct41011SG2" localSheetId="11">'[34]Functional Study'!#REF!</definedName>
    <definedName name="Acct41011SG2" localSheetId="5">'[34]Functional Study'!#REF!</definedName>
    <definedName name="Acct41011SG2" localSheetId="6">'[34]Functional Study'!#REF!</definedName>
    <definedName name="Acct41011SG2">'[34]Functional Study'!#REF!</definedName>
    <definedName name="ACCT41011SGCT" localSheetId="11">'[34]Functional Study'!#REF!</definedName>
    <definedName name="ACCT41011SGCT" localSheetId="5">'[34]Functional Study'!#REF!</definedName>
    <definedName name="ACCT41011SGCT" localSheetId="6">'[34]Functional Study'!#REF!</definedName>
    <definedName name="ACCT41011SGCT">'[34]Functional Study'!#REF!</definedName>
    <definedName name="Acct41011SGPP" localSheetId="11">'[34]Functional Study'!#REF!</definedName>
    <definedName name="Acct41011SGPP" localSheetId="5">'[34]Functional Study'!#REF!</definedName>
    <definedName name="Acct41011SGPP" localSheetId="6">'[34]Functional Study'!#REF!</definedName>
    <definedName name="Acct41011SGPP">'[34]Functional Study'!#REF!</definedName>
    <definedName name="Acct41011SNP" localSheetId="11">'[34]Functional Study'!#REF!</definedName>
    <definedName name="Acct41011SNP" localSheetId="5">'[34]Functional Study'!#REF!</definedName>
    <definedName name="Acct41011SNP" localSheetId="6">'[34]Functional Study'!#REF!</definedName>
    <definedName name="Acct41011SNP">'[34]Functional Study'!#REF!</definedName>
    <definedName name="ACCT41011SNPD" localSheetId="11">'[34]Functional Study'!#REF!</definedName>
    <definedName name="ACCT41011SNPD" localSheetId="5">'[34]Functional Study'!#REF!</definedName>
    <definedName name="ACCT41011SNPD" localSheetId="6">'[34]Functional Study'!#REF!</definedName>
    <definedName name="ACCT41011SNPD">'[34]Functional Study'!#REF!</definedName>
    <definedName name="Acct41011SO" localSheetId="11">'[34]Functional Study'!#REF!</definedName>
    <definedName name="Acct41011SO" localSheetId="5">'[34]Functional Study'!#REF!</definedName>
    <definedName name="Acct41011SO" localSheetId="6">'[34]Functional Study'!#REF!</definedName>
    <definedName name="Acct41011SO">'[34]Functional Study'!#REF!</definedName>
    <definedName name="Acct41011TROJP" localSheetId="11">'[34]Functional Study'!#REF!</definedName>
    <definedName name="Acct41011TROJP" localSheetId="5">'[34]Functional Study'!#REF!</definedName>
    <definedName name="Acct41011TROJP" localSheetId="6">'[34]Functional Study'!#REF!</definedName>
    <definedName name="Acct41011TROJP">'[34]Functional Study'!#REF!</definedName>
    <definedName name="Acct41111" localSheetId="11">'[34]Functional Study'!#REF!</definedName>
    <definedName name="Acct41111" localSheetId="5">'[34]Functional Study'!#REF!</definedName>
    <definedName name="Acct41111" localSheetId="6">'[34]Functional Study'!#REF!</definedName>
    <definedName name="Acct41111">'[34]Functional Study'!#REF!</definedName>
    <definedName name="Acct41111BADDEBT" localSheetId="11">'[34]Functional Study'!#REF!</definedName>
    <definedName name="Acct41111BADDEBT" localSheetId="5">'[34]Functional Study'!#REF!</definedName>
    <definedName name="Acct41111BADDEBT" localSheetId="6">'[34]Functional Study'!#REF!</definedName>
    <definedName name="Acct41111BADDEBT">'[34]Functional Study'!#REF!</definedName>
    <definedName name="Acct41111DITEXP" localSheetId="11">'[34]Functional Study'!#REF!</definedName>
    <definedName name="Acct41111DITEXP" localSheetId="5">'[34]Functional Study'!#REF!</definedName>
    <definedName name="Acct41111DITEXP" localSheetId="6">'[34]Functional Study'!#REF!</definedName>
    <definedName name="Acct41111DITEXP">'[34]Functional Study'!#REF!</definedName>
    <definedName name="Acct41111S" localSheetId="11">'[34]Functional Study'!#REF!</definedName>
    <definedName name="Acct41111S" localSheetId="5">'[34]Functional Study'!#REF!</definedName>
    <definedName name="Acct41111S" localSheetId="6">'[34]Functional Study'!#REF!</definedName>
    <definedName name="Acct41111S">'[34]Functional Study'!#REF!</definedName>
    <definedName name="Acct41111SE" localSheetId="11">'[34]Functional Study'!#REF!</definedName>
    <definedName name="Acct41111SE" localSheetId="5">'[34]Functional Study'!#REF!</definedName>
    <definedName name="Acct41111SE" localSheetId="6">'[34]Functional Study'!#REF!</definedName>
    <definedName name="Acct41111SE">'[34]Functional Study'!#REF!</definedName>
    <definedName name="Acct41111SG1" localSheetId="11">'[34]Functional Study'!#REF!</definedName>
    <definedName name="Acct41111SG1" localSheetId="5">'[34]Functional Study'!#REF!</definedName>
    <definedName name="Acct41111SG1" localSheetId="6">'[34]Functional Study'!#REF!</definedName>
    <definedName name="Acct41111SG1">'[34]Functional Study'!#REF!</definedName>
    <definedName name="Acct41111SG2" localSheetId="11">'[34]Functional Study'!#REF!</definedName>
    <definedName name="Acct41111SG2" localSheetId="5">'[34]Functional Study'!#REF!</definedName>
    <definedName name="Acct41111SG2" localSheetId="6">'[34]Functional Study'!#REF!</definedName>
    <definedName name="Acct41111SG2">'[34]Functional Study'!#REF!</definedName>
    <definedName name="Acct41111SG3" localSheetId="11">'[34]Functional Study'!#REF!</definedName>
    <definedName name="Acct41111SG3" localSheetId="5">'[34]Functional Study'!#REF!</definedName>
    <definedName name="Acct41111SG3" localSheetId="6">'[34]Functional Study'!#REF!</definedName>
    <definedName name="Acct41111SG3">'[34]Functional Study'!#REF!</definedName>
    <definedName name="Acct41111SGPP" localSheetId="11">'[34]Functional Study'!#REF!</definedName>
    <definedName name="Acct41111SGPP" localSheetId="5">'[34]Functional Study'!#REF!</definedName>
    <definedName name="Acct41111SGPP" localSheetId="6">'[34]Functional Study'!#REF!</definedName>
    <definedName name="Acct41111SGPP">'[34]Functional Study'!#REF!</definedName>
    <definedName name="Acct41111SNP" localSheetId="11">'[34]Functional Study'!#REF!</definedName>
    <definedName name="Acct41111SNP" localSheetId="5">'[34]Functional Study'!#REF!</definedName>
    <definedName name="Acct41111SNP" localSheetId="6">'[34]Functional Study'!#REF!</definedName>
    <definedName name="Acct41111SNP">'[34]Functional Study'!#REF!</definedName>
    <definedName name="Acct41111SNTP" localSheetId="11">'[34]Functional Study'!#REF!</definedName>
    <definedName name="Acct41111SNTP" localSheetId="5">'[34]Functional Study'!#REF!</definedName>
    <definedName name="Acct41111SNTP" localSheetId="6">'[34]Functional Study'!#REF!</definedName>
    <definedName name="Acct41111SNTP">'[34]Functional Study'!#REF!</definedName>
    <definedName name="Acct41111SO" localSheetId="11">'[34]Functional Study'!#REF!</definedName>
    <definedName name="Acct41111SO" localSheetId="5">'[34]Functional Study'!#REF!</definedName>
    <definedName name="Acct41111SO" localSheetId="6">'[34]Functional Study'!#REF!</definedName>
    <definedName name="Acct41111SO">'[34]Functional Study'!#REF!</definedName>
    <definedName name="Acct41111TROJP" localSheetId="11">'[34]Functional Study'!#REF!</definedName>
    <definedName name="Acct41111TROJP" localSheetId="5">'[34]Functional Study'!#REF!</definedName>
    <definedName name="Acct41111TROJP" localSheetId="6">'[34]Functional Study'!#REF!</definedName>
    <definedName name="Acct41111TROJP">'[34]Functional Study'!#REF!</definedName>
    <definedName name="Acct411BADDEBT" localSheetId="11">'[34]Functional Study'!#REF!</definedName>
    <definedName name="Acct411BADDEBT" localSheetId="5">'[34]Functional Study'!#REF!</definedName>
    <definedName name="Acct411BADDEBT" localSheetId="6">'[34]Functional Study'!#REF!</definedName>
    <definedName name="Acct411BADDEBT">'[34]Functional Study'!#REF!</definedName>
    <definedName name="Acct411DGP" localSheetId="11">'[34]Functional Study'!#REF!</definedName>
    <definedName name="Acct411DGP" localSheetId="5">'[34]Functional Study'!#REF!</definedName>
    <definedName name="Acct411DGP" localSheetId="6">'[34]Functional Study'!#REF!</definedName>
    <definedName name="Acct411DGP">'[34]Functional Study'!#REF!</definedName>
    <definedName name="Acct411DGU" localSheetId="11">'[34]Functional Study'!#REF!</definedName>
    <definedName name="Acct411DGU" localSheetId="5">'[34]Functional Study'!#REF!</definedName>
    <definedName name="Acct411DGU" localSheetId="6">'[34]Functional Study'!#REF!</definedName>
    <definedName name="Acct411DGU">'[34]Functional Study'!#REF!</definedName>
    <definedName name="Acct411DITEXP" localSheetId="11">'[34]Functional Study'!#REF!</definedName>
    <definedName name="Acct411DITEXP" localSheetId="5">'[34]Functional Study'!#REF!</definedName>
    <definedName name="Acct411DITEXP" localSheetId="6">'[34]Functional Study'!#REF!</definedName>
    <definedName name="Acct411DITEXP">'[34]Functional Study'!#REF!</definedName>
    <definedName name="Acct411DNPP" localSheetId="11">'[34]Functional Study'!#REF!</definedName>
    <definedName name="Acct411DNPP" localSheetId="5">'[34]Functional Study'!#REF!</definedName>
    <definedName name="Acct411DNPP" localSheetId="6">'[34]Functional Study'!#REF!</definedName>
    <definedName name="Acct411DNPP">'[34]Functional Study'!#REF!</definedName>
    <definedName name="Acct411DNPTP" localSheetId="11">'[34]Functional Study'!#REF!</definedName>
    <definedName name="Acct411DNPTP" localSheetId="5">'[34]Functional Study'!#REF!</definedName>
    <definedName name="Acct411DNPTP" localSheetId="6">'[34]Functional Study'!#REF!</definedName>
    <definedName name="Acct411DNPTP">'[34]Functional Study'!#REF!</definedName>
    <definedName name="Acct411S" localSheetId="11">'[34]Functional Study'!#REF!</definedName>
    <definedName name="Acct411S" localSheetId="5">'[34]Functional Study'!#REF!</definedName>
    <definedName name="Acct411S" localSheetId="6">'[34]Functional Study'!#REF!</definedName>
    <definedName name="Acct411S">'[34]Functional Study'!#REF!</definedName>
    <definedName name="Acct411SE" localSheetId="11">'[34]Functional Study'!#REF!</definedName>
    <definedName name="Acct411SE" localSheetId="5">'[34]Functional Study'!#REF!</definedName>
    <definedName name="Acct411SE" localSheetId="6">'[34]Functional Study'!#REF!</definedName>
    <definedName name="Acct411SE">'[34]Functional Study'!#REF!</definedName>
    <definedName name="Acct411SG" localSheetId="11">'[34]Functional Study'!#REF!</definedName>
    <definedName name="Acct411SG" localSheetId="5">'[34]Functional Study'!#REF!</definedName>
    <definedName name="Acct411SG" localSheetId="6">'[34]Functional Study'!#REF!</definedName>
    <definedName name="Acct411SG">'[34]Functional Study'!#REF!</definedName>
    <definedName name="Acct411SGPP" localSheetId="11">'[34]Functional Study'!#REF!</definedName>
    <definedName name="Acct411SGPP" localSheetId="5">'[34]Functional Study'!#REF!</definedName>
    <definedName name="Acct411SGPP" localSheetId="6">'[34]Functional Study'!#REF!</definedName>
    <definedName name="Acct411SGPP">'[34]Functional Study'!#REF!</definedName>
    <definedName name="Acct411SO" localSheetId="11">'[34]Functional Study'!#REF!</definedName>
    <definedName name="Acct411SO" localSheetId="5">'[34]Functional Study'!#REF!</definedName>
    <definedName name="Acct411SO" localSheetId="6">'[34]Functional Study'!#REF!</definedName>
    <definedName name="Acct411SO">'[34]Functional Study'!#REF!</definedName>
    <definedName name="Acct411TROJP" localSheetId="11">'[34]Functional Study'!#REF!</definedName>
    <definedName name="Acct411TROJP" localSheetId="5">'[34]Functional Study'!#REF!</definedName>
    <definedName name="Acct411TROJP" localSheetId="6">'[34]Functional Study'!#REF!</definedName>
    <definedName name="Acct411TROJP">'[34]Functional Study'!#REF!</definedName>
    <definedName name="Acct447DGU" localSheetId="11">'[32]Func Study'!#REF!</definedName>
    <definedName name="Acct447DGU" localSheetId="5">'[32]Func Study'!#REF!</definedName>
    <definedName name="Acct447DGU" localSheetId="6">'[32]Func Study'!#REF!</definedName>
    <definedName name="Acct447DGU">'[32]Func Study'!#REF!</definedName>
    <definedName name="Acct448S">'[33]Func Study'!$H$274</definedName>
    <definedName name="Acct450S">'[33]Func Study'!$H$302</definedName>
    <definedName name="Acct451S">'[33]Func Study'!$H$307</definedName>
    <definedName name="Acct454S">'[33]Func Study'!$H$318</definedName>
    <definedName name="Acct456S">'[33]Func Study'!$H$325</definedName>
    <definedName name="Acct510" localSheetId="11">'[33]Func Study'!#REF!</definedName>
    <definedName name="Acct510" localSheetId="5">'[33]Func Study'!#REF!</definedName>
    <definedName name="Acct510" localSheetId="6">'[33]Func Study'!#REF!</definedName>
    <definedName name="Acct510">'[33]Func Study'!#REF!</definedName>
    <definedName name="Acct510DNPPSU" localSheetId="11">'[33]Func Study'!#REF!</definedName>
    <definedName name="Acct510DNPPSU" localSheetId="5">'[33]Func Study'!#REF!</definedName>
    <definedName name="Acct510DNPPSU" localSheetId="6">'[33]Func Study'!#REF!</definedName>
    <definedName name="Acct510DNPPSU">'[33]Func Study'!#REF!</definedName>
    <definedName name="ACCT510JBG" localSheetId="11">'[33]Func Study'!#REF!</definedName>
    <definedName name="ACCT510JBG" localSheetId="5">'[33]Func Study'!#REF!</definedName>
    <definedName name="ACCT510JBG" localSheetId="6">'[33]Func Study'!#REF!</definedName>
    <definedName name="ACCT510JBG">'[33]Func Study'!#REF!</definedName>
    <definedName name="ACCT510SSGCH" localSheetId="11">'[33]Func Study'!#REF!</definedName>
    <definedName name="ACCT510SSGCH" localSheetId="5">'[33]Func Study'!#REF!</definedName>
    <definedName name="ACCT510SSGCH" localSheetId="6">'[33]Func Study'!#REF!</definedName>
    <definedName name="ACCT510SSGCH">'[33]Func Study'!#REF!</definedName>
    <definedName name="ACCT557CAGE">'[33]Func Study'!$H$683</definedName>
    <definedName name="Acct557CT">'[33]Func Study'!$H$681</definedName>
    <definedName name="Acct580">'[33]Func Study'!$H$791</definedName>
    <definedName name="Acct581">'[33]Func Study'!$H$796</definedName>
    <definedName name="Acct582">'[33]Func Study'!$H$801</definedName>
    <definedName name="Acct583">'[33]Func Study'!$H$806</definedName>
    <definedName name="Acct584">'[33]Func Study'!$H$811</definedName>
    <definedName name="Acct585">'[33]Func Study'!$H$816</definedName>
    <definedName name="Acct586">'[33]Func Study'!$H$821</definedName>
    <definedName name="Acct587">'[33]Func Study'!$H$826</definedName>
    <definedName name="Acct588">'[33]Func Study'!$H$831</definedName>
    <definedName name="Acct589">'[33]Func Study'!$H$836</definedName>
    <definedName name="Acct590">'[33]Func Study'!$H$841</definedName>
    <definedName name="Acct591">'[33]Func Study'!$H$846</definedName>
    <definedName name="Acct592">'[33]Func Study'!$H$851</definedName>
    <definedName name="Acct593">'[33]Func Study'!$H$856</definedName>
    <definedName name="Acct594">'[33]Func Study'!$H$861</definedName>
    <definedName name="Acct595">'[33]Func Study'!$H$866</definedName>
    <definedName name="Acct596">'[33]Func Study'!$H$876</definedName>
    <definedName name="Acct597">'[33]Func Study'!$H$881</definedName>
    <definedName name="Acct598">'[33]Func Study'!$H$886</definedName>
    <definedName name="ACCT904SG" localSheetId="11">'[35]Functional Study'!#REF!</definedName>
    <definedName name="ACCT904SG" localSheetId="5">'[35]Functional Study'!#REF!</definedName>
    <definedName name="ACCT904SG" localSheetId="6">'[35]Functional Study'!#REF!</definedName>
    <definedName name="ACCT904SG">'[35]Functional Study'!#REF!</definedName>
    <definedName name="AcctAGA">'[33]Func Study'!$H$296</definedName>
    <definedName name="AcctDFAD" localSheetId="11">'[33]Func Study'!#REF!</definedName>
    <definedName name="AcctDFAD" localSheetId="5">'[33]Func Study'!#REF!</definedName>
    <definedName name="AcctDFAD" localSheetId="6">'[33]Func Study'!#REF!</definedName>
    <definedName name="AcctDFAD">'[33]Func Study'!#REF!</definedName>
    <definedName name="AcctDFAP" localSheetId="11">'[33]Func Study'!#REF!</definedName>
    <definedName name="AcctDFAP" localSheetId="5">'[33]Func Study'!#REF!</definedName>
    <definedName name="AcctDFAP" localSheetId="6">'[33]Func Study'!#REF!</definedName>
    <definedName name="AcctDFAP">'[33]Func Study'!#REF!</definedName>
    <definedName name="AcctDFAT" localSheetId="11">'[33]Func Study'!#REF!</definedName>
    <definedName name="AcctDFAT" localSheetId="5">'[33]Func Study'!#REF!</definedName>
    <definedName name="AcctDFAT" localSheetId="6">'[33]Func Study'!#REF!</definedName>
    <definedName name="AcctDFAT">'[33]Func Study'!#REF!</definedName>
    <definedName name="AcctTable">[36]Variables!$AK$42:$AK$396</definedName>
    <definedName name="AcctTS0">'[33]Func Study'!$H$1686</definedName>
    <definedName name="Acq1Plant">'[37]Acquisition Inputs'!$C$8</definedName>
    <definedName name="Acq2Plant">'[37]Acquisition Inputs'!$C$70</definedName>
    <definedName name="ActualROR">'[32]G+T+D+R+M'!$H$61</definedName>
    <definedName name="ACwvu.allocations." localSheetId="11" hidden="1">#REF!</definedName>
    <definedName name="ACwvu.allocations." localSheetId="5" hidden="1">#REF!</definedName>
    <definedName name="ACwvu.allocations." localSheetId="6" hidden="1">#REF!</definedName>
    <definedName name="ACwvu.allocations." hidden="1">#REF!</definedName>
    <definedName name="ACwvu.annual._.hotel." hidden="1">[38]development!$C$5</definedName>
    <definedName name="ACwvu.bottom._.line." localSheetId="11" hidden="1">[38]development!#REF!</definedName>
    <definedName name="ACwvu.bottom._.line." localSheetId="5" hidden="1">[38]development!#REF!</definedName>
    <definedName name="ACwvu.bottom._.line." localSheetId="6" hidden="1">[38]development!#REF!</definedName>
    <definedName name="ACwvu.bottom._.line." hidden="1">[38]development!#REF!</definedName>
    <definedName name="ACwvu.cash._.flow." localSheetId="11" hidden="1">#REF!</definedName>
    <definedName name="ACwvu.cash._.flow." localSheetId="5" hidden="1">#REF!</definedName>
    <definedName name="ACwvu.cash._.flow." localSheetId="6" hidden="1">#REF!</definedName>
    <definedName name="ACwvu.cash._.flow." hidden="1">#REF!</definedName>
    <definedName name="ACwvu.combo." hidden="1">[38]development!$B$89</definedName>
    <definedName name="ACwvu.full." localSheetId="11" hidden="1">#REF!</definedName>
    <definedName name="ACwvu.full." localSheetId="5" hidden="1">#REF!</definedName>
    <definedName name="ACwvu.full." localSheetId="6" hidden="1">#REF!</definedName>
    <definedName name="ACwvu.full." hidden="1">#REF!</definedName>
    <definedName name="ACwvu.offsite." localSheetId="11" hidden="1">#REF!</definedName>
    <definedName name="ACwvu.offsite." localSheetId="5" hidden="1">#REF!</definedName>
    <definedName name="ACwvu.offsite." localSheetId="6" hidden="1">#REF!</definedName>
    <definedName name="ACwvu.offsite." hidden="1">#REF!</definedName>
    <definedName name="ACwvu.onsite." localSheetId="11" hidden="1">#REF!</definedName>
    <definedName name="ACwvu.onsite." localSheetId="5" hidden="1">#REF!</definedName>
    <definedName name="ACwvu.onsite." localSheetId="6" hidden="1">#REF!</definedName>
    <definedName name="ACwvu.onsite." hidden="1">#REF!</definedName>
    <definedName name="Adj_AC_8" localSheetId="11">[39]Cover!#REF!</definedName>
    <definedName name="Adj_AC_8" localSheetId="5">[39]Cover!#REF!</definedName>
    <definedName name="Adj_AC_8" localSheetId="6">[39]Cover!#REF!</definedName>
    <definedName name="Adj_AC_8">[39]Cover!#REF!</definedName>
    <definedName name="Adj_Amt_8" localSheetId="11">[39]Cover!#REF!</definedName>
    <definedName name="Adj_Amt_8" localSheetId="5">[39]Cover!#REF!</definedName>
    <definedName name="Adj_Amt_8" localSheetId="6">[39]Cover!#REF!</definedName>
    <definedName name="Adj_Amt_8">[39]Cover!#REF!</definedName>
    <definedName name="Adj_Typ_8" localSheetId="11">[39]Cover!#REF!</definedName>
    <definedName name="Adj_Typ_8" localSheetId="5">[39]Cover!#REF!</definedName>
    <definedName name="Adj_Typ_8" localSheetId="6">[39]Cover!#REF!</definedName>
    <definedName name="Adj_Typ_8">[39]Cover!#REF!</definedName>
    <definedName name="ADJPTDCE.T">[11]INTERNAL!$A$31:$IV$33</definedName>
    <definedName name="Adjs2avg">[40]Inputs!$L$255:'[40]Inputs'!$T$505</definedName>
    <definedName name="After_Tax_Cash_Discount">'[41]Assumptions (Input)'!$D$37</definedName>
    <definedName name="afudc_flag">'[41]Assumptions (Input)'!$B$13</definedName>
    <definedName name="afudcrate" localSheetId="11">#REF!</definedName>
    <definedName name="afudcrate" localSheetId="5">#REF!</definedName>
    <definedName name="afudcrate" localSheetId="6">#REF!</definedName>
    <definedName name="afudcrate">#REF!</definedName>
    <definedName name="afudctaxbasis" localSheetId="11">#REF!</definedName>
    <definedName name="afudctaxbasis" localSheetId="5">#REF!</definedName>
    <definedName name="afudctaxbasis" localSheetId="6">#REF!</definedName>
    <definedName name="afudctaxbasis">#REF!</definedName>
    <definedName name="all_total" localSheetId="11">'[2]Sched 46'!#REF!</definedName>
    <definedName name="all_total" localSheetId="5">'[2]Sched 46'!#REF!</definedName>
    <definedName name="all_total" localSheetId="6">'[2]Sched 46'!#REF!</definedName>
    <definedName name="all_total">'[2]Sched 46'!#REF!</definedName>
    <definedName name="ANCIL">[11]EXTERNAL!$A$163:$IV$165</definedName>
    <definedName name="anscount" localSheetId="7">1</definedName>
    <definedName name="anscount" hidden="1">2</definedName>
    <definedName name="apeek" localSheetId="11">#REF!</definedName>
    <definedName name="apeek" localSheetId="5">#REF!</definedName>
    <definedName name="apeek" localSheetId="6">#REF!</definedName>
    <definedName name="apeek">#REF!</definedName>
    <definedName name="APR" localSheetId="11">[42]Backup!#REF!</definedName>
    <definedName name="APR" localSheetId="5">[42]Backup!#REF!</definedName>
    <definedName name="APR" localSheetId="6">[42]Backup!#REF!</definedName>
    <definedName name="APR">[42]Backup!#REF!</definedName>
    <definedName name="Apr03AMA" localSheetId="11">'[43]BS C&amp;L'!#REF!</definedName>
    <definedName name="Apr03AMA" localSheetId="5">'[43]BS C&amp;L'!#REF!</definedName>
    <definedName name="Apr03AMA" localSheetId="6">'[43]BS C&amp;L'!#REF!</definedName>
    <definedName name="Apr03AMA">'[43]BS C&amp;L'!#REF!</definedName>
    <definedName name="Apr04AMA" localSheetId="7">[4]BS!$AG$7:$AG$3582</definedName>
    <definedName name="Apr04AMA">[5]BS!$AG$7:$AG$3582</definedName>
    <definedName name="Apr05AMA" localSheetId="11">#REF!</definedName>
    <definedName name="Apr05AMA" localSheetId="5">#REF!</definedName>
    <definedName name="Apr05AMA" localSheetId="6">#REF!</definedName>
    <definedName name="Apr05AMA">#REF!</definedName>
    <definedName name="APR09AMA">[7]BS!$AN$7:$AN$1725</definedName>
    <definedName name="Apr10AMA">[7]BS!$AZ$7:$AZ$1726</definedName>
    <definedName name="Apr17AMA">[23]BS!$AH$8:$AH$2554</definedName>
    <definedName name="APRT" localSheetId="11">#REF!</definedName>
    <definedName name="APRT" localSheetId="5">#REF!</definedName>
    <definedName name="APRT" localSheetId="6">#REF!</definedName>
    <definedName name="APRT">#REF!</definedName>
    <definedName name="aquila_lookup">'[44]Cabot Gas Replacement'!$B$8:$F$16</definedName>
    <definedName name="AS2DocOpenMode">"AS2DocumentEdit"</definedName>
    <definedName name="asa" localSheetId="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hidden="1">{#N/A,#N/A,FALSE,"Bgt";#N/A,#N/A,FALSE,"Act";#N/A,#N/A,FALSE,"Chrt Data";#N/A,#N/A,FALSE,"Bus Result";#N/A,#N/A,FALSE,"Main Charts";#N/A,#N/A,FALSE,"P&amp;L Ttl";#N/A,#N/A,FALSE,"P&amp;L C_Ttl";#N/A,#N/A,FALSE,"P&amp;L C_Oct";#N/A,#N/A,FALSE,"P&amp;L C_Sep";#N/A,#N/A,FALSE,"1996";#N/A,#N/A,FALSE,"Data"}</definedName>
    <definedName name="Assessment_Rate">'[41]Assumptions (Input)'!$B$7</definedName>
    <definedName name="Asset_Class_Switch">[45]Assumptions!$D$5</definedName>
    <definedName name="Assume_Percent_Change" localSheetId="11">#REF!</definedName>
    <definedName name="Assume_Percent_Change" localSheetId="5">#REF!</definedName>
    <definedName name="Assume_Percent_Change" localSheetId="6">#REF!</definedName>
    <definedName name="Assume_Percent_Change">#REF!</definedName>
    <definedName name="AUG" localSheetId="11">[42]Backup!#REF!</definedName>
    <definedName name="AUG" localSheetId="5">[42]Backup!#REF!</definedName>
    <definedName name="AUG" localSheetId="6">[42]Backup!#REF!</definedName>
    <definedName name="AUG">[42]Backup!#REF!</definedName>
    <definedName name="Aug03AMA" localSheetId="11">'[43]BS C&amp;L'!#REF!</definedName>
    <definedName name="Aug03AMA" localSheetId="5">'[43]BS C&amp;L'!#REF!</definedName>
    <definedName name="Aug03AMA" localSheetId="6">'[43]BS C&amp;L'!#REF!</definedName>
    <definedName name="Aug03AMA">'[43]BS C&amp;L'!#REF!</definedName>
    <definedName name="Aug04AMA" localSheetId="7">[4]BS!$AK$7:$AK$3582</definedName>
    <definedName name="Aug04AMA">[5]BS!$AK$7:$AK$3582</definedName>
    <definedName name="Aug05AMA" localSheetId="11">#REF!</definedName>
    <definedName name="Aug05AMA" localSheetId="5">#REF!</definedName>
    <definedName name="Aug05AMA" localSheetId="6">#REF!</definedName>
    <definedName name="Aug05AMA">#REF!</definedName>
    <definedName name="Aug09AMA">[7]BS!$AR$7:$AR$1726</definedName>
    <definedName name="Aug17AMA">[23]BS!$AL$8:$AL$2553</definedName>
    <definedName name="augcf" localSheetId="11">#REF!</definedName>
    <definedName name="augcf" localSheetId="5">#REF!</definedName>
    <definedName name="augcf" localSheetId="6">#REF!</definedName>
    <definedName name="augcf">#REF!</definedName>
    <definedName name="augcost" localSheetId="11">#REF!</definedName>
    <definedName name="augcost" localSheetId="5">#REF!</definedName>
    <definedName name="augcost" localSheetId="6">#REF!</definedName>
    <definedName name="augcost">#REF!</definedName>
    <definedName name="AUGT" localSheetId="11">#REF!</definedName>
    <definedName name="AUGT" localSheetId="5">#REF!</definedName>
    <definedName name="AUGT" localSheetId="6">#REF!</definedName>
    <definedName name="AUGT">#REF!</definedName>
    <definedName name="Aurora_Prices">"Monthly Price Summary'!$C$4:$H$63"</definedName>
    <definedName name="AvgFactors">[36]Factors!$B$3:$P$99</definedName>
    <definedName name="b" localSheetId="8" hidden="1">{#N/A,#N/A,FALSE,"Coversheet";#N/A,#N/A,FALSE,"QA"}</definedName>
    <definedName name="b" localSheetId="7" hidden="1">{#N/A,#N/A,FALSE,"Coversheet";#N/A,#N/A,FALSE,"QA"}</definedName>
    <definedName name="b" hidden="1">{#N/A,#N/A,FALSE,"Coversheet";#N/A,#N/A,FALSE,"QA"}</definedName>
    <definedName name="BACK1" localSheetId="11">#REF!</definedName>
    <definedName name="BACK1" localSheetId="5">#REF!</definedName>
    <definedName name="BACK1" localSheetId="6">#REF!</definedName>
    <definedName name="BACK1">#REF!</definedName>
    <definedName name="BACK2" localSheetId="11">#REF!</definedName>
    <definedName name="BACK2" localSheetId="5">#REF!</definedName>
    <definedName name="BACK2" localSheetId="6">#REF!</definedName>
    <definedName name="BACK2">#REF!</definedName>
    <definedName name="BACK3" localSheetId="11">#REF!</definedName>
    <definedName name="BACK3" localSheetId="5">#REF!</definedName>
    <definedName name="BACK3" localSheetId="6">#REF!</definedName>
    <definedName name="BACK3">#REF!</definedName>
    <definedName name="BACKUP1" localSheetId="11">#REF!</definedName>
    <definedName name="BACKUP1" localSheetId="5">#REF!</definedName>
    <definedName name="BACKUP1" localSheetId="6">#REF!</definedName>
    <definedName name="BACKUP1">#REF!</definedName>
    <definedName name="BADDEBT" localSheetId="11">[46]model!#REF!</definedName>
    <definedName name="BADDEBT" localSheetId="5">[46]model!#REF!</definedName>
    <definedName name="BADDEBT" localSheetId="6">[46]model!#REF!</definedName>
    <definedName name="BADDEBT">[46]model!#REF!</definedName>
    <definedName name="bal" localSheetId="11">[30]Sheet2!#REF!</definedName>
    <definedName name="bal" localSheetId="5">[30]Sheet2!#REF!</definedName>
    <definedName name="bal" localSheetId="6">[30]Sheet2!#REF!</definedName>
    <definedName name="bal">[30]Sheet2!#REF!</definedName>
    <definedName name="balance" localSheetId="11">[30]Sheet2!#REF!</definedName>
    <definedName name="balance" localSheetId="5">[30]Sheet2!#REF!</definedName>
    <definedName name="balance" localSheetId="6">[30]Sheet2!#REF!</definedName>
    <definedName name="balance">[30]Sheet2!#REF!</definedName>
    <definedName name="BD" localSheetId="11">#REF!</definedName>
    <definedName name="BD" localSheetId="5">#REF!</definedName>
    <definedName name="BD" localSheetId="6">#REF!</definedName>
    <definedName name="BD">#REF!</definedName>
    <definedName name="Beg_Unb_KWHs">[47]LeadSht!$L$10</definedName>
    <definedName name="BEm" localSheetId="11" hidden="1">#REF!</definedName>
    <definedName name="BEm" localSheetId="5" hidden="1">#REF!</definedName>
    <definedName name="BEm" localSheetId="6" hidden="1">#REF!</definedName>
    <definedName name="BEm" hidden="1">#REF!</definedName>
    <definedName name="BEP" localSheetId="11">#REF!</definedName>
    <definedName name="BEP" localSheetId="5">#REF!</definedName>
    <definedName name="BEP" localSheetId="6">#REF!</definedName>
    <definedName name="BEP">#REF!</definedName>
    <definedName name="BEx0017DGUEDPCFJUPUZOOLJCS2B" localSheetId="11" hidden="1">#REF!</definedName>
    <definedName name="BEx0017DGUEDPCFJUPUZOOLJCS2B" localSheetId="5" hidden="1">#REF!</definedName>
    <definedName name="BEx0017DGUEDPCFJUPUZOOLJCS2B" localSheetId="8" hidden="1">#REF!</definedName>
    <definedName name="BEx0017DGUEDPCFJUPUZOOLJCS2B" localSheetId="6" hidden="1">#REF!</definedName>
    <definedName name="BEx0017DGUEDPCFJUPUZOOLJCS2B" localSheetId="7" hidden="1">#REF!</definedName>
    <definedName name="BEx0017DGUEDPCFJUPUZOOLJCS2B" hidden="1">#REF!</definedName>
    <definedName name="BEx001CNWHJ5RULCSFM36ZCGJ1UH" localSheetId="11" hidden="1">#REF!</definedName>
    <definedName name="BEx001CNWHJ5RULCSFM36ZCGJ1UH" localSheetId="5" hidden="1">#REF!</definedName>
    <definedName name="BEx001CNWHJ5RULCSFM36ZCGJ1UH" localSheetId="8" hidden="1">#REF!</definedName>
    <definedName name="BEx001CNWHJ5RULCSFM36ZCGJ1UH" localSheetId="6" hidden="1">#REF!</definedName>
    <definedName name="BEx001CNWHJ5RULCSFM36ZCGJ1UH" localSheetId="7" hidden="1">#REF!</definedName>
    <definedName name="BEx001CNWHJ5RULCSFM36ZCGJ1UH" hidden="1">#REF!</definedName>
    <definedName name="BEx004791UAJIJSN57OT7YBLNP82" localSheetId="11" hidden="1">#REF!</definedName>
    <definedName name="BEx004791UAJIJSN57OT7YBLNP82" localSheetId="5" hidden="1">#REF!</definedName>
    <definedName name="BEx004791UAJIJSN57OT7YBLNP82" localSheetId="8" hidden="1">#REF!</definedName>
    <definedName name="BEx004791UAJIJSN57OT7YBLNP82" localSheetId="6" hidden="1">#REF!</definedName>
    <definedName name="BEx004791UAJIJSN57OT7YBLNP82" localSheetId="7" hidden="1">#REF!</definedName>
    <definedName name="BEx004791UAJIJSN57OT7YBLNP82" hidden="1">#REF!</definedName>
    <definedName name="BEx008P2NVFDLBHL7IZ5WTMVOQ1F" localSheetId="11" hidden="1">#REF!</definedName>
    <definedName name="BEx008P2NVFDLBHL7IZ5WTMVOQ1F" localSheetId="5" hidden="1">#REF!</definedName>
    <definedName name="BEx008P2NVFDLBHL7IZ5WTMVOQ1F" localSheetId="8" hidden="1">#REF!</definedName>
    <definedName name="BEx008P2NVFDLBHL7IZ5WTMVOQ1F" localSheetId="6" hidden="1">#REF!</definedName>
    <definedName name="BEx008P2NVFDLBHL7IZ5WTMVOQ1F" localSheetId="7" hidden="1">#REF!</definedName>
    <definedName name="BEx008P2NVFDLBHL7IZ5WTMVOQ1F" hidden="1">#REF!</definedName>
    <definedName name="BEx009G00IN0JUIAQ4WE9NHTMQE2" localSheetId="11" hidden="1">#REF!</definedName>
    <definedName name="BEx009G00IN0JUIAQ4WE9NHTMQE2" localSheetId="5" hidden="1">#REF!</definedName>
    <definedName name="BEx009G00IN0JUIAQ4WE9NHTMQE2" localSheetId="8" hidden="1">#REF!</definedName>
    <definedName name="BEx009G00IN0JUIAQ4WE9NHTMQE2" localSheetId="6" hidden="1">#REF!</definedName>
    <definedName name="BEx009G00IN0JUIAQ4WE9NHTMQE2" localSheetId="7" hidden="1">#REF!</definedName>
    <definedName name="BEx009G00IN0JUIAQ4WE9NHTMQE2" hidden="1">#REF!</definedName>
    <definedName name="BEx00DXTY2JDVGWQKV8H7FG4SV30" localSheetId="11" hidden="1">#REF!</definedName>
    <definedName name="BEx00DXTY2JDVGWQKV8H7FG4SV30" localSheetId="5" hidden="1">#REF!</definedName>
    <definedName name="BEx00DXTY2JDVGWQKV8H7FG4SV30" localSheetId="8" hidden="1">#REF!</definedName>
    <definedName name="BEx00DXTY2JDVGWQKV8H7FG4SV30" localSheetId="6" hidden="1">#REF!</definedName>
    <definedName name="BEx00DXTY2JDVGWQKV8H7FG4SV30" localSheetId="7" hidden="1">#REF!</definedName>
    <definedName name="BEx00DXTY2JDVGWQKV8H7FG4SV30" hidden="1">#REF!</definedName>
    <definedName name="BEx00GHLTYRH5N2S6P78YW1CD30N" localSheetId="11" hidden="1">#REF!</definedName>
    <definedName name="BEx00GHLTYRH5N2S6P78YW1CD30N" localSheetId="5" hidden="1">#REF!</definedName>
    <definedName name="BEx00GHLTYRH5N2S6P78YW1CD30N" localSheetId="8" hidden="1">#REF!</definedName>
    <definedName name="BEx00GHLTYRH5N2S6P78YW1CD30N" localSheetId="6" hidden="1">#REF!</definedName>
    <definedName name="BEx00GHLTYRH5N2S6P78YW1CD30N" localSheetId="7" hidden="1">#REF!</definedName>
    <definedName name="BEx00GHLTYRH5N2S6P78YW1CD30N" hidden="1">#REF!</definedName>
    <definedName name="BEx00JC31DY11L45SEU4B10BIN6W" localSheetId="11" hidden="1">#REF!</definedName>
    <definedName name="BEx00JC31DY11L45SEU4B10BIN6W" localSheetId="5" hidden="1">#REF!</definedName>
    <definedName name="BEx00JC31DY11L45SEU4B10BIN6W" localSheetId="8" hidden="1">#REF!</definedName>
    <definedName name="BEx00JC31DY11L45SEU4B10BIN6W" localSheetId="6" hidden="1">#REF!</definedName>
    <definedName name="BEx00JC31DY11L45SEU4B10BIN6W" localSheetId="7" hidden="1">#REF!</definedName>
    <definedName name="BEx00JC31DY11L45SEU4B10BIN6W" hidden="1">#REF!</definedName>
    <definedName name="BEx00KZHZBHP3TDV1YMX4B19B95O" localSheetId="11" hidden="1">#REF!</definedName>
    <definedName name="BEx00KZHZBHP3TDV1YMX4B19B95O" localSheetId="5" hidden="1">#REF!</definedName>
    <definedName name="BEx00KZHZBHP3TDV1YMX4B19B95O" localSheetId="8" hidden="1">#REF!</definedName>
    <definedName name="BEx00KZHZBHP3TDV1YMX4B19B95O" localSheetId="6" hidden="1">#REF!</definedName>
    <definedName name="BEx00KZHZBHP3TDV1YMX4B19B95O" localSheetId="7" hidden="1">#REF!</definedName>
    <definedName name="BEx00KZHZBHP3TDV1YMX4B19B95O" hidden="1">#REF!</definedName>
    <definedName name="BEx00P11V7HA4MS6XYY3P4BPVXML" localSheetId="11" hidden="1">#REF!</definedName>
    <definedName name="BEx00P11V7HA4MS6XYY3P4BPVXML" localSheetId="5" hidden="1">#REF!</definedName>
    <definedName name="BEx00P11V7HA4MS6XYY3P4BPVXML" localSheetId="8" hidden="1">#REF!</definedName>
    <definedName name="BEx00P11V7HA4MS6XYY3P4BPVXML" localSheetId="6" hidden="1">#REF!</definedName>
    <definedName name="BEx00P11V7HA4MS6XYY3P4BPVXML" localSheetId="7" hidden="1">#REF!</definedName>
    <definedName name="BEx00P11V7HA4MS6XYY3P4BPVXML" hidden="1">#REF!</definedName>
    <definedName name="BEx00PBV7V99V7M3LDYUTF31MUFJ" localSheetId="11" hidden="1">#REF!</definedName>
    <definedName name="BEx00PBV7V99V7M3LDYUTF31MUFJ" localSheetId="5" hidden="1">#REF!</definedName>
    <definedName name="BEx00PBV7V99V7M3LDYUTF31MUFJ" localSheetId="8" hidden="1">#REF!</definedName>
    <definedName name="BEx00PBV7V99V7M3LDYUTF31MUFJ" localSheetId="6" hidden="1">#REF!</definedName>
    <definedName name="BEx00PBV7V99V7M3LDYUTF31MUFJ" localSheetId="7" hidden="1">#REF!</definedName>
    <definedName name="BEx00PBV7V99V7M3LDYUTF31MUFJ" hidden="1">#REF!</definedName>
    <definedName name="BEx00SMIQJ55EVB7T24CORX0JWQO" localSheetId="11" hidden="1">#REF!</definedName>
    <definedName name="BEx00SMIQJ55EVB7T24CORX0JWQO" localSheetId="5" hidden="1">#REF!</definedName>
    <definedName name="BEx00SMIQJ55EVB7T24CORX0JWQO" localSheetId="8" hidden="1">#REF!</definedName>
    <definedName name="BEx00SMIQJ55EVB7T24CORX0JWQO" localSheetId="6" hidden="1">#REF!</definedName>
    <definedName name="BEx00SMIQJ55EVB7T24CORX0JWQO" localSheetId="7" hidden="1">#REF!</definedName>
    <definedName name="BEx00SMIQJ55EVB7T24CORX0JWQO" hidden="1">#REF!</definedName>
    <definedName name="BEx010V7DB7O7Z9NHSX27HZK4H76" localSheetId="11" hidden="1">#REF!</definedName>
    <definedName name="BEx010V7DB7O7Z9NHSX27HZK4H76" localSheetId="5" hidden="1">#REF!</definedName>
    <definedName name="BEx010V7DB7O7Z9NHSX27HZK4H76" localSheetId="8" hidden="1">#REF!</definedName>
    <definedName name="BEx010V7DB7O7Z9NHSX27HZK4H76" localSheetId="6" hidden="1">#REF!</definedName>
    <definedName name="BEx010V7DB7O7Z9NHSX27HZK4H76" localSheetId="7" hidden="1">#REF!</definedName>
    <definedName name="BEx010V7DB7O7Z9NHSX27HZK4H76" hidden="1">#REF!</definedName>
    <definedName name="BEx012IKS6YVHG9KTG2FAKRSMYLU" localSheetId="11" hidden="1">#REF!</definedName>
    <definedName name="BEx012IKS6YVHG9KTG2FAKRSMYLU" localSheetId="5" hidden="1">#REF!</definedName>
    <definedName name="BEx012IKS6YVHG9KTG2FAKRSMYLU" localSheetId="8" hidden="1">#REF!</definedName>
    <definedName name="BEx012IKS6YVHG9KTG2FAKRSMYLU" localSheetId="6" hidden="1">#REF!</definedName>
    <definedName name="BEx012IKS6YVHG9KTG2FAKRSMYLU" localSheetId="7" hidden="1">#REF!</definedName>
    <definedName name="BEx012IKS6YVHG9KTG2FAKRSMYLU" hidden="1">#REF!</definedName>
    <definedName name="BEx01HY6E3GJ66ABU5ABN26V6Q13" localSheetId="11" hidden="1">#REF!</definedName>
    <definedName name="BEx01HY6E3GJ66ABU5ABN26V6Q13" localSheetId="5" hidden="1">#REF!</definedName>
    <definedName name="BEx01HY6E3GJ66ABU5ABN26V6Q13" localSheetId="8" hidden="1">#REF!</definedName>
    <definedName name="BEx01HY6E3GJ66ABU5ABN26V6Q13" localSheetId="6" hidden="1">#REF!</definedName>
    <definedName name="BEx01HY6E3GJ66ABU5ABN26V6Q13" localSheetId="7" hidden="1">#REF!</definedName>
    <definedName name="BEx01HY6E3GJ66ABU5ABN26V6Q13" hidden="1">#REF!</definedName>
    <definedName name="BEx01PW5YQKEGAR8JDDI5OARYXDF" localSheetId="11" hidden="1">#REF!</definedName>
    <definedName name="BEx01PW5YQKEGAR8JDDI5OARYXDF" localSheetId="5" hidden="1">#REF!</definedName>
    <definedName name="BEx01PW5YQKEGAR8JDDI5OARYXDF" localSheetId="8" hidden="1">#REF!</definedName>
    <definedName name="BEx01PW5YQKEGAR8JDDI5OARYXDF" localSheetId="6" hidden="1">#REF!</definedName>
    <definedName name="BEx01PW5YQKEGAR8JDDI5OARYXDF" localSheetId="7" hidden="1">#REF!</definedName>
    <definedName name="BEx01PW5YQKEGAR8JDDI5OARYXDF" hidden="1">#REF!</definedName>
    <definedName name="BEx01QCB2ERCAYYOFDP3OQRWUU60" localSheetId="11" hidden="1">#REF!</definedName>
    <definedName name="BEx01QCB2ERCAYYOFDP3OQRWUU60" localSheetId="5" hidden="1">#REF!</definedName>
    <definedName name="BEx01QCB2ERCAYYOFDP3OQRWUU60" localSheetId="8" hidden="1">#REF!</definedName>
    <definedName name="BEx01QCB2ERCAYYOFDP3OQRWUU60" localSheetId="6" hidden="1">#REF!</definedName>
    <definedName name="BEx01QCB2ERCAYYOFDP3OQRWUU60" localSheetId="7" hidden="1">#REF!</definedName>
    <definedName name="BEx01QCB2ERCAYYOFDP3OQRWUU60" hidden="1">#REF!</definedName>
    <definedName name="BEx01U37NQSMTGJRU8EGTJORBJ6H" localSheetId="11" hidden="1">#REF!</definedName>
    <definedName name="BEx01U37NQSMTGJRU8EGTJORBJ6H" localSheetId="5" hidden="1">#REF!</definedName>
    <definedName name="BEx01U37NQSMTGJRU8EGTJORBJ6H" localSheetId="8" hidden="1">#REF!</definedName>
    <definedName name="BEx01U37NQSMTGJRU8EGTJORBJ6H" localSheetId="6" hidden="1">#REF!</definedName>
    <definedName name="BEx01U37NQSMTGJRU8EGTJORBJ6H" localSheetId="7" hidden="1">#REF!</definedName>
    <definedName name="BEx01U37NQSMTGJRU8EGTJORBJ6H" hidden="1">#REF!</definedName>
    <definedName name="BEx01XJ94SHJ1YQ7ORPW0RQGKI2H" localSheetId="11" hidden="1">#REF!</definedName>
    <definedName name="BEx01XJ94SHJ1YQ7ORPW0RQGKI2H" localSheetId="5" hidden="1">#REF!</definedName>
    <definedName name="BEx01XJ94SHJ1YQ7ORPW0RQGKI2H" localSheetId="8" hidden="1">#REF!</definedName>
    <definedName name="BEx01XJ94SHJ1YQ7ORPW0RQGKI2H" localSheetId="6" hidden="1">#REF!</definedName>
    <definedName name="BEx01XJ94SHJ1YQ7ORPW0RQGKI2H" localSheetId="7" hidden="1">#REF!</definedName>
    <definedName name="BEx01XJ94SHJ1YQ7ORPW0RQGKI2H" hidden="1">#REF!</definedName>
    <definedName name="BEx028BOZCS2MQO9MODVS6F7NCA3" localSheetId="11" hidden="1">#REF!</definedName>
    <definedName name="BEx028BOZCS2MQO9MODVS6F7NCA3" localSheetId="5" hidden="1">#REF!</definedName>
    <definedName name="BEx028BOZCS2MQO9MODVS6F7NCA3" localSheetId="8" hidden="1">#REF!</definedName>
    <definedName name="BEx028BOZCS2MQO9MODVS6F7NCA3" localSheetId="6" hidden="1">#REF!</definedName>
    <definedName name="BEx028BOZCS2MQO9MODVS6F7NCA3" localSheetId="7" hidden="1">#REF!</definedName>
    <definedName name="BEx028BOZCS2MQO9MODVS6F7NCA3" hidden="1">#REF!</definedName>
    <definedName name="BEx02DPUYNH76938V8GVORY8LRY1" localSheetId="11" hidden="1">#REF!</definedName>
    <definedName name="BEx02DPUYNH76938V8GVORY8LRY1" localSheetId="5" hidden="1">#REF!</definedName>
    <definedName name="BEx02DPUYNH76938V8GVORY8LRY1" localSheetId="8" hidden="1">#REF!</definedName>
    <definedName name="BEx02DPUYNH76938V8GVORY8LRY1" localSheetId="6" hidden="1">#REF!</definedName>
    <definedName name="BEx02DPUYNH76938V8GVORY8LRY1" localSheetId="7" hidden="1">#REF!</definedName>
    <definedName name="BEx02DPUYNH76938V8GVORY8LRY1" hidden="1">#REF!</definedName>
    <definedName name="BEx02PEP6DY4K1JGB0HHS3B6QOGZ" localSheetId="11" hidden="1">#REF!</definedName>
    <definedName name="BEx02PEP6DY4K1JGB0HHS3B6QOGZ" localSheetId="5" hidden="1">#REF!</definedName>
    <definedName name="BEx02PEP6DY4K1JGB0HHS3B6QOGZ" localSheetId="8" hidden="1">#REF!</definedName>
    <definedName name="BEx02PEP6DY4K1JGB0HHS3B6QOGZ" localSheetId="6" hidden="1">#REF!</definedName>
    <definedName name="BEx02PEP6DY4K1JGB0HHS3B6QOGZ" localSheetId="7" hidden="1">#REF!</definedName>
    <definedName name="BEx02PEP6DY4K1JGB0HHS3B6QOGZ" hidden="1">#REF!</definedName>
    <definedName name="BEx02Q08R9G839Q4RFGG9026C7PX" localSheetId="11" hidden="1">#REF!</definedName>
    <definedName name="BEx02Q08R9G839Q4RFGG9026C7PX" localSheetId="5" hidden="1">#REF!</definedName>
    <definedName name="BEx02Q08R9G839Q4RFGG9026C7PX" localSheetId="8" hidden="1">#REF!</definedName>
    <definedName name="BEx02Q08R9G839Q4RFGG9026C7PX" localSheetId="6" hidden="1">#REF!</definedName>
    <definedName name="BEx02Q08R9G839Q4RFGG9026C7PX" localSheetId="7" hidden="1">#REF!</definedName>
    <definedName name="BEx02Q08R9G839Q4RFGG9026C7PX" hidden="1">#REF!</definedName>
    <definedName name="BEx02SEL3Z1QWGAHXDPUA9WLTTPS" localSheetId="11" hidden="1">#REF!</definedName>
    <definedName name="BEx02SEL3Z1QWGAHXDPUA9WLTTPS" localSheetId="5" hidden="1">#REF!</definedName>
    <definedName name="BEx02SEL3Z1QWGAHXDPUA9WLTTPS" localSheetId="8" hidden="1">#REF!</definedName>
    <definedName name="BEx02SEL3Z1QWGAHXDPUA9WLTTPS" localSheetId="6" hidden="1">#REF!</definedName>
    <definedName name="BEx02SEL3Z1QWGAHXDPUA9WLTTPS" localSheetId="7" hidden="1">#REF!</definedName>
    <definedName name="BEx02SEL3Z1QWGAHXDPUA9WLTTPS" hidden="1">#REF!</definedName>
    <definedName name="BEx02Y3KJZH5BGDM9QEZ1PVVI114" localSheetId="11" hidden="1">#REF!</definedName>
    <definedName name="BEx02Y3KJZH5BGDM9QEZ1PVVI114" localSheetId="5" hidden="1">#REF!</definedName>
    <definedName name="BEx02Y3KJZH5BGDM9QEZ1PVVI114" localSheetId="8" hidden="1">#REF!</definedName>
    <definedName name="BEx02Y3KJZH5BGDM9QEZ1PVVI114" localSheetId="6" hidden="1">#REF!</definedName>
    <definedName name="BEx02Y3KJZH5BGDM9QEZ1PVVI114" localSheetId="7" hidden="1">#REF!</definedName>
    <definedName name="BEx02Y3KJZH5BGDM9QEZ1PVVI114" hidden="1">#REF!</definedName>
    <definedName name="BEx0313GRLLASDTVPW5DHTXHE74M" localSheetId="11" hidden="1">#REF!</definedName>
    <definedName name="BEx0313GRLLASDTVPW5DHTXHE74M" localSheetId="5" hidden="1">#REF!</definedName>
    <definedName name="BEx0313GRLLASDTVPW5DHTXHE74M" localSheetId="8" hidden="1">#REF!</definedName>
    <definedName name="BEx0313GRLLASDTVPW5DHTXHE74M" localSheetId="6" hidden="1">#REF!</definedName>
    <definedName name="BEx0313GRLLASDTVPW5DHTXHE74M" localSheetId="7" hidden="1">#REF!</definedName>
    <definedName name="BEx0313GRLLASDTVPW5DHTXHE74M" hidden="1">#REF!</definedName>
    <definedName name="BEx1F0SOZ3H5XUHXD7O01TCR8T6J" localSheetId="11" hidden="1">#REF!</definedName>
    <definedName name="BEx1F0SOZ3H5XUHXD7O01TCR8T6J" localSheetId="5" hidden="1">#REF!</definedName>
    <definedName name="BEx1F0SOZ3H5XUHXD7O01TCR8T6J" localSheetId="8" hidden="1">#REF!</definedName>
    <definedName name="BEx1F0SOZ3H5XUHXD7O01TCR8T6J" localSheetId="6" hidden="1">#REF!</definedName>
    <definedName name="BEx1F0SOZ3H5XUHXD7O01TCR8T6J" localSheetId="7" hidden="1">#REF!</definedName>
    <definedName name="BEx1F0SOZ3H5XUHXD7O01TCR8T6J" hidden="1">#REF!</definedName>
    <definedName name="BEx1F9HL824UCNCVZ2U62J4KZCX8" localSheetId="11" hidden="1">#REF!</definedName>
    <definedName name="BEx1F9HL824UCNCVZ2U62J4KZCX8" localSheetId="5" hidden="1">#REF!</definedName>
    <definedName name="BEx1F9HL824UCNCVZ2U62J4KZCX8" localSheetId="8" hidden="1">#REF!</definedName>
    <definedName name="BEx1F9HL824UCNCVZ2U62J4KZCX8" localSheetId="6" hidden="1">#REF!</definedName>
    <definedName name="BEx1F9HL824UCNCVZ2U62J4KZCX8" localSheetId="7" hidden="1">#REF!</definedName>
    <definedName name="BEx1F9HL824UCNCVZ2U62J4KZCX8" hidden="1">#REF!</definedName>
    <definedName name="BEx1FEVSJKTI1Q1Z874QZVFSJSVA" localSheetId="11" hidden="1">#REF!</definedName>
    <definedName name="BEx1FEVSJKTI1Q1Z874QZVFSJSVA" localSheetId="5" hidden="1">#REF!</definedName>
    <definedName name="BEx1FEVSJKTI1Q1Z874QZVFSJSVA" localSheetId="8" hidden="1">#REF!</definedName>
    <definedName name="BEx1FEVSJKTI1Q1Z874QZVFSJSVA" localSheetId="6" hidden="1">#REF!</definedName>
    <definedName name="BEx1FEVSJKTI1Q1Z874QZVFSJSVA" localSheetId="7" hidden="1">#REF!</definedName>
    <definedName name="BEx1FEVSJKTI1Q1Z874QZVFSJSVA" hidden="1">#REF!</definedName>
    <definedName name="BEx1FGDRUHHLI1GBHELT4PK0LY4V" localSheetId="11" hidden="1">#REF!</definedName>
    <definedName name="BEx1FGDRUHHLI1GBHELT4PK0LY4V" localSheetId="5" hidden="1">#REF!</definedName>
    <definedName name="BEx1FGDRUHHLI1GBHELT4PK0LY4V" localSheetId="8" hidden="1">#REF!</definedName>
    <definedName name="BEx1FGDRUHHLI1GBHELT4PK0LY4V" localSheetId="6" hidden="1">#REF!</definedName>
    <definedName name="BEx1FGDRUHHLI1GBHELT4PK0LY4V" localSheetId="7" hidden="1">#REF!</definedName>
    <definedName name="BEx1FGDRUHHLI1GBHELT4PK0LY4V" hidden="1">#REF!</definedName>
    <definedName name="BEx1FJZ7GKO99IYTP6GGGF7EUL3Z" localSheetId="11" hidden="1">#REF!</definedName>
    <definedName name="BEx1FJZ7GKO99IYTP6GGGF7EUL3Z" localSheetId="5" hidden="1">#REF!</definedName>
    <definedName name="BEx1FJZ7GKO99IYTP6GGGF7EUL3Z" localSheetId="8" hidden="1">#REF!</definedName>
    <definedName name="BEx1FJZ7GKO99IYTP6GGGF7EUL3Z" localSheetId="6" hidden="1">#REF!</definedName>
    <definedName name="BEx1FJZ7GKO99IYTP6GGGF7EUL3Z" localSheetId="7" hidden="1">#REF!</definedName>
    <definedName name="BEx1FJZ7GKO99IYTP6GGGF7EUL3Z" hidden="1">#REF!</definedName>
    <definedName name="BEx1FPDH0YKYQXDHUTFIQLIF34J8" localSheetId="11" hidden="1">#REF!</definedName>
    <definedName name="BEx1FPDH0YKYQXDHUTFIQLIF34J8" localSheetId="5" hidden="1">#REF!</definedName>
    <definedName name="BEx1FPDH0YKYQXDHUTFIQLIF34J8" localSheetId="8" hidden="1">#REF!</definedName>
    <definedName name="BEx1FPDH0YKYQXDHUTFIQLIF34J8" localSheetId="6" hidden="1">#REF!</definedName>
    <definedName name="BEx1FPDH0YKYQXDHUTFIQLIF34J8" localSheetId="7" hidden="1">#REF!</definedName>
    <definedName name="BEx1FPDH0YKYQXDHUTFIQLIF34J8" hidden="1">#REF!</definedName>
    <definedName name="BEx1FQ9SZAGL2HEKRB046EOQDWOX" localSheetId="11" hidden="1">#REF!</definedName>
    <definedName name="BEx1FQ9SZAGL2HEKRB046EOQDWOX" localSheetId="5" hidden="1">#REF!</definedName>
    <definedName name="BEx1FQ9SZAGL2HEKRB046EOQDWOX" localSheetId="8" hidden="1">#REF!</definedName>
    <definedName name="BEx1FQ9SZAGL2HEKRB046EOQDWOX" localSheetId="6" hidden="1">#REF!</definedName>
    <definedName name="BEx1FQ9SZAGL2HEKRB046EOQDWOX" localSheetId="7" hidden="1">#REF!</definedName>
    <definedName name="BEx1FQ9SZAGL2HEKRB046EOQDWOX" hidden="1">#REF!</definedName>
    <definedName name="BEx1FZV2CM77TBH1R6YYV9P06KA2" localSheetId="11" hidden="1">#REF!</definedName>
    <definedName name="BEx1FZV2CM77TBH1R6YYV9P06KA2" localSheetId="5" hidden="1">#REF!</definedName>
    <definedName name="BEx1FZV2CM77TBH1R6YYV9P06KA2" localSheetId="8" hidden="1">#REF!</definedName>
    <definedName name="BEx1FZV2CM77TBH1R6YYV9P06KA2" localSheetId="6" hidden="1">#REF!</definedName>
    <definedName name="BEx1FZV2CM77TBH1R6YYV9P06KA2" localSheetId="7" hidden="1">#REF!</definedName>
    <definedName name="BEx1FZV2CM77TBH1R6YYV9P06KA2" hidden="1">#REF!</definedName>
    <definedName name="BEx1G59AY8195JTUM6P18VXUFJ3E" localSheetId="11" hidden="1">#REF!</definedName>
    <definedName name="BEx1G59AY8195JTUM6P18VXUFJ3E" localSheetId="5" hidden="1">#REF!</definedName>
    <definedName name="BEx1G59AY8195JTUM6P18VXUFJ3E" localSheetId="8" hidden="1">#REF!</definedName>
    <definedName name="BEx1G59AY8195JTUM6P18VXUFJ3E" localSheetId="6" hidden="1">#REF!</definedName>
    <definedName name="BEx1G59AY8195JTUM6P18VXUFJ3E" localSheetId="7" hidden="1">#REF!</definedName>
    <definedName name="BEx1G59AY8195JTUM6P18VXUFJ3E" hidden="1">#REF!</definedName>
    <definedName name="BEx1GKUDMCV60BOZT0SENCT0MD8L" localSheetId="11" hidden="1">#REF!</definedName>
    <definedName name="BEx1GKUDMCV60BOZT0SENCT0MD8L" localSheetId="5" hidden="1">#REF!</definedName>
    <definedName name="BEx1GKUDMCV60BOZT0SENCT0MD8L" localSheetId="8" hidden="1">#REF!</definedName>
    <definedName name="BEx1GKUDMCV60BOZT0SENCT0MD8L" localSheetId="6" hidden="1">#REF!</definedName>
    <definedName name="BEx1GKUDMCV60BOZT0SENCT0MD8L" localSheetId="7" hidden="1">#REF!</definedName>
    <definedName name="BEx1GKUDMCV60BOZT0SENCT0MD8L" hidden="1">#REF!</definedName>
    <definedName name="BEx1GUVQ5L0JCX3E4SROI4WBYVTO" localSheetId="11" hidden="1">#REF!</definedName>
    <definedName name="BEx1GUVQ5L0JCX3E4SROI4WBYVTO" localSheetId="5" hidden="1">#REF!</definedName>
    <definedName name="BEx1GUVQ5L0JCX3E4SROI4WBYVTO" localSheetId="8" hidden="1">#REF!</definedName>
    <definedName name="BEx1GUVQ5L0JCX3E4SROI4WBYVTO" localSheetId="6" hidden="1">#REF!</definedName>
    <definedName name="BEx1GUVQ5L0JCX3E4SROI4WBYVTO" localSheetId="7" hidden="1">#REF!</definedName>
    <definedName name="BEx1GUVQ5L0JCX3E4SROI4WBYVTO" hidden="1">#REF!</definedName>
    <definedName name="BEx1GVMRHFXUP6XYYY9NR12PV5TF" localSheetId="11" hidden="1">#REF!</definedName>
    <definedName name="BEx1GVMRHFXUP6XYYY9NR12PV5TF" localSheetId="5" hidden="1">#REF!</definedName>
    <definedName name="BEx1GVMRHFXUP6XYYY9NR12PV5TF" localSheetId="8" hidden="1">#REF!</definedName>
    <definedName name="BEx1GVMRHFXUP6XYYY9NR12PV5TF" localSheetId="6" hidden="1">#REF!</definedName>
    <definedName name="BEx1GVMRHFXUP6XYYY9NR12PV5TF" localSheetId="7" hidden="1">#REF!</definedName>
    <definedName name="BEx1GVMRHFXUP6XYYY9NR12PV5TF" hidden="1">#REF!</definedName>
    <definedName name="BEx1H6KIT7BHUH6MDDWC935V9N47" localSheetId="11" hidden="1">#REF!</definedName>
    <definedName name="BEx1H6KIT7BHUH6MDDWC935V9N47" localSheetId="5" hidden="1">#REF!</definedName>
    <definedName name="BEx1H6KIT7BHUH6MDDWC935V9N47" localSheetId="8" hidden="1">#REF!</definedName>
    <definedName name="BEx1H6KIT7BHUH6MDDWC935V9N47" localSheetId="6" hidden="1">#REF!</definedName>
    <definedName name="BEx1H6KIT7BHUH6MDDWC935V9N47" localSheetId="7" hidden="1">#REF!</definedName>
    <definedName name="BEx1H6KIT7BHUH6MDDWC935V9N47" hidden="1">#REF!</definedName>
    <definedName name="BEx1HA60AI3STEJQZAQ0RA3Q3AZV" localSheetId="11" hidden="1">#REF!</definedName>
    <definedName name="BEx1HA60AI3STEJQZAQ0RA3Q3AZV" localSheetId="5" hidden="1">#REF!</definedName>
    <definedName name="BEx1HA60AI3STEJQZAQ0RA3Q3AZV" localSheetId="8" hidden="1">#REF!</definedName>
    <definedName name="BEx1HA60AI3STEJQZAQ0RA3Q3AZV" localSheetId="6" hidden="1">#REF!</definedName>
    <definedName name="BEx1HA60AI3STEJQZAQ0RA3Q3AZV" localSheetId="7" hidden="1">#REF!</definedName>
    <definedName name="BEx1HA60AI3STEJQZAQ0RA3Q3AZV" hidden="1">#REF!</definedName>
    <definedName name="BEx1HB2DBVO5N6V2WX7BEHUFYTFU" localSheetId="11" hidden="1">#REF!</definedName>
    <definedName name="BEx1HB2DBVO5N6V2WX7BEHUFYTFU" localSheetId="5" hidden="1">#REF!</definedName>
    <definedName name="BEx1HB2DBVO5N6V2WX7BEHUFYTFU" localSheetId="8" hidden="1">#REF!</definedName>
    <definedName name="BEx1HB2DBVO5N6V2WX7BEHUFYTFU" localSheetId="6" hidden="1">#REF!</definedName>
    <definedName name="BEx1HB2DBVO5N6V2WX7BEHUFYTFU" localSheetId="7" hidden="1">#REF!</definedName>
    <definedName name="BEx1HB2DBVO5N6V2WX7BEHUFYTFU" hidden="1">#REF!</definedName>
    <definedName name="BEx1HDGOOJ3SKHYMWUZJ1P0RQZ9N" localSheetId="11" hidden="1">#REF!</definedName>
    <definedName name="BEx1HDGOOJ3SKHYMWUZJ1P0RQZ9N" localSheetId="5" hidden="1">#REF!</definedName>
    <definedName name="BEx1HDGOOJ3SKHYMWUZJ1P0RQZ9N" localSheetId="8" hidden="1">#REF!</definedName>
    <definedName name="BEx1HDGOOJ3SKHYMWUZJ1P0RQZ9N" localSheetId="6" hidden="1">#REF!</definedName>
    <definedName name="BEx1HDGOOJ3SKHYMWUZJ1P0RQZ9N" localSheetId="7" hidden="1">#REF!</definedName>
    <definedName name="BEx1HDGOOJ3SKHYMWUZJ1P0RQZ9N" hidden="1">#REF!</definedName>
    <definedName name="BEx1HDM5ZXSJG6JQEMSFV52PZ10V" localSheetId="11" hidden="1">#REF!</definedName>
    <definedName name="BEx1HDM5ZXSJG6JQEMSFV52PZ10V" localSheetId="5" hidden="1">#REF!</definedName>
    <definedName name="BEx1HDM5ZXSJG6JQEMSFV52PZ10V" localSheetId="8" hidden="1">#REF!</definedName>
    <definedName name="BEx1HDM5ZXSJG6JQEMSFV52PZ10V" localSheetId="6" hidden="1">#REF!</definedName>
    <definedName name="BEx1HDM5ZXSJG6JQEMSFV52PZ10V" localSheetId="7" hidden="1">#REF!</definedName>
    <definedName name="BEx1HDM5ZXSJG6JQEMSFV52PZ10V" hidden="1">#REF!</definedName>
    <definedName name="BEx1HETBBZVN5F43LKOFMC4QB0CR" localSheetId="11" hidden="1">#REF!</definedName>
    <definedName name="BEx1HETBBZVN5F43LKOFMC4QB0CR" localSheetId="5" hidden="1">#REF!</definedName>
    <definedName name="BEx1HETBBZVN5F43LKOFMC4QB0CR" localSheetId="8" hidden="1">#REF!</definedName>
    <definedName name="BEx1HETBBZVN5F43LKOFMC4QB0CR" localSheetId="6" hidden="1">#REF!</definedName>
    <definedName name="BEx1HETBBZVN5F43LKOFMC4QB0CR" localSheetId="7" hidden="1">#REF!</definedName>
    <definedName name="BEx1HETBBZVN5F43LKOFMC4QB0CR" hidden="1">#REF!</definedName>
    <definedName name="BEx1HGWNWPLNXICOTP90TKQVVE4E" localSheetId="11" hidden="1">#REF!</definedName>
    <definedName name="BEx1HGWNWPLNXICOTP90TKQVVE4E" localSheetId="5" hidden="1">#REF!</definedName>
    <definedName name="BEx1HGWNWPLNXICOTP90TKQVVE4E" localSheetId="8" hidden="1">#REF!</definedName>
    <definedName name="BEx1HGWNWPLNXICOTP90TKQVVE4E" localSheetId="6" hidden="1">#REF!</definedName>
    <definedName name="BEx1HGWNWPLNXICOTP90TKQVVE4E" localSheetId="7" hidden="1">#REF!</definedName>
    <definedName name="BEx1HGWNWPLNXICOTP90TKQVVE4E" hidden="1">#REF!</definedName>
    <definedName name="BEx1HIPLJZABY0EMUOTZN0EQMDPU" localSheetId="11" hidden="1">#REF!</definedName>
    <definedName name="BEx1HIPLJZABY0EMUOTZN0EQMDPU" localSheetId="5" hidden="1">#REF!</definedName>
    <definedName name="BEx1HIPLJZABY0EMUOTZN0EQMDPU" localSheetId="8" hidden="1">#REF!</definedName>
    <definedName name="BEx1HIPLJZABY0EMUOTZN0EQMDPU" localSheetId="6" hidden="1">#REF!</definedName>
    <definedName name="BEx1HIPLJZABY0EMUOTZN0EQMDPU" localSheetId="7" hidden="1">#REF!</definedName>
    <definedName name="BEx1HIPLJZABY0EMUOTZN0EQMDPU" hidden="1">#REF!</definedName>
    <definedName name="BEx1HO94JIRX219MPWMB5E5XZ04X" localSheetId="11" hidden="1">#REF!</definedName>
    <definedName name="BEx1HO94JIRX219MPWMB5E5XZ04X" localSheetId="5" hidden="1">#REF!</definedName>
    <definedName name="BEx1HO94JIRX219MPWMB5E5XZ04X" localSheetId="8" hidden="1">#REF!</definedName>
    <definedName name="BEx1HO94JIRX219MPWMB5E5XZ04X" localSheetId="6" hidden="1">#REF!</definedName>
    <definedName name="BEx1HO94JIRX219MPWMB5E5XZ04X" localSheetId="7" hidden="1">#REF!</definedName>
    <definedName name="BEx1HO94JIRX219MPWMB5E5XZ04X" hidden="1">#REF!</definedName>
    <definedName name="BEx1HQNF6KHM21E3XLW0NMSSEI9S" localSheetId="11" hidden="1">#REF!</definedName>
    <definedName name="BEx1HQNF6KHM21E3XLW0NMSSEI9S" localSheetId="5" hidden="1">#REF!</definedName>
    <definedName name="BEx1HQNF6KHM21E3XLW0NMSSEI9S" localSheetId="8" hidden="1">#REF!</definedName>
    <definedName name="BEx1HQNF6KHM21E3XLW0NMSSEI9S" localSheetId="6" hidden="1">#REF!</definedName>
    <definedName name="BEx1HQNF6KHM21E3XLW0NMSSEI9S" localSheetId="7" hidden="1">#REF!</definedName>
    <definedName name="BEx1HQNF6KHM21E3XLW0NMSSEI9S" hidden="1">#REF!</definedName>
    <definedName name="BEx1HSLNWIW4S97ZBYY7I7M5YVH4" localSheetId="11" hidden="1">#REF!</definedName>
    <definedName name="BEx1HSLNWIW4S97ZBYY7I7M5YVH4" localSheetId="5" hidden="1">#REF!</definedName>
    <definedName name="BEx1HSLNWIW4S97ZBYY7I7M5YVH4" localSheetId="8" hidden="1">#REF!</definedName>
    <definedName name="BEx1HSLNWIW4S97ZBYY7I7M5YVH4" localSheetId="6" hidden="1">#REF!</definedName>
    <definedName name="BEx1HSLNWIW4S97ZBYY7I7M5YVH4" localSheetId="7" hidden="1">#REF!</definedName>
    <definedName name="BEx1HSLNWIW4S97ZBYY7I7M5YVH4" hidden="1">#REF!</definedName>
    <definedName name="BEx1HZCBBWLB2BTNOXP319ZDEVOJ" localSheetId="11" hidden="1">#REF!</definedName>
    <definedName name="BEx1HZCBBWLB2BTNOXP319ZDEVOJ" localSheetId="5" hidden="1">#REF!</definedName>
    <definedName name="BEx1HZCBBWLB2BTNOXP319ZDEVOJ" localSheetId="8" hidden="1">#REF!</definedName>
    <definedName name="BEx1HZCBBWLB2BTNOXP319ZDEVOJ" localSheetId="6" hidden="1">#REF!</definedName>
    <definedName name="BEx1HZCBBWLB2BTNOXP319ZDEVOJ" localSheetId="7" hidden="1">#REF!</definedName>
    <definedName name="BEx1HZCBBWLB2BTNOXP319ZDEVOJ" hidden="1">#REF!</definedName>
    <definedName name="BEx1I4QKTILCKZUSOJCVZN7SNHL5" localSheetId="11" hidden="1">#REF!</definedName>
    <definedName name="BEx1I4QKTILCKZUSOJCVZN7SNHL5" localSheetId="5" hidden="1">#REF!</definedName>
    <definedName name="BEx1I4QKTILCKZUSOJCVZN7SNHL5" localSheetId="8" hidden="1">#REF!</definedName>
    <definedName name="BEx1I4QKTILCKZUSOJCVZN7SNHL5" localSheetId="6" hidden="1">#REF!</definedName>
    <definedName name="BEx1I4QKTILCKZUSOJCVZN7SNHL5" localSheetId="7" hidden="1">#REF!</definedName>
    <definedName name="BEx1I4QKTILCKZUSOJCVZN7SNHL5" hidden="1">#REF!</definedName>
    <definedName name="BEx1IE0ZP7RIFM9FI24S9I6AAJ14" localSheetId="11" hidden="1">#REF!</definedName>
    <definedName name="BEx1IE0ZP7RIFM9FI24S9I6AAJ14" localSheetId="5" hidden="1">#REF!</definedName>
    <definedName name="BEx1IE0ZP7RIFM9FI24S9I6AAJ14" localSheetId="8" hidden="1">#REF!</definedName>
    <definedName name="BEx1IE0ZP7RIFM9FI24S9I6AAJ14" localSheetId="6" hidden="1">#REF!</definedName>
    <definedName name="BEx1IE0ZP7RIFM9FI24S9I6AAJ14" localSheetId="7" hidden="1">#REF!</definedName>
    <definedName name="BEx1IE0ZP7RIFM9FI24S9I6AAJ14" hidden="1">#REF!</definedName>
    <definedName name="BEx1IGQ5B697MNDOE06MVSR0H58E" localSheetId="11" hidden="1">#REF!</definedName>
    <definedName name="BEx1IGQ5B697MNDOE06MVSR0H58E" localSheetId="5" hidden="1">#REF!</definedName>
    <definedName name="BEx1IGQ5B697MNDOE06MVSR0H58E" localSheetId="8" hidden="1">#REF!</definedName>
    <definedName name="BEx1IGQ5B697MNDOE06MVSR0H58E" localSheetId="6" hidden="1">#REF!</definedName>
    <definedName name="BEx1IGQ5B697MNDOE06MVSR0H58E" localSheetId="7" hidden="1">#REF!</definedName>
    <definedName name="BEx1IGQ5B697MNDOE06MVSR0H58E" hidden="1">#REF!</definedName>
    <definedName name="BEx1IKRPW8MLB9Y485M1TL2IT9SH" localSheetId="11" hidden="1">#REF!</definedName>
    <definedName name="BEx1IKRPW8MLB9Y485M1TL2IT9SH" localSheetId="5" hidden="1">#REF!</definedName>
    <definedName name="BEx1IKRPW8MLB9Y485M1TL2IT9SH" localSheetId="8" hidden="1">#REF!</definedName>
    <definedName name="BEx1IKRPW8MLB9Y485M1TL2IT9SH" localSheetId="6" hidden="1">#REF!</definedName>
    <definedName name="BEx1IKRPW8MLB9Y485M1TL2IT9SH" localSheetId="7" hidden="1">#REF!</definedName>
    <definedName name="BEx1IKRPW8MLB9Y485M1TL2IT9SH" hidden="1">#REF!</definedName>
    <definedName name="BEx1IPKCFCT3TL9MSO1LSYJ2VJ2X" localSheetId="11" hidden="1">#REF!</definedName>
    <definedName name="BEx1IPKCFCT3TL9MSO1LSYJ2VJ2X" localSheetId="5" hidden="1">#REF!</definedName>
    <definedName name="BEx1IPKCFCT3TL9MSO1LSYJ2VJ2X" localSheetId="8" hidden="1">#REF!</definedName>
    <definedName name="BEx1IPKCFCT3TL9MSO1LSYJ2VJ2X" localSheetId="6" hidden="1">#REF!</definedName>
    <definedName name="BEx1IPKCFCT3TL9MSO1LSYJ2VJ2X" localSheetId="7" hidden="1">#REF!</definedName>
    <definedName name="BEx1IPKCFCT3TL9MSO1LSYJ2VJ2X" hidden="1">#REF!</definedName>
    <definedName name="BEx1IW5PQTTMD62XZ287XF2O3FBQ" localSheetId="11" hidden="1">#REF!</definedName>
    <definedName name="BEx1IW5PQTTMD62XZ287XF2O3FBQ" localSheetId="5" hidden="1">#REF!</definedName>
    <definedName name="BEx1IW5PQTTMD62XZ287XF2O3FBQ" localSheetId="8" hidden="1">#REF!</definedName>
    <definedName name="BEx1IW5PQTTMD62XZ287XF2O3FBQ" localSheetId="6" hidden="1">#REF!</definedName>
    <definedName name="BEx1IW5PQTTMD62XZ287XF2O3FBQ" localSheetId="7" hidden="1">#REF!</definedName>
    <definedName name="BEx1IW5PQTTMD62XZ287XF2O3FBQ" hidden="1">#REF!</definedName>
    <definedName name="BEx1J0CSSHDJGBJUHVOEMCF2P4DL" localSheetId="11" hidden="1">#REF!</definedName>
    <definedName name="BEx1J0CSSHDJGBJUHVOEMCF2P4DL" localSheetId="5" hidden="1">#REF!</definedName>
    <definedName name="BEx1J0CSSHDJGBJUHVOEMCF2P4DL" localSheetId="8" hidden="1">#REF!</definedName>
    <definedName name="BEx1J0CSSHDJGBJUHVOEMCF2P4DL" localSheetId="6" hidden="1">#REF!</definedName>
    <definedName name="BEx1J0CSSHDJGBJUHVOEMCF2P4DL" localSheetId="7" hidden="1">#REF!</definedName>
    <definedName name="BEx1J0CSSHDJGBJUHVOEMCF2P4DL" hidden="1">#REF!</definedName>
    <definedName name="BEx1J0NL6D3ILC18B48AL0VNEN9A" localSheetId="11" hidden="1">#REF!</definedName>
    <definedName name="BEx1J0NL6D3ILC18B48AL0VNEN9A" localSheetId="5" hidden="1">#REF!</definedName>
    <definedName name="BEx1J0NL6D3ILC18B48AL0VNEN9A" localSheetId="8" hidden="1">#REF!</definedName>
    <definedName name="BEx1J0NL6D3ILC18B48AL0VNEN9A" localSheetId="6" hidden="1">#REF!</definedName>
    <definedName name="BEx1J0NL6D3ILC18B48AL0VNEN9A" localSheetId="7" hidden="1">#REF!</definedName>
    <definedName name="BEx1J0NL6D3ILC18B48AL0VNEN9A" hidden="1">#REF!</definedName>
    <definedName name="BEx1J7E8VCGLPYU82QXVUG5N3ZAI" localSheetId="11" hidden="1">#REF!</definedName>
    <definedName name="BEx1J7E8VCGLPYU82QXVUG5N3ZAI" localSheetId="5" hidden="1">#REF!</definedName>
    <definedName name="BEx1J7E8VCGLPYU82QXVUG5N3ZAI" localSheetId="8" hidden="1">#REF!</definedName>
    <definedName name="BEx1J7E8VCGLPYU82QXVUG5N3ZAI" localSheetId="6" hidden="1">#REF!</definedName>
    <definedName name="BEx1J7E8VCGLPYU82QXVUG5N3ZAI" localSheetId="7" hidden="1">#REF!</definedName>
    <definedName name="BEx1J7E8VCGLPYU82QXVUG5N3ZAI" hidden="1">#REF!</definedName>
    <definedName name="BEx1JGE2YQWH8S25USOY08XVGO0D" localSheetId="11" hidden="1">#REF!</definedName>
    <definedName name="BEx1JGE2YQWH8S25USOY08XVGO0D" localSheetId="5" hidden="1">#REF!</definedName>
    <definedName name="BEx1JGE2YQWH8S25USOY08XVGO0D" localSheetId="8" hidden="1">#REF!</definedName>
    <definedName name="BEx1JGE2YQWH8S25USOY08XVGO0D" localSheetId="6" hidden="1">#REF!</definedName>
    <definedName name="BEx1JGE2YQWH8S25USOY08XVGO0D" localSheetId="7" hidden="1">#REF!</definedName>
    <definedName name="BEx1JGE2YQWH8S25USOY08XVGO0D" hidden="1">#REF!</definedName>
    <definedName name="BEx1JJJC9T1W7HY4V7HP1S1W4JO1" localSheetId="11" hidden="1">#REF!</definedName>
    <definedName name="BEx1JJJC9T1W7HY4V7HP1S1W4JO1" localSheetId="5" hidden="1">#REF!</definedName>
    <definedName name="BEx1JJJC9T1W7HY4V7HP1S1W4JO1" localSheetId="8" hidden="1">#REF!</definedName>
    <definedName name="BEx1JJJC9T1W7HY4V7HP1S1W4JO1" localSheetId="6" hidden="1">#REF!</definedName>
    <definedName name="BEx1JJJC9T1W7HY4V7HP1S1W4JO1" localSheetId="7" hidden="1">#REF!</definedName>
    <definedName name="BEx1JJJC9T1W7HY4V7HP1S1W4JO1" hidden="1">#REF!</definedName>
    <definedName name="BEx1JKKZSJ7DI4PTFVI9VVFMB1X2" localSheetId="11" hidden="1">#REF!</definedName>
    <definedName name="BEx1JKKZSJ7DI4PTFVI9VVFMB1X2" localSheetId="5" hidden="1">#REF!</definedName>
    <definedName name="BEx1JKKZSJ7DI4PTFVI9VVFMB1X2" localSheetId="8" hidden="1">#REF!</definedName>
    <definedName name="BEx1JKKZSJ7DI4PTFVI9VVFMB1X2" localSheetId="6" hidden="1">#REF!</definedName>
    <definedName name="BEx1JKKZSJ7DI4PTFVI9VVFMB1X2" localSheetId="7" hidden="1">#REF!</definedName>
    <definedName name="BEx1JKKZSJ7DI4PTFVI9VVFMB1X2" hidden="1">#REF!</definedName>
    <definedName name="BEx1JUBQFRVMASSFK4B3V0AD7YP9" localSheetId="11" hidden="1">#REF!</definedName>
    <definedName name="BEx1JUBQFRVMASSFK4B3V0AD7YP9" localSheetId="5" hidden="1">#REF!</definedName>
    <definedName name="BEx1JUBQFRVMASSFK4B3V0AD7YP9" localSheetId="8" hidden="1">#REF!</definedName>
    <definedName name="BEx1JUBQFRVMASSFK4B3V0AD7YP9" localSheetId="6" hidden="1">#REF!</definedName>
    <definedName name="BEx1JUBQFRVMASSFK4B3V0AD7YP9" localSheetId="7" hidden="1">#REF!</definedName>
    <definedName name="BEx1JUBQFRVMASSFK4B3V0AD7YP9" hidden="1">#REF!</definedName>
    <definedName name="BEx1JVTOATZGRJFXGXPJJLC4DOBE" localSheetId="11" hidden="1">#REF!</definedName>
    <definedName name="BEx1JVTOATZGRJFXGXPJJLC4DOBE" localSheetId="5" hidden="1">#REF!</definedName>
    <definedName name="BEx1JVTOATZGRJFXGXPJJLC4DOBE" localSheetId="8" hidden="1">#REF!</definedName>
    <definedName name="BEx1JVTOATZGRJFXGXPJJLC4DOBE" localSheetId="6" hidden="1">#REF!</definedName>
    <definedName name="BEx1JVTOATZGRJFXGXPJJLC4DOBE" localSheetId="7" hidden="1">#REF!</definedName>
    <definedName name="BEx1JVTOATZGRJFXGXPJJLC4DOBE" hidden="1">#REF!</definedName>
    <definedName name="BEx1JXBM5W4YRWNQ0P95QQS6JWD6" localSheetId="11" hidden="1">#REF!</definedName>
    <definedName name="BEx1JXBM5W4YRWNQ0P95QQS6JWD6" localSheetId="5" hidden="1">#REF!</definedName>
    <definedName name="BEx1JXBM5W4YRWNQ0P95QQS6JWD6" localSheetId="8" hidden="1">#REF!</definedName>
    <definedName name="BEx1JXBM5W4YRWNQ0P95QQS6JWD6" localSheetId="6" hidden="1">#REF!</definedName>
    <definedName name="BEx1JXBM5W4YRWNQ0P95QQS6JWD6" localSheetId="7" hidden="1">#REF!</definedName>
    <definedName name="BEx1JXBM5W4YRWNQ0P95QQS6JWD6" hidden="1">#REF!</definedName>
    <definedName name="BEx1KGY9QEHZ9QSARMQUTQKRK4UX" localSheetId="11" hidden="1">#REF!</definedName>
    <definedName name="BEx1KGY9QEHZ9QSARMQUTQKRK4UX" localSheetId="5" hidden="1">#REF!</definedName>
    <definedName name="BEx1KGY9QEHZ9QSARMQUTQKRK4UX" localSheetId="8" hidden="1">#REF!</definedName>
    <definedName name="BEx1KGY9QEHZ9QSARMQUTQKRK4UX" localSheetId="6" hidden="1">#REF!</definedName>
    <definedName name="BEx1KGY9QEHZ9QSARMQUTQKRK4UX" localSheetId="7" hidden="1">#REF!</definedName>
    <definedName name="BEx1KGY9QEHZ9QSARMQUTQKRK4UX" hidden="1">#REF!</definedName>
    <definedName name="BEx1KIWH5MOLR00SBECT39NS3AJ1" localSheetId="11" hidden="1">#REF!</definedName>
    <definedName name="BEx1KIWH5MOLR00SBECT39NS3AJ1" localSheetId="5" hidden="1">#REF!</definedName>
    <definedName name="BEx1KIWH5MOLR00SBECT39NS3AJ1" localSheetId="8" hidden="1">#REF!</definedName>
    <definedName name="BEx1KIWH5MOLR00SBECT39NS3AJ1" localSheetId="6" hidden="1">#REF!</definedName>
    <definedName name="BEx1KIWH5MOLR00SBECT39NS3AJ1" localSheetId="7" hidden="1">#REF!</definedName>
    <definedName name="BEx1KIWH5MOLR00SBECT39NS3AJ1" hidden="1">#REF!</definedName>
    <definedName name="BEx1KKP1ELIF2UII2FWVGL7M1X7J" localSheetId="11" hidden="1">#REF!</definedName>
    <definedName name="BEx1KKP1ELIF2UII2FWVGL7M1X7J" localSheetId="5" hidden="1">#REF!</definedName>
    <definedName name="BEx1KKP1ELIF2UII2FWVGL7M1X7J" localSheetId="8" hidden="1">#REF!</definedName>
    <definedName name="BEx1KKP1ELIF2UII2FWVGL7M1X7J" localSheetId="6" hidden="1">#REF!</definedName>
    <definedName name="BEx1KKP1ELIF2UII2FWVGL7M1X7J" localSheetId="7" hidden="1">#REF!</definedName>
    <definedName name="BEx1KKP1ELIF2UII2FWVGL7M1X7J" hidden="1">#REF!</definedName>
    <definedName name="BEx1KQJKIAPZKE9YDYH5HKXX52FM" localSheetId="11" hidden="1">#REF!</definedName>
    <definedName name="BEx1KQJKIAPZKE9YDYH5HKXX52FM" localSheetId="5" hidden="1">#REF!</definedName>
    <definedName name="BEx1KQJKIAPZKE9YDYH5HKXX52FM" localSheetId="8" hidden="1">#REF!</definedName>
    <definedName name="BEx1KQJKIAPZKE9YDYH5HKXX52FM" localSheetId="6" hidden="1">#REF!</definedName>
    <definedName name="BEx1KQJKIAPZKE9YDYH5HKXX52FM" localSheetId="7" hidden="1">#REF!</definedName>
    <definedName name="BEx1KQJKIAPZKE9YDYH5HKXX52FM" hidden="1">#REF!</definedName>
    <definedName name="BEx1KUVWMB0QCWA3RBE4CADFVRIS" localSheetId="11" hidden="1">#REF!</definedName>
    <definedName name="BEx1KUVWMB0QCWA3RBE4CADFVRIS" localSheetId="5" hidden="1">#REF!</definedName>
    <definedName name="BEx1KUVWMB0QCWA3RBE4CADFVRIS" localSheetId="8" hidden="1">#REF!</definedName>
    <definedName name="BEx1KUVWMB0QCWA3RBE4CADFVRIS" localSheetId="6" hidden="1">#REF!</definedName>
    <definedName name="BEx1KUVWMB0QCWA3RBE4CADFVRIS" localSheetId="7" hidden="1">#REF!</definedName>
    <definedName name="BEx1KUVWMB0QCWA3RBE4CADFVRIS" hidden="1">#REF!</definedName>
    <definedName name="BEx1L0AAH7PV8PPQQDBP5AI4TLYP" localSheetId="11" hidden="1">#REF!</definedName>
    <definedName name="BEx1L0AAH7PV8PPQQDBP5AI4TLYP" localSheetId="5" hidden="1">#REF!</definedName>
    <definedName name="BEx1L0AAH7PV8PPQQDBP5AI4TLYP" localSheetId="8" hidden="1">#REF!</definedName>
    <definedName name="BEx1L0AAH7PV8PPQQDBP5AI4TLYP" localSheetId="6" hidden="1">#REF!</definedName>
    <definedName name="BEx1L0AAH7PV8PPQQDBP5AI4TLYP" localSheetId="7" hidden="1">#REF!</definedName>
    <definedName name="BEx1L0AAH7PV8PPQQDBP5AI4TLYP" hidden="1">#REF!</definedName>
    <definedName name="BEx1L2OG1SDFK2TPXELJ77YP4NI2" localSheetId="11" hidden="1">#REF!</definedName>
    <definedName name="BEx1L2OG1SDFK2TPXELJ77YP4NI2" localSheetId="5" hidden="1">#REF!</definedName>
    <definedName name="BEx1L2OG1SDFK2TPXELJ77YP4NI2" localSheetId="8" hidden="1">#REF!</definedName>
    <definedName name="BEx1L2OG1SDFK2TPXELJ77YP4NI2" localSheetId="6" hidden="1">#REF!</definedName>
    <definedName name="BEx1L2OG1SDFK2TPXELJ77YP4NI2" localSheetId="7" hidden="1">#REF!</definedName>
    <definedName name="BEx1L2OG1SDFK2TPXELJ77YP4NI2" hidden="1">#REF!</definedName>
    <definedName name="BEx1L6Q60MWRDJB4L20LK0XPA0Z2" localSheetId="11" hidden="1">#REF!</definedName>
    <definedName name="BEx1L6Q60MWRDJB4L20LK0XPA0Z2" localSheetId="5" hidden="1">#REF!</definedName>
    <definedName name="BEx1L6Q60MWRDJB4L20LK0XPA0Z2" localSheetId="8" hidden="1">#REF!</definedName>
    <definedName name="BEx1L6Q60MWRDJB4L20LK0XPA0Z2" localSheetId="6" hidden="1">#REF!</definedName>
    <definedName name="BEx1L6Q60MWRDJB4L20LK0XPA0Z2" localSheetId="7" hidden="1">#REF!</definedName>
    <definedName name="BEx1L6Q60MWRDJB4L20LK0XPA0Z2" hidden="1">#REF!</definedName>
    <definedName name="BEx1L7BSEFOLQDNZWMLUNBRO08T4" localSheetId="11" hidden="1">#REF!</definedName>
    <definedName name="BEx1L7BSEFOLQDNZWMLUNBRO08T4" localSheetId="5" hidden="1">#REF!</definedName>
    <definedName name="BEx1L7BSEFOLQDNZWMLUNBRO08T4" localSheetId="8" hidden="1">#REF!</definedName>
    <definedName name="BEx1L7BSEFOLQDNZWMLUNBRO08T4" localSheetId="6" hidden="1">#REF!</definedName>
    <definedName name="BEx1L7BSEFOLQDNZWMLUNBRO08T4" localSheetId="7" hidden="1">#REF!</definedName>
    <definedName name="BEx1L7BSEFOLQDNZWMLUNBRO08T4" hidden="1">#REF!</definedName>
    <definedName name="BEx1LD63FP2Z4BR9TKSHOZW9KKZ5" localSheetId="11" hidden="1">#REF!</definedName>
    <definedName name="BEx1LD63FP2Z4BR9TKSHOZW9KKZ5" localSheetId="5" hidden="1">#REF!</definedName>
    <definedName name="BEx1LD63FP2Z4BR9TKSHOZW9KKZ5" localSheetId="8" hidden="1">#REF!</definedName>
    <definedName name="BEx1LD63FP2Z4BR9TKSHOZW9KKZ5" localSheetId="6" hidden="1">#REF!</definedName>
    <definedName name="BEx1LD63FP2Z4BR9TKSHOZW9KKZ5" localSheetId="7" hidden="1">#REF!</definedName>
    <definedName name="BEx1LD63FP2Z4BR9TKSHOZW9KKZ5" hidden="1">#REF!</definedName>
    <definedName name="BEx1LDMB9RW982DUILM2WPT5VWQ3" localSheetId="11" hidden="1">#REF!</definedName>
    <definedName name="BEx1LDMB9RW982DUILM2WPT5VWQ3" localSheetId="5" hidden="1">#REF!</definedName>
    <definedName name="BEx1LDMB9RW982DUILM2WPT5VWQ3" localSheetId="8" hidden="1">#REF!</definedName>
    <definedName name="BEx1LDMB9RW982DUILM2WPT5VWQ3" localSheetId="6" hidden="1">#REF!</definedName>
    <definedName name="BEx1LDMB9RW982DUILM2WPT5VWQ3" localSheetId="7" hidden="1">#REF!</definedName>
    <definedName name="BEx1LDMB9RW982DUILM2WPT5VWQ3" hidden="1">#REF!</definedName>
    <definedName name="BEx1LFF2UQ13XL4X1I2WBD73NZ21" localSheetId="11" hidden="1">#REF!</definedName>
    <definedName name="BEx1LFF2UQ13XL4X1I2WBD73NZ21" localSheetId="5" hidden="1">#REF!</definedName>
    <definedName name="BEx1LFF2UQ13XL4X1I2WBD73NZ21" localSheetId="8" hidden="1">#REF!</definedName>
    <definedName name="BEx1LFF2UQ13XL4X1I2WBD73NZ21" localSheetId="6" hidden="1">#REF!</definedName>
    <definedName name="BEx1LFF2UQ13XL4X1I2WBD73NZ21" localSheetId="7" hidden="1">#REF!</definedName>
    <definedName name="BEx1LFF2UQ13XL4X1I2WBD73NZ21" hidden="1">#REF!</definedName>
    <definedName name="BEx1LKTB33LO23ACTADIVRY7ZNFC" localSheetId="11" hidden="1">#REF!</definedName>
    <definedName name="BEx1LKTB33LO23ACTADIVRY7ZNFC" localSheetId="5" hidden="1">#REF!</definedName>
    <definedName name="BEx1LKTB33LO23ACTADIVRY7ZNFC" localSheetId="8" hidden="1">#REF!</definedName>
    <definedName name="BEx1LKTB33LO23ACTADIVRY7ZNFC" localSheetId="6" hidden="1">#REF!</definedName>
    <definedName name="BEx1LKTB33LO23ACTADIVRY7ZNFC" localSheetId="7" hidden="1">#REF!</definedName>
    <definedName name="BEx1LKTB33LO23ACTADIVRY7ZNFC" hidden="1">#REF!</definedName>
    <definedName name="BEx1LQNKVZAXGSEPDAM8AWU2FHHJ" localSheetId="11" hidden="1">#REF!</definedName>
    <definedName name="BEx1LQNKVZAXGSEPDAM8AWU2FHHJ" localSheetId="5" hidden="1">#REF!</definedName>
    <definedName name="BEx1LQNKVZAXGSEPDAM8AWU2FHHJ" localSheetId="8" hidden="1">#REF!</definedName>
    <definedName name="BEx1LQNKVZAXGSEPDAM8AWU2FHHJ" localSheetId="6" hidden="1">#REF!</definedName>
    <definedName name="BEx1LQNKVZAXGSEPDAM8AWU2FHHJ" localSheetId="7" hidden="1">#REF!</definedName>
    <definedName name="BEx1LQNKVZAXGSEPDAM8AWU2FHHJ" hidden="1">#REF!</definedName>
    <definedName name="BEx1LRPGDQCOEMW8YT80J1XCDCIV" localSheetId="11" hidden="1">#REF!</definedName>
    <definedName name="BEx1LRPGDQCOEMW8YT80J1XCDCIV" localSheetId="5" hidden="1">#REF!</definedName>
    <definedName name="BEx1LRPGDQCOEMW8YT80J1XCDCIV" localSheetId="8" hidden="1">#REF!</definedName>
    <definedName name="BEx1LRPGDQCOEMW8YT80J1XCDCIV" localSheetId="6" hidden="1">#REF!</definedName>
    <definedName name="BEx1LRPGDQCOEMW8YT80J1XCDCIV" localSheetId="7" hidden="1">#REF!</definedName>
    <definedName name="BEx1LRPGDQCOEMW8YT80J1XCDCIV" hidden="1">#REF!</definedName>
    <definedName name="BEx1LRUSJW4JG54X07QWD9R27WV9" localSheetId="11" hidden="1">#REF!</definedName>
    <definedName name="BEx1LRUSJW4JG54X07QWD9R27WV9" localSheetId="5" hidden="1">#REF!</definedName>
    <definedName name="BEx1LRUSJW4JG54X07QWD9R27WV9" localSheetId="8" hidden="1">#REF!</definedName>
    <definedName name="BEx1LRUSJW4JG54X07QWD9R27WV9" localSheetId="6" hidden="1">#REF!</definedName>
    <definedName name="BEx1LRUSJW4JG54X07QWD9R27WV9" localSheetId="7" hidden="1">#REF!</definedName>
    <definedName name="BEx1LRUSJW4JG54X07QWD9R27WV9" hidden="1">#REF!</definedName>
    <definedName name="BEx1M1WBK5T0LP1AK2JYV6W87ID6" localSheetId="11" hidden="1">#REF!</definedName>
    <definedName name="BEx1M1WBK5T0LP1AK2JYV6W87ID6" localSheetId="5" hidden="1">#REF!</definedName>
    <definedName name="BEx1M1WBK5T0LP1AK2JYV6W87ID6" localSheetId="8" hidden="1">#REF!</definedName>
    <definedName name="BEx1M1WBK5T0LP1AK2JYV6W87ID6" localSheetId="6" hidden="1">#REF!</definedName>
    <definedName name="BEx1M1WBK5T0LP1AK2JYV6W87ID6" localSheetId="7" hidden="1">#REF!</definedName>
    <definedName name="BEx1M1WBK5T0LP1AK2JYV6W87ID6" hidden="1">#REF!</definedName>
    <definedName name="BEx1M51HHDYGIT8PON7U8ICL2S95" localSheetId="11" hidden="1">#REF!</definedName>
    <definedName name="BEx1M51HHDYGIT8PON7U8ICL2S95" localSheetId="5" hidden="1">#REF!</definedName>
    <definedName name="BEx1M51HHDYGIT8PON7U8ICL2S95" localSheetId="8" hidden="1">#REF!</definedName>
    <definedName name="BEx1M51HHDYGIT8PON7U8ICL2S95" localSheetId="6" hidden="1">#REF!</definedName>
    <definedName name="BEx1M51HHDYGIT8PON7U8ICL2S95" localSheetId="7" hidden="1">#REF!</definedName>
    <definedName name="BEx1M51HHDYGIT8PON7U8ICL2S95" hidden="1">#REF!</definedName>
    <definedName name="BEx1MP4FWKV0QYXE13PX9JSNA270" localSheetId="11" hidden="1">#REF!</definedName>
    <definedName name="BEx1MP4FWKV0QYXE13PX9JSNA270" localSheetId="5" hidden="1">#REF!</definedName>
    <definedName name="BEx1MP4FWKV0QYXE13PX9JSNA270" localSheetId="8" hidden="1">#REF!</definedName>
    <definedName name="BEx1MP4FWKV0QYXE13PX9JSNA270" localSheetId="6" hidden="1">#REF!</definedName>
    <definedName name="BEx1MP4FWKV0QYXE13PX9JSNA270" localSheetId="7" hidden="1">#REF!</definedName>
    <definedName name="BEx1MP4FWKV0QYXE13PX9JSNA270" hidden="1">#REF!</definedName>
    <definedName name="BEx1MSV791FSS4CZQKG04NHT3F79" localSheetId="11" hidden="1">#REF!</definedName>
    <definedName name="BEx1MSV791FSS4CZQKG04NHT3F79" localSheetId="5" hidden="1">#REF!</definedName>
    <definedName name="BEx1MSV791FSS4CZQKG04NHT3F79" localSheetId="8" hidden="1">#REF!</definedName>
    <definedName name="BEx1MSV791FSS4CZQKG04NHT3F79" localSheetId="6" hidden="1">#REF!</definedName>
    <definedName name="BEx1MSV791FSS4CZQKG04NHT3F79" localSheetId="7" hidden="1">#REF!</definedName>
    <definedName name="BEx1MSV791FSS4CZQKG04NHT3F79" hidden="1">#REF!</definedName>
    <definedName name="BEx1MTRKKVCHOZ0YGID6HZ49LJTO" localSheetId="11" hidden="1">#REF!</definedName>
    <definedName name="BEx1MTRKKVCHOZ0YGID6HZ49LJTO" localSheetId="5" hidden="1">#REF!</definedName>
    <definedName name="BEx1MTRKKVCHOZ0YGID6HZ49LJTO" localSheetId="8" hidden="1">#REF!</definedName>
    <definedName name="BEx1MTRKKVCHOZ0YGID6HZ49LJTO" localSheetId="6" hidden="1">#REF!</definedName>
    <definedName name="BEx1MTRKKVCHOZ0YGID6HZ49LJTO" localSheetId="7" hidden="1">#REF!</definedName>
    <definedName name="BEx1MTRKKVCHOZ0YGID6HZ49LJTO" hidden="1">#REF!</definedName>
    <definedName name="BEx1N3CUJ3UX61X38ZAJVPEN4KMC" localSheetId="11" hidden="1">#REF!</definedName>
    <definedName name="BEx1N3CUJ3UX61X38ZAJVPEN4KMC" localSheetId="5" hidden="1">#REF!</definedName>
    <definedName name="BEx1N3CUJ3UX61X38ZAJVPEN4KMC" localSheetId="8" hidden="1">#REF!</definedName>
    <definedName name="BEx1N3CUJ3UX61X38ZAJVPEN4KMC" localSheetId="6" hidden="1">#REF!</definedName>
    <definedName name="BEx1N3CUJ3UX61X38ZAJVPEN4KMC" localSheetId="7" hidden="1">#REF!</definedName>
    <definedName name="BEx1N3CUJ3UX61X38ZAJVPEN4KMC" hidden="1">#REF!</definedName>
    <definedName name="BEx1N5R5IJ3CG6CL344F5KWPINEO" localSheetId="11" hidden="1">#REF!</definedName>
    <definedName name="BEx1N5R5IJ3CG6CL344F5KWPINEO" localSheetId="5" hidden="1">#REF!</definedName>
    <definedName name="BEx1N5R5IJ3CG6CL344F5KWPINEO" localSheetId="8" hidden="1">#REF!</definedName>
    <definedName name="BEx1N5R5IJ3CG6CL344F5KWPINEO" localSheetId="6" hidden="1">#REF!</definedName>
    <definedName name="BEx1N5R5IJ3CG6CL344F5KWPINEO" localSheetId="7" hidden="1">#REF!</definedName>
    <definedName name="BEx1N5R5IJ3CG6CL344F5KWPINEO" hidden="1">#REF!</definedName>
    <definedName name="BEx1NFCFVPBS7XURQ8Y0BZEGPBVP" localSheetId="11" hidden="1">#REF!</definedName>
    <definedName name="BEx1NFCFVPBS7XURQ8Y0BZEGPBVP" localSheetId="5" hidden="1">#REF!</definedName>
    <definedName name="BEx1NFCFVPBS7XURQ8Y0BZEGPBVP" localSheetId="8" hidden="1">#REF!</definedName>
    <definedName name="BEx1NFCFVPBS7XURQ8Y0BZEGPBVP" localSheetId="6" hidden="1">#REF!</definedName>
    <definedName name="BEx1NFCFVPBS7XURQ8Y0BZEGPBVP" localSheetId="7" hidden="1">#REF!</definedName>
    <definedName name="BEx1NFCFVPBS7XURQ8Y0BZEGPBVP" hidden="1">#REF!</definedName>
    <definedName name="BEx1NM34KQTO1LDNSAFD1L82UZFG" localSheetId="11" hidden="1">#REF!</definedName>
    <definedName name="BEx1NM34KQTO1LDNSAFD1L82UZFG" localSheetId="5" hidden="1">#REF!</definedName>
    <definedName name="BEx1NM34KQTO1LDNSAFD1L82UZFG" localSheetId="8" hidden="1">#REF!</definedName>
    <definedName name="BEx1NM34KQTO1LDNSAFD1L82UZFG" localSheetId="6" hidden="1">#REF!</definedName>
    <definedName name="BEx1NM34KQTO1LDNSAFD1L82UZFG" localSheetId="7" hidden="1">#REF!</definedName>
    <definedName name="BEx1NM34KQTO1LDNSAFD1L82UZFG" hidden="1">#REF!</definedName>
    <definedName name="BEx1NO6TXZVOGCUWCCRTXRXWW0XL" localSheetId="11" hidden="1">#REF!</definedName>
    <definedName name="BEx1NO6TXZVOGCUWCCRTXRXWW0XL" localSheetId="5" hidden="1">#REF!</definedName>
    <definedName name="BEx1NO6TXZVOGCUWCCRTXRXWW0XL" localSheetId="8" hidden="1">#REF!</definedName>
    <definedName name="BEx1NO6TXZVOGCUWCCRTXRXWW0XL" localSheetId="6" hidden="1">#REF!</definedName>
    <definedName name="BEx1NO6TXZVOGCUWCCRTXRXWW0XL" localSheetId="7" hidden="1">#REF!</definedName>
    <definedName name="BEx1NO6TXZVOGCUWCCRTXRXWW0XL" hidden="1">#REF!</definedName>
    <definedName name="BEx1NS8EU5P9FQV3S0WRTXI5L361" localSheetId="11" hidden="1">#REF!</definedName>
    <definedName name="BEx1NS8EU5P9FQV3S0WRTXI5L361" localSheetId="5" hidden="1">#REF!</definedName>
    <definedName name="BEx1NS8EU5P9FQV3S0WRTXI5L361" localSheetId="8" hidden="1">#REF!</definedName>
    <definedName name="BEx1NS8EU5P9FQV3S0WRTXI5L361" localSheetId="6" hidden="1">#REF!</definedName>
    <definedName name="BEx1NS8EU5P9FQV3S0WRTXI5L361" localSheetId="7" hidden="1">#REF!</definedName>
    <definedName name="BEx1NS8EU5P9FQV3S0WRTXI5L361" hidden="1">#REF!</definedName>
    <definedName name="BEx1NUBX5VUYZFKQH69FN6BTLWCR" localSheetId="11" hidden="1">#REF!</definedName>
    <definedName name="BEx1NUBX5VUYZFKQH69FN6BTLWCR" localSheetId="5" hidden="1">#REF!</definedName>
    <definedName name="BEx1NUBX5VUYZFKQH69FN6BTLWCR" localSheetId="8" hidden="1">#REF!</definedName>
    <definedName name="BEx1NUBX5VUYZFKQH69FN6BTLWCR" localSheetId="6" hidden="1">#REF!</definedName>
    <definedName name="BEx1NUBX5VUYZFKQH69FN6BTLWCR" localSheetId="7" hidden="1">#REF!</definedName>
    <definedName name="BEx1NUBX5VUYZFKQH69FN6BTLWCR" hidden="1">#REF!</definedName>
    <definedName name="BEx1NZ4K1L8UON80Y2A4RASKWGNP" localSheetId="11" hidden="1">#REF!</definedName>
    <definedName name="BEx1NZ4K1L8UON80Y2A4RASKWGNP" localSheetId="5" hidden="1">#REF!</definedName>
    <definedName name="BEx1NZ4K1L8UON80Y2A4RASKWGNP" localSheetId="8" hidden="1">#REF!</definedName>
    <definedName name="BEx1NZ4K1L8UON80Y2A4RASKWGNP" localSheetId="6" hidden="1">#REF!</definedName>
    <definedName name="BEx1NZ4K1L8UON80Y2A4RASKWGNP" localSheetId="7" hidden="1">#REF!</definedName>
    <definedName name="BEx1NZ4K1L8UON80Y2A4RASKWGNP" hidden="1">#REF!</definedName>
    <definedName name="BEx1O24FB2CPATAGE3T7L1NBQQO1" localSheetId="11" hidden="1">#REF!</definedName>
    <definedName name="BEx1O24FB2CPATAGE3T7L1NBQQO1" localSheetId="5" hidden="1">#REF!</definedName>
    <definedName name="BEx1O24FB2CPATAGE3T7L1NBQQO1" localSheetId="8" hidden="1">#REF!</definedName>
    <definedName name="BEx1O24FB2CPATAGE3T7L1NBQQO1" localSheetId="6" hidden="1">#REF!</definedName>
    <definedName name="BEx1O24FB2CPATAGE3T7L1NBQQO1" localSheetId="7" hidden="1">#REF!</definedName>
    <definedName name="BEx1O24FB2CPATAGE3T7L1NBQQO1" hidden="1">#REF!</definedName>
    <definedName name="BEx1OLAZ915OGYWP0QP1QQWDLCRX" localSheetId="11" hidden="1">#REF!</definedName>
    <definedName name="BEx1OLAZ915OGYWP0QP1QQWDLCRX" localSheetId="5" hidden="1">#REF!</definedName>
    <definedName name="BEx1OLAZ915OGYWP0QP1QQWDLCRX" localSheetId="8" hidden="1">#REF!</definedName>
    <definedName name="BEx1OLAZ915OGYWP0QP1QQWDLCRX" localSheetId="6" hidden="1">#REF!</definedName>
    <definedName name="BEx1OLAZ915OGYWP0QP1QQWDLCRX" localSheetId="7" hidden="1">#REF!</definedName>
    <definedName name="BEx1OLAZ915OGYWP0QP1QQWDLCRX" hidden="1">#REF!</definedName>
    <definedName name="BEx1OO5ER042IS6IC4TLDI75JNVH" localSheetId="11" hidden="1">#REF!</definedName>
    <definedName name="BEx1OO5ER042IS6IC4TLDI75JNVH" localSheetId="5" hidden="1">#REF!</definedName>
    <definedName name="BEx1OO5ER042IS6IC4TLDI75JNVH" localSheetId="8" hidden="1">#REF!</definedName>
    <definedName name="BEx1OO5ER042IS6IC4TLDI75JNVH" localSheetId="6" hidden="1">#REF!</definedName>
    <definedName name="BEx1OO5ER042IS6IC4TLDI75JNVH" localSheetId="7" hidden="1">#REF!</definedName>
    <definedName name="BEx1OO5ER042IS6IC4TLDI75JNVH" hidden="1">#REF!</definedName>
    <definedName name="BEx1OTE54CBSUT8FWKRALEDCUWN4" localSheetId="11" hidden="1">#REF!</definedName>
    <definedName name="BEx1OTE54CBSUT8FWKRALEDCUWN4" localSheetId="5" hidden="1">#REF!</definedName>
    <definedName name="BEx1OTE54CBSUT8FWKRALEDCUWN4" localSheetId="8" hidden="1">#REF!</definedName>
    <definedName name="BEx1OTE54CBSUT8FWKRALEDCUWN4" localSheetId="6" hidden="1">#REF!</definedName>
    <definedName name="BEx1OTE54CBSUT8FWKRALEDCUWN4" localSheetId="7" hidden="1">#REF!</definedName>
    <definedName name="BEx1OTE54CBSUT8FWKRALEDCUWN4" hidden="1">#REF!</definedName>
    <definedName name="BEx1OVSMPADTX95QUOX34KZQ8EDY" localSheetId="11" hidden="1">#REF!</definedName>
    <definedName name="BEx1OVSMPADTX95QUOX34KZQ8EDY" localSheetId="5" hidden="1">#REF!</definedName>
    <definedName name="BEx1OVSMPADTX95QUOX34KZQ8EDY" localSheetId="8" hidden="1">#REF!</definedName>
    <definedName name="BEx1OVSMPADTX95QUOX34KZQ8EDY" localSheetId="6" hidden="1">#REF!</definedName>
    <definedName name="BEx1OVSMPADTX95QUOX34KZQ8EDY" localSheetId="7" hidden="1">#REF!</definedName>
    <definedName name="BEx1OVSMPADTX95QUOX34KZQ8EDY" hidden="1">#REF!</definedName>
    <definedName name="BEx1OWJJ0DP4628GCVVRQ9X0DRHQ" localSheetId="11" hidden="1">#REF!</definedName>
    <definedName name="BEx1OWJJ0DP4628GCVVRQ9X0DRHQ" localSheetId="5" hidden="1">#REF!</definedName>
    <definedName name="BEx1OWJJ0DP4628GCVVRQ9X0DRHQ" localSheetId="8" hidden="1">#REF!</definedName>
    <definedName name="BEx1OWJJ0DP4628GCVVRQ9X0DRHQ" localSheetId="6" hidden="1">#REF!</definedName>
    <definedName name="BEx1OWJJ0DP4628GCVVRQ9X0DRHQ" localSheetId="7" hidden="1">#REF!</definedName>
    <definedName name="BEx1OWJJ0DP4628GCVVRQ9X0DRHQ" hidden="1">#REF!</definedName>
    <definedName name="BEx1OX544IO9FQJI7YYQGZCEHB3O" localSheetId="11" hidden="1">#REF!</definedName>
    <definedName name="BEx1OX544IO9FQJI7YYQGZCEHB3O" localSheetId="5" hidden="1">#REF!</definedName>
    <definedName name="BEx1OX544IO9FQJI7YYQGZCEHB3O" localSheetId="8" hidden="1">#REF!</definedName>
    <definedName name="BEx1OX544IO9FQJI7YYQGZCEHB3O" localSheetId="6" hidden="1">#REF!</definedName>
    <definedName name="BEx1OX544IO9FQJI7YYQGZCEHB3O" localSheetId="7" hidden="1">#REF!</definedName>
    <definedName name="BEx1OX544IO9FQJI7YYQGZCEHB3O" hidden="1">#REF!</definedName>
    <definedName name="BEx1OY6SVEUT2EQ26P7EKEND342G" localSheetId="11" hidden="1">#REF!</definedName>
    <definedName name="BEx1OY6SVEUT2EQ26P7EKEND342G" localSheetId="5" hidden="1">#REF!</definedName>
    <definedName name="BEx1OY6SVEUT2EQ26P7EKEND342G" localSheetId="8" hidden="1">#REF!</definedName>
    <definedName name="BEx1OY6SVEUT2EQ26P7EKEND342G" localSheetId="6" hidden="1">#REF!</definedName>
    <definedName name="BEx1OY6SVEUT2EQ26P7EKEND342G" localSheetId="7" hidden="1">#REF!</definedName>
    <definedName name="BEx1OY6SVEUT2EQ26P7EKEND342G" hidden="1">#REF!</definedName>
    <definedName name="BEx1OYN1LPIPI12O9G6F7QAOS9T4" localSheetId="11" hidden="1">#REF!</definedName>
    <definedName name="BEx1OYN1LPIPI12O9G6F7QAOS9T4" localSheetId="5" hidden="1">#REF!</definedName>
    <definedName name="BEx1OYN1LPIPI12O9G6F7QAOS9T4" localSheetId="8" hidden="1">#REF!</definedName>
    <definedName name="BEx1OYN1LPIPI12O9G6F7QAOS9T4" localSheetId="6" hidden="1">#REF!</definedName>
    <definedName name="BEx1OYN1LPIPI12O9G6F7QAOS9T4" localSheetId="7" hidden="1">#REF!</definedName>
    <definedName name="BEx1OYN1LPIPI12O9G6F7QAOS9T4" hidden="1">#REF!</definedName>
    <definedName name="BEx1P1HHKJA799O3YZXQAX6KFH58" localSheetId="11" hidden="1">#REF!</definedName>
    <definedName name="BEx1P1HHKJA799O3YZXQAX6KFH58" localSheetId="5" hidden="1">#REF!</definedName>
    <definedName name="BEx1P1HHKJA799O3YZXQAX6KFH58" localSheetId="8" hidden="1">#REF!</definedName>
    <definedName name="BEx1P1HHKJA799O3YZXQAX6KFH58" localSheetId="6" hidden="1">#REF!</definedName>
    <definedName name="BEx1P1HHKJA799O3YZXQAX6KFH58" localSheetId="7" hidden="1">#REF!</definedName>
    <definedName name="BEx1P1HHKJA799O3YZXQAX6KFH58" hidden="1">#REF!</definedName>
    <definedName name="BEx1P34W467WGPOXPK292QFJIPHJ" localSheetId="11" hidden="1">#REF!</definedName>
    <definedName name="BEx1P34W467WGPOXPK292QFJIPHJ" localSheetId="5" hidden="1">#REF!</definedName>
    <definedName name="BEx1P34W467WGPOXPK292QFJIPHJ" localSheetId="8" hidden="1">#REF!</definedName>
    <definedName name="BEx1P34W467WGPOXPK292QFJIPHJ" localSheetId="6" hidden="1">#REF!</definedName>
    <definedName name="BEx1P34W467WGPOXPK292QFJIPHJ" localSheetId="7" hidden="1">#REF!</definedName>
    <definedName name="BEx1P34W467WGPOXPK292QFJIPHJ" hidden="1">#REF!</definedName>
    <definedName name="BEx1P76FRYAB1BWA5RJS4KOB3G9I" localSheetId="11" hidden="1">#REF!</definedName>
    <definedName name="BEx1P76FRYAB1BWA5RJS4KOB3G9I" localSheetId="5" hidden="1">#REF!</definedName>
    <definedName name="BEx1P76FRYAB1BWA5RJS4KOB3G9I" localSheetId="8" hidden="1">#REF!</definedName>
    <definedName name="BEx1P76FRYAB1BWA5RJS4KOB3G9I" localSheetId="6" hidden="1">#REF!</definedName>
    <definedName name="BEx1P76FRYAB1BWA5RJS4KOB3G9I" localSheetId="7" hidden="1">#REF!</definedName>
    <definedName name="BEx1P76FRYAB1BWA5RJS4KOB3G9I" hidden="1">#REF!</definedName>
    <definedName name="BEx1P7S1J4TKGVJ43C2Q2R3M9WRB" localSheetId="11" hidden="1">#REF!</definedName>
    <definedName name="BEx1P7S1J4TKGVJ43C2Q2R3M9WRB" localSheetId="5" hidden="1">#REF!</definedName>
    <definedName name="BEx1P7S1J4TKGVJ43C2Q2R3M9WRB" localSheetId="8" hidden="1">#REF!</definedName>
    <definedName name="BEx1P7S1J4TKGVJ43C2Q2R3M9WRB" localSheetId="6" hidden="1">#REF!</definedName>
    <definedName name="BEx1P7S1J4TKGVJ43C2Q2R3M9WRB" localSheetId="7" hidden="1">#REF!</definedName>
    <definedName name="BEx1P7S1J4TKGVJ43C2Q2R3M9WRB" hidden="1">#REF!</definedName>
    <definedName name="BEx1P8OF6WY3IH8SO71KQOU83V3Y" localSheetId="11" hidden="1">#REF!</definedName>
    <definedName name="BEx1P8OF6WY3IH8SO71KQOU83V3Y" localSheetId="5" hidden="1">#REF!</definedName>
    <definedName name="BEx1P8OF6WY3IH8SO71KQOU83V3Y" localSheetId="8" hidden="1">#REF!</definedName>
    <definedName name="BEx1P8OF6WY3IH8SO71KQOU83V3Y" localSheetId="6" hidden="1">#REF!</definedName>
    <definedName name="BEx1P8OF6WY3IH8SO71KQOU83V3Y" localSheetId="7" hidden="1">#REF!</definedName>
    <definedName name="BEx1P8OF6WY3IH8SO71KQOU83V3Y" hidden="1">#REF!</definedName>
    <definedName name="BEx1PA11BLPVZM8RC5BL46WX8YB5" localSheetId="11" hidden="1">#REF!</definedName>
    <definedName name="BEx1PA11BLPVZM8RC5BL46WX8YB5" localSheetId="5" hidden="1">#REF!</definedName>
    <definedName name="BEx1PA11BLPVZM8RC5BL46WX8YB5" localSheetId="8" hidden="1">#REF!</definedName>
    <definedName name="BEx1PA11BLPVZM8RC5BL46WX8YB5" localSheetId="6" hidden="1">#REF!</definedName>
    <definedName name="BEx1PA11BLPVZM8RC5BL46WX8YB5" localSheetId="7" hidden="1">#REF!</definedName>
    <definedName name="BEx1PA11BLPVZM8RC5BL46WX8YB5" hidden="1">#REF!</definedName>
    <definedName name="BEx1PAMMMZTO2BTR6YLZ9ASMPS4N" localSheetId="11" hidden="1">#REF!</definedName>
    <definedName name="BEx1PAMMMZTO2BTR6YLZ9ASMPS4N" localSheetId="5" hidden="1">#REF!</definedName>
    <definedName name="BEx1PAMMMZTO2BTR6YLZ9ASMPS4N" localSheetId="8" hidden="1">#REF!</definedName>
    <definedName name="BEx1PAMMMZTO2BTR6YLZ9ASMPS4N" localSheetId="6" hidden="1">#REF!</definedName>
    <definedName name="BEx1PAMMMZTO2BTR6YLZ9ASMPS4N" localSheetId="7" hidden="1">#REF!</definedName>
    <definedName name="BEx1PAMMMZTO2BTR6YLZ9ASMPS4N" hidden="1">#REF!</definedName>
    <definedName name="BEx1PBZ4BEFIPGMQXT9T8S4PZ2IM" localSheetId="11" hidden="1">#REF!</definedName>
    <definedName name="BEx1PBZ4BEFIPGMQXT9T8S4PZ2IM" localSheetId="5" hidden="1">#REF!</definedName>
    <definedName name="BEx1PBZ4BEFIPGMQXT9T8S4PZ2IM" localSheetId="8" hidden="1">#REF!</definedName>
    <definedName name="BEx1PBZ4BEFIPGMQXT9T8S4PZ2IM" localSheetId="6" hidden="1">#REF!</definedName>
    <definedName name="BEx1PBZ4BEFIPGMQXT9T8S4PZ2IM" localSheetId="7" hidden="1">#REF!</definedName>
    <definedName name="BEx1PBZ4BEFIPGMQXT9T8S4PZ2IM" hidden="1">#REF!</definedName>
    <definedName name="BEx1PJMAAUI73DAR3XUON2UMXTBS" localSheetId="11" hidden="1">#REF!</definedName>
    <definedName name="BEx1PJMAAUI73DAR3XUON2UMXTBS" localSheetId="5" hidden="1">#REF!</definedName>
    <definedName name="BEx1PJMAAUI73DAR3XUON2UMXTBS" localSheetId="8" hidden="1">#REF!</definedName>
    <definedName name="BEx1PJMAAUI73DAR3XUON2UMXTBS" localSheetId="6" hidden="1">#REF!</definedName>
    <definedName name="BEx1PJMAAUI73DAR3XUON2UMXTBS" localSheetId="7" hidden="1">#REF!</definedName>
    <definedName name="BEx1PJMAAUI73DAR3XUON2UMXTBS" hidden="1">#REF!</definedName>
    <definedName name="BEx1PLF2CFSXBZPVI6CJ534EIJDN" localSheetId="11" hidden="1">#REF!</definedName>
    <definedName name="BEx1PLF2CFSXBZPVI6CJ534EIJDN" localSheetId="5" hidden="1">#REF!</definedName>
    <definedName name="BEx1PLF2CFSXBZPVI6CJ534EIJDN" localSheetId="8" hidden="1">#REF!</definedName>
    <definedName name="BEx1PLF2CFSXBZPVI6CJ534EIJDN" localSheetId="6" hidden="1">#REF!</definedName>
    <definedName name="BEx1PLF2CFSXBZPVI6CJ534EIJDN" localSheetId="7" hidden="1">#REF!</definedName>
    <definedName name="BEx1PLF2CFSXBZPVI6CJ534EIJDN" hidden="1">#REF!</definedName>
    <definedName name="BEx1PMWZB2DO6EM9BKLUICZJ65HD" localSheetId="11" hidden="1">#REF!</definedName>
    <definedName name="BEx1PMWZB2DO6EM9BKLUICZJ65HD" localSheetId="5" hidden="1">#REF!</definedName>
    <definedName name="BEx1PMWZB2DO6EM9BKLUICZJ65HD" localSheetId="8" hidden="1">#REF!</definedName>
    <definedName name="BEx1PMWZB2DO6EM9BKLUICZJ65HD" localSheetId="6" hidden="1">#REF!</definedName>
    <definedName name="BEx1PMWZB2DO6EM9BKLUICZJ65HD" localSheetId="7" hidden="1">#REF!</definedName>
    <definedName name="BEx1PMWZB2DO6EM9BKLUICZJ65HD" hidden="1">#REF!</definedName>
    <definedName name="BEx1PU3X6U0EVLY9569KVBPAH7XU" localSheetId="11" hidden="1">#REF!</definedName>
    <definedName name="BEx1PU3X6U0EVLY9569KVBPAH7XU" localSheetId="5" hidden="1">#REF!</definedName>
    <definedName name="BEx1PU3X6U0EVLY9569KVBPAH7XU" localSheetId="8" hidden="1">#REF!</definedName>
    <definedName name="BEx1PU3X6U0EVLY9569KVBPAH7XU" localSheetId="6" hidden="1">#REF!</definedName>
    <definedName name="BEx1PU3X6U0EVLY9569KVBPAH7XU" localSheetId="7" hidden="1">#REF!</definedName>
    <definedName name="BEx1PU3X6U0EVLY9569KVBPAH7XU" hidden="1">#REF!</definedName>
    <definedName name="BEx1Q9OV5AOW28OUGRFCD3ZFVWC3" localSheetId="11" hidden="1">#REF!</definedName>
    <definedName name="BEx1Q9OV5AOW28OUGRFCD3ZFVWC3" localSheetId="5" hidden="1">#REF!</definedName>
    <definedName name="BEx1Q9OV5AOW28OUGRFCD3ZFVWC3" localSheetId="8" hidden="1">#REF!</definedName>
    <definedName name="BEx1Q9OV5AOW28OUGRFCD3ZFVWC3" localSheetId="6" hidden="1">#REF!</definedName>
    <definedName name="BEx1Q9OV5AOW28OUGRFCD3ZFVWC3" localSheetId="7" hidden="1">#REF!</definedName>
    <definedName name="BEx1Q9OV5AOW28OUGRFCD3ZFVWC3" hidden="1">#REF!</definedName>
    <definedName name="BEx1QA54J2A4I7IBQR19BTY28ZMR" localSheetId="11" hidden="1">#REF!</definedName>
    <definedName name="BEx1QA54J2A4I7IBQR19BTY28ZMR" localSheetId="5" hidden="1">#REF!</definedName>
    <definedName name="BEx1QA54J2A4I7IBQR19BTY28ZMR" localSheetId="8" hidden="1">#REF!</definedName>
    <definedName name="BEx1QA54J2A4I7IBQR19BTY28ZMR" localSheetId="6" hidden="1">#REF!</definedName>
    <definedName name="BEx1QA54J2A4I7IBQR19BTY28ZMR" localSheetId="7" hidden="1">#REF!</definedName>
    <definedName name="BEx1QA54J2A4I7IBQR19BTY28ZMR" hidden="1">#REF!</definedName>
    <definedName name="BEx1QD50TNYYZ6YO943BWHPB9UD9" localSheetId="11" hidden="1">#REF!</definedName>
    <definedName name="BEx1QD50TNYYZ6YO943BWHPB9UD9" localSheetId="5" hidden="1">#REF!</definedName>
    <definedName name="BEx1QD50TNYYZ6YO943BWHPB9UD9" localSheetId="8" hidden="1">#REF!</definedName>
    <definedName name="BEx1QD50TNYYZ6YO943BWHPB9UD9" localSheetId="6" hidden="1">#REF!</definedName>
    <definedName name="BEx1QD50TNYYZ6YO943BWHPB9UD9" localSheetId="7" hidden="1">#REF!</definedName>
    <definedName name="BEx1QD50TNYYZ6YO943BWHPB9UD9" hidden="1">#REF!</definedName>
    <definedName name="BEx1QMQAHG3KQUK59DVM68SWKZIZ" localSheetId="11" hidden="1">#REF!</definedName>
    <definedName name="BEx1QMQAHG3KQUK59DVM68SWKZIZ" localSheetId="5" hidden="1">#REF!</definedName>
    <definedName name="BEx1QMQAHG3KQUK59DVM68SWKZIZ" localSheetId="8" hidden="1">#REF!</definedName>
    <definedName name="BEx1QMQAHG3KQUK59DVM68SWKZIZ" localSheetId="6" hidden="1">#REF!</definedName>
    <definedName name="BEx1QMQAHG3KQUK59DVM68SWKZIZ" localSheetId="7" hidden="1">#REF!</definedName>
    <definedName name="BEx1QMQAHG3KQUK59DVM68SWKZIZ" hidden="1">#REF!</definedName>
    <definedName name="BEx1R9YFKJCMSEST8OVCAO5E47FO" localSheetId="11" hidden="1">#REF!</definedName>
    <definedName name="BEx1R9YFKJCMSEST8OVCAO5E47FO" localSheetId="5" hidden="1">#REF!</definedName>
    <definedName name="BEx1R9YFKJCMSEST8OVCAO5E47FO" localSheetId="8" hidden="1">#REF!</definedName>
    <definedName name="BEx1R9YFKJCMSEST8OVCAO5E47FO" localSheetId="6" hidden="1">#REF!</definedName>
    <definedName name="BEx1R9YFKJCMSEST8OVCAO5E47FO" localSheetId="7" hidden="1">#REF!</definedName>
    <definedName name="BEx1R9YFKJCMSEST8OVCAO5E47FO" hidden="1">#REF!</definedName>
    <definedName name="BEx1RBGC06B3T52OIC0EQ1KGVP1I" localSheetId="11" hidden="1">#REF!</definedName>
    <definedName name="BEx1RBGC06B3T52OIC0EQ1KGVP1I" localSheetId="5" hidden="1">#REF!</definedName>
    <definedName name="BEx1RBGC06B3T52OIC0EQ1KGVP1I" localSheetId="8" hidden="1">#REF!</definedName>
    <definedName name="BEx1RBGC06B3T52OIC0EQ1KGVP1I" localSheetId="6" hidden="1">#REF!</definedName>
    <definedName name="BEx1RBGC06B3T52OIC0EQ1KGVP1I" localSheetId="7" hidden="1">#REF!</definedName>
    <definedName name="BEx1RBGC06B3T52OIC0EQ1KGVP1I" hidden="1">#REF!</definedName>
    <definedName name="BEx1RRC7X4NI1CU4EO5XYE2GVARJ" localSheetId="11" hidden="1">#REF!</definedName>
    <definedName name="BEx1RRC7X4NI1CU4EO5XYE2GVARJ" localSheetId="5" hidden="1">#REF!</definedName>
    <definedName name="BEx1RRC7X4NI1CU4EO5XYE2GVARJ" localSheetId="8" hidden="1">#REF!</definedName>
    <definedName name="BEx1RRC7X4NI1CU4EO5XYE2GVARJ" localSheetId="6" hidden="1">#REF!</definedName>
    <definedName name="BEx1RRC7X4NI1CU4EO5XYE2GVARJ" localSheetId="7" hidden="1">#REF!</definedName>
    <definedName name="BEx1RRC7X4NI1CU4EO5XYE2GVARJ" hidden="1">#REF!</definedName>
    <definedName name="BEx1RZA1NCGT832L7EMR7GMF588W" localSheetId="11" hidden="1">#REF!</definedName>
    <definedName name="BEx1RZA1NCGT832L7EMR7GMF588W" localSheetId="5" hidden="1">#REF!</definedName>
    <definedName name="BEx1RZA1NCGT832L7EMR7GMF588W" localSheetId="8" hidden="1">#REF!</definedName>
    <definedName name="BEx1RZA1NCGT832L7EMR7GMF588W" localSheetId="6" hidden="1">#REF!</definedName>
    <definedName name="BEx1RZA1NCGT832L7EMR7GMF588W" localSheetId="7" hidden="1">#REF!</definedName>
    <definedName name="BEx1RZA1NCGT832L7EMR7GMF588W" hidden="1">#REF!</definedName>
    <definedName name="BEx1S0XGIPUSZQUCSGWSK10GKW7Y" localSheetId="11" hidden="1">#REF!</definedName>
    <definedName name="BEx1S0XGIPUSZQUCSGWSK10GKW7Y" localSheetId="5" hidden="1">#REF!</definedName>
    <definedName name="BEx1S0XGIPUSZQUCSGWSK10GKW7Y" localSheetId="8" hidden="1">#REF!</definedName>
    <definedName name="BEx1S0XGIPUSZQUCSGWSK10GKW7Y" localSheetId="6" hidden="1">#REF!</definedName>
    <definedName name="BEx1S0XGIPUSZQUCSGWSK10GKW7Y" localSheetId="7" hidden="1">#REF!</definedName>
    <definedName name="BEx1S0XGIPUSZQUCSGWSK10GKW7Y" hidden="1">#REF!</definedName>
    <definedName name="BEx1S5VFNKIXHTTCWSV60UC50EZ8" localSheetId="11" hidden="1">#REF!</definedName>
    <definedName name="BEx1S5VFNKIXHTTCWSV60UC50EZ8" localSheetId="5" hidden="1">#REF!</definedName>
    <definedName name="BEx1S5VFNKIXHTTCWSV60UC50EZ8" localSheetId="8" hidden="1">#REF!</definedName>
    <definedName name="BEx1S5VFNKIXHTTCWSV60UC50EZ8" localSheetId="6" hidden="1">#REF!</definedName>
    <definedName name="BEx1S5VFNKIXHTTCWSV60UC50EZ8" localSheetId="7" hidden="1">#REF!</definedName>
    <definedName name="BEx1S5VFNKIXHTTCWSV60UC50EZ8" hidden="1">#REF!</definedName>
    <definedName name="BEx1SK3U02H0RGKEYXW7ZMCEOF3V" localSheetId="11" hidden="1">#REF!</definedName>
    <definedName name="BEx1SK3U02H0RGKEYXW7ZMCEOF3V" localSheetId="5" hidden="1">#REF!</definedName>
    <definedName name="BEx1SK3U02H0RGKEYXW7ZMCEOF3V" localSheetId="8" hidden="1">#REF!</definedName>
    <definedName name="BEx1SK3U02H0RGKEYXW7ZMCEOF3V" localSheetId="6" hidden="1">#REF!</definedName>
    <definedName name="BEx1SK3U02H0RGKEYXW7ZMCEOF3V" localSheetId="7" hidden="1">#REF!</definedName>
    <definedName name="BEx1SK3U02H0RGKEYXW7ZMCEOF3V" hidden="1">#REF!</definedName>
    <definedName name="BEx1SSNEZINBJT29QVS62VS1THT4" localSheetId="11" hidden="1">#REF!</definedName>
    <definedName name="BEx1SSNEZINBJT29QVS62VS1THT4" localSheetId="5" hidden="1">#REF!</definedName>
    <definedName name="BEx1SSNEZINBJT29QVS62VS1THT4" localSheetId="8" hidden="1">#REF!</definedName>
    <definedName name="BEx1SSNEZINBJT29QVS62VS1THT4" localSheetId="6" hidden="1">#REF!</definedName>
    <definedName name="BEx1SSNEZINBJT29QVS62VS1THT4" localSheetId="7" hidden="1">#REF!</definedName>
    <definedName name="BEx1SSNEZINBJT29QVS62VS1THT4" hidden="1">#REF!</definedName>
    <definedName name="BEx1SVNCHNANBJIDIQVB8AFK4HAN" localSheetId="11" hidden="1">#REF!</definedName>
    <definedName name="BEx1SVNCHNANBJIDIQVB8AFK4HAN" localSheetId="5" hidden="1">#REF!</definedName>
    <definedName name="BEx1SVNCHNANBJIDIQVB8AFK4HAN" localSheetId="8" hidden="1">#REF!</definedName>
    <definedName name="BEx1SVNCHNANBJIDIQVB8AFK4HAN" localSheetId="6" hidden="1">#REF!</definedName>
    <definedName name="BEx1SVNCHNANBJIDIQVB8AFK4HAN" localSheetId="7" hidden="1">#REF!</definedName>
    <definedName name="BEx1SVNCHNANBJIDIQVB8AFK4HAN" hidden="1">#REF!</definedName>
    <definedName name="BEx1SY74DYVEPAQ9TGGGXKJA025O" localSheetId="11" hidden="1">#REF!</definedName>
    <definedName name="BEx1SY74DYVEPAQ9TGGGXKJA025O" localSheetId="5" hidden="1">#REF!</definedName>
    <definedName name="BEx1SY74DYVEPAQ9TGGGXKJA025O" localSheetId="8" hidden="1">#REF!</definedName>
    <definedName name="BEx1SY74DYVEPAQ9TGGGXKJA025O" localSheetId="6" hidden="1">#REF!</definedName>
    <definedName name="BEx1SY74DYVEPAQ9TGGGXKJA025O" localSheetId="7" hidden="1">#REF!</definedName>
    <definedName name="BEx1SY74DYVEPAQ9TGGGXKJA025O" hidden="1">#REF!</definedName>
    <definedName name="BEx1TJ0WLS9O7KNSGIPWTYHDYI1D" localSheetId="11" hidden="1">#REF!</definedName>
    <definedName name="BEx1TJ0WLS9O7KNSGIPWTYHDYI1D" localSheetId="5" hidden="1">#REF!</definedName>
    <definedName name="BEx1TJ0WLS9O7KNSGIPWTYHDYI1D" localSheetId="8" hidden="1">#REF!</definedName>
    <definedName name="BEx1TJ0WLS9O7KNSGIPWTYHDYI1D" localSheetId="6" hidden="1">#REF!</definedName>
    <definedName name="BEx1TJ0WLS9O7KNSGIPWTYHDYI1D" localSheetId="7" hidden="1">#REF!</definedName>
    <definedName name="BEx1TJ0WLS9O7KNSGIPWTYHDYI1D" hidden="1">#REF!</definedName>
    <definedName name="BEx1TUPQAYGAI13ZC7FU1FJXFAPM" localSheetId="11" hidden="1">#REF!</definedName>
    <definedName name="BEx1TUPQAYGAI13ZC7FU1FJXFAPM" localSheetId="5" hidden="1">#REF!</definedName>
    <definedName name="BEx1TUPQAYGAI13ZC7FU1FJXFAPM" localSheetId="8" hidden="1">#REF!</definedName>
    <definedName name="BEx1TUPQAYGAI13ZC7FU1FJXFAPM" localSheetId="6" hidden="1">#REF!</definedName>
    <definedName name="BEx1TUPQAYGAI13ZC7FU1FJXFAPM" localSheetId="7" hidden="1">#REF!</definedName>
    <definedName name="BEx1TUPQAYGAI13ZC7FU1FJXFAPM" hidden="1">#REF!</definedName>
    <definedName name="BEx1TY0F9W7EOF31FZXITWEYBSRT" localSheetId="11" hidden="1">#REF!</definedName>
    <definedName name="BEx1TY0F9W7EOF31FZXITWEYBSRT" localSheetId="5" hidden="1">#REF!</definedName>
    <definedName name="BEx1TY0F9W7EOF31FZXITWEYBSRT" localSheetId="8" hidden="1">#REF!</definedName>
    <definedName name="BEx1TY0F9W7EOF31FZXITWEYBSRT" localSheetId="6" hidden="1">#REF!</definedName>
    <definedName name="BEx1TY0F9W7EOF31FZXITWEYBSRT" localSheetId="7" hidden="1">#REF!</definedName>
    <definedName name="BEx1TY0F9W7EOF31FZXITWEYBSRT" hidden="1">#REF!</definedName>
    <definedName name="BEx1U7WFO8OZKB1EBF4H386JW91L" localSheetId="11" hidden="1">#REF!</definedName>
    <definedName name="BEx1U7WFO8OZKB1EBF4H386JW91L" localSheetId="5" hidden="1">#REF!</definedName>
    <definedName name="BEx1U7WFO8OZKB1EBF4H386JW91L" localSheetId="8" hidden="1">#REF!</definedName>
    <definedName name="BEx1U7WFO8OZKB1EBF4H386JW91L" localSheetId="6" hidden="1">#REF!</definedName>
    <definedName name="BEx1U7WFO8OZKB1EBF4H386JW91L" localSheetId="7" hidden="1">#REF!</definedName>
    <definedName name="BEx1U7WFO8OZKB1EBF4H386JW91L" hidden="1">#REF!</definedName>
    <definedName name="BEx1U87938YR9N6HYI24KVBKLOS3" localSheetId="11" hidden="1">#REF!</definedName>
    <definedName name="BEx1U87938YR9N6HYI24KVBKLOS3" localSheetId="5" hidden="1">#REF!</definedName>
    <definedName name="BEx1U87938YR9N6HYI24KVBKLOS3" localSheetId="8" hidden="1">#REF!</definedName>
    <definedName name="BEx1U87938YR9N6HYI24KVBKLOS3" localSheetId="6" hidden="1">#REF!</definedName>
    <definedName name="BEx1U87938YR9N6HYI24KVBKLOS3" localSheetId="7" hidden="1">#REF!</definedName>
    <definedName name="BEx1U87938YR9N6HYI24KVBKLOS3" hidden="1">#REF!</definedName>
    <definedName name="BEx1U9P6VQWSVRICLZR9DYRMN61U" localSheetId="11" hidden="1">#REF!</definedName>
    <definedName name="BEx1U9P6VQWSVRICLZR9DYRMN61U" localSheetId="5" hidden="1">#REF!</definedName>
    <definedName name="BEx1U9P6VQWSVRICLZR9DYRMN61U" localSheetId="8" hidden="1">#REF!</definedName>
    <definedName name="BEx1U9P6VQWSVRICLZR9DYRMN61U" localSheetId="6" hidden="1">#REF!</definedName>
    <definedName name="BEx1U9P6VQWSVRICLZR9DYRMN61U" localSheetId="7" hidden="1">#REF!</definedName>
    <definedName name="BEx1U9P6VQWSVRICLZR9DYRMN61U" hidden="1">#REF!</definedName>
    <definedName name="BEx1UESH4KDWHYESQU2IE55RS3LI" localSheetId="11" hidden="1">#REF!</definedName>
    <definedName name="BEx1UESH4KDWHYESQU2IE55RS3LI" localSheetId="5" hidden="1">#REF!</definedName>
    <definedName name="BEx1UESH4KDWHYESQU2IE55RS3LI" localSheetId="8" hidden="1">#REF!</definedName>
    <definedName name="BEx1UESH4KDWHYESQU2IE55RS3LI" localSheetId="6" hidden="1">#REF!</definedName>
    <definedName name="BEx1UESH4KDWHYESQU2IE55RS3LI" localSheetId="7" hidden="1">#REF!</definedName>
    <definedName name="BEx1UESH4KDWHYESQU2IE55RS3LI" hidden="1">#REF!</definedName>
    <definedName name="BEx1UI8N9KTCPSOJ7RDW0T8UEBNP" localSheetId="11" hidden="1">#REF!</definedName>
    <definedName name="BEx1UI8N9KTCPSOJ7RDW0T8UEBNP" localSheetId="5" hidden="1">#REF!</definedName>
    <definedName name="BEx1UI8N9KTCPSOJ7RDW0T8UEBNP" localSheetId="8" hidden="1">#REF!</definedName>
    <definedName name="BEx1UI8N9KTCPSOJ7RDW0T8UEBNP" localSheetId="6" hidden="1">#REF!</definedName>
    <definedName name="BEx1UI8N9KTCPSOJ7RDW0T8UEBNP" localSheetId="7" hidden="1">#REF!</definedName>
    <definedName name="BEx1UI8N9KTCPSOJ7RDW0T8UEBNP" hidden="1">#REF!</definedName>
    <definedName name="BEx1UML0HHJFHA5TBOYQ24I3RV1W" localSheetId="11" hidden="1">#REF!</definedName>
    <definedName name="BEx1UML0HHJFHA5TBOYQ24I3RV1W" localSheetId="5" hidden="1">#REF!</definedName>
    <definedName name="BEx1UML0HHJFHA5TBOYQ24I3RV1W" localSheetId="8" hidden="1">#REF!</definedName>
    <definedName name="BEx1UML0HHJFHA5TBOYQ24I3RV1W" localSheetId="6" hidden="1">#REF!</definedName>
    <definedName name="BEx1UML0HHJFHA5TBOYQ24I3RV1W" localSheetId="7" hidden="1">#REF!</definedName>
    <definedName name="BEx1UML0HHJFHA5TBOYQ24I3RV1W" hidden="1">#REF!</definedName>
    <definedName name="BEx1UO8ENOJNYCNX5Z95TBIJ3MKP" localSheetId="11" hidden="1">#REF!</definedName>
    <definedName name="BEx1UO8ENOJNYCNX5Z95TBIJ3MKP" localSheetId="5" hidden="1">#REF!</definedName>
    <definedName name="BEx1UO8ENOJNYCNX5Z95TBIJ3MKP" localSheetId="8" hidden="1">#REF!</definedName>
    <definedName name="BEx1UO8ENOJNYCNX5Z95TBIJ3MKP" localSheetId="6" hidden="1">#REF!</definedName>
    <definedName name="BEx1UO8ENOJNYCNX5Z95TBIJ3MKP" localSheetId="7" hidden="1">#REF!</definedName>
    <definedName name="BEx1UO8ENOJNYCNX5Z95TBIJ3MKP" hidden="1">#REF!</definedName>
    <definedName name="BEx1UUDIQPZ23XQ79GUL0RAWRSCK" localSheetId="11" hidden="1">#REF!</definedName>
    <definedName name="BEx1UUDIQPZ23XQ79GUL0RAWRSCK" localSheetId="5" hidden="1">#REF!</definedName>
    <definedName name="BEx1UUDIQPZ23XQ79GUL0RAWRSCK" localSheetId="8" hidden="1">#REF!</definedName>
    <definedName name="BEx1UUDIQPZ23XQ79GUL0RAWRSCK" localSheetId="6" hidden="1">#REF!</definedName>
    <definedName name="BEx1UUDIQPZ23XQ79GUL0RAWRSCK" localSheetId="7" hidden="1">#REF!</definedName>
    <definedName name="BEx1UUDIQPZ23XQ79GUL0RAWRSCK" hidden="1">#REF!</definedName>
    <definedName name="BEx1V67SEV778NVW68J8W5SND1J7" localSheetId="11" hidden="1">#REF!</definedName>
    <definedName name="BEx1V67SEV778NVW68J8W5SND1J7" localSheetId="5" hidden="1">#REF!</definedName>
    <definedName name="BEx1V67SEV778NVW68J8W5SND1J7" localSheetId="8" hidden="1">#REF!</definedName>
    <definedName name="BEx1V67SEV778NVW68J8W5SND1J7" localSheetId="6" hidden="1">#REF!</definedName>
    <definedName name="BEx1V67SEV778NVW68J8W5SND1J7" localSheetId="7" hidden="1">#REF!</definedName>
    <definedName name="BEx1V67SEV778NVW68J8W5SND1J7" hidden="1">#REF!</definedName>
    <definedName name="BEx1VIY9SQLRESD11CC4PHYT0XSG" localSheetId="11" hidden="1">#REF!</definedName>
    <definedName name="BEx1VIY9SQLRESD11CC4PHYT0XSG" localSheetId="5" hidden="1">#REF!</definedName>
    <definedName name="BEx1VIY9SQLRESD11CC4PHYT0XSG" localSheetId="8" hidden="1">#REF!</definedName>
    <definedName name="BEx1VIY9SQLRESD11CC4PHYT0XSG" localSheetId="6" hidden="1">#REF!</definedName>
    <definedName name="BEx1VIY9SQLRESD11CC4PHYT0XSG" localSheetId="7" hidden="1">#REF!</definedName>
    <definedName name="BEx1VIY9SQLRESD11CC4PHYT0XSG" hidden="1">#REF!</definedName>
    <definedName name="BEx1W3170EJU6QEJR4F8E2ULUU2U" localSheetId="11" hidden="1">#REF!</definedName>
    <definedName name="BEx1W3170EJU6QEJR4F8E2ULUU2U" localSheetId="5" hidden="1">#REF!</definedName>
    <definedName name="BEx1W3170EJU6QEJR4F8E2ULUU2U" localSheetId="8" hidden="1">#REF!</definedName>
    <definedName name="BEx1W3170EJU6QEJR4F8E2ULUU2U" localSheetId="6" hidden="1">#REF!</definedName>
    <definedName name="BEx1W3170EJU6QEJR4F8E2ULUU2U" localSheetId="7" hidden="1">#REF!</definedName>
    <definedName name="BEx1W3170EJU6QEJR4F8E2ULUU2U" hidden="1">#REF!</definedName>
    <definedName name="BEx1WC67EH10SC38QWX3WEA5KH3A" localSheetId="11" hidden="1">#REF!</definedName>
    <definedName name="BEx1WC67EH10SC38QWX3WEA5KH3A" localSheetId="5" hidden="1">#REF!</definedName>
    <definedName name="BEx1WC67EH10SC38QWX3WEA5KH3A" localSheetId="8" hidden="1">#REF!</definedName>
    <definedName name="BEx1WC67EH10SC38QWX3WEA5KH3A" localSheetId="6" hidden="1">#REF!</definedName>
    <definedName name="BEx1WC67EH10SC38QWX3WEA5KH3A" localSheetId="7" hidden="1">#REF!</definedName>
    <definedName name="BEx1WC67EH10SC38QWX3WEA5KH3A" hidden="1">#REF!</definedName>
    <definedName name="BEx1WDTMC6W73PJPTY0JYLKOA883" localSheetId="11" hidden="1">#REF!</definedName>
    <definedName name="BEx1WDTMC6W73PJPTY0JYLKOA883" localSheetId="5" hidden="1">#REF!</definedName>
    <definedName name="BEx1WDTMC6W73PJPTY0JYLKOA883" localSheetId="8" hidden="1">#REF!</definedName>
    <definedName name="BEx1WDTMC6W73PJPTY0JYLKOA883" localSheetId="6" hidden="1">#REF!</definedName>
    <definedName name="BEx1WDTMC6W73PJPTY0JYLKOA883" localSheetId="7" hidden="1">#REF!</definedName>
    <definedName name="BEx1WDTMC6W73PJPTY0JYLKOA883" hidden="1">#REF!</definedName>
    <definedName name="BEx1WGYTKZZIPM1577W5FEYKFH3V" localSheetId="11" hidden="1">#REF!</definedName>
    <definedName name="BEx1WGYTKZZIPM1577W5FEYKFH3V" localSheetId="5" hidden="1">#REF!</definedName>
    <definedName name="BEx1WGYTKZZIPM1577W5FEYKFH3V" localSheetId="8" hidden="1">#REF!</definedName>
    <definedName name="BEx1WGYTKZZIPM1577W5FEYKFH3V" localSheetId="6" hidden="1">#REF!</definedName>
    <definedName name="BEx1WGYTKZZIPM1577W5FEYKFH3V" localSheetId="7" hidden="1">#REF!</definedName>
    <definedName name="BEx1WGYTKZZIPM1577W5FEYKFH3V" hidden="1">#REF!</definedName>
    <definedName name="BEx1WHPURIV3D3PTJJ359H1OP7ZV" localSheetId="11" hidden="1">#REF!</definedName>
    <definedName name="BEx1WHPURIV3D3PTJJ359H1OP7ZV" localSheetId="5" hidden="1">#REF!</definedName>
    <definedName name="BEx1WHPURIV3D3PTJJ359H1OP7ZV" localSheetId="8" hidden="1">#REF!</definedName>
    <definedName name="BEx1WHPURIV3D3PTJJ359H1OP7ZV" localSheetId="6" hidden="1">#REF!</definedName>
    <definedName name="BEx1WHPURIV3D3PTJJ359H1OP7ZV" localSheetId="7" hidden="1">#REF!</definedName>
    <definedName name="BEx1WHPURIV3D3PTJJ359H1OP7ZV" hidden="1">#REF!</definedName>
    <definedName name="BEx1WLBBR45RLDQX9FCLJWUUQX5R" localSheetId="11" hidden="1">#REF!</definedName>
    <definedName name="BEx1WLBBR45RLDQX9FCLJWUUQX5R" localSheetId="5" hidden="1">#REF!</definedName>
    <definedName name="BEx1WLBBR45RLDQX9FCLJWUUQX5R" localSheetId="8" hidden="1">#REF!</definedName>
    <definedName name="BEx1WLBBR45RLDQX9FCLJWUUQX5R" localSheetId="6" hidden="1">#REF!</definedName>
    <definedName name="BEx1WLBBR45RLDQX9FCLJWUUQX5R" localSheetId="7" hidden="1">#REF!</definedName>
    <definedName name="BEx1WLBBR45RLDQX9FCLJWUUQX5R" hidden="1">#REF!</definedName>
    <definedName name="BEx1WLWY2CR1WRD694JJSWSDFAIR" localSheetId="11" hidden="1">#REF!</definedName>
    <definedName name="BEx1WLWY2CR1WRD694JJSWSDFAIR" localSheetId="5" hidden="1">#REF!</definedName>
    <definedName name="BEx1WLWY2CR1WRD694JJSWSDFAIR" localSheetId="8" hidden="1">#REF!</definedName>
    <definedName name="BEx1WLWY2CR1WRD694JJSWSDFAIR" localSheetId="6" hidden="1">#REF!</definedName>
    <definedName name="BEx1WLWY2CR1WRD694JJSWSDFAIR" localSheetId="7" hidden="1">#REF!</definedName>
    <definedName name="BEx1WLWY2CR1WRD694JJSWSDFAIR" hidden="1">#REF!</definedName>
    <definedName name="BEx1WMD1LWPWRIK6GGAJRJAHJM8I" localSheetId="11" hidden="1">#REF!</definedName>
    <definedName name="BEx1WMD1LWPWRIK6GGAJRJAHJM8I" localSheetId="5" hidden="1">#REF!</definedName>
    <definedName name="BEx1WMD1LWPWRIK6GGAJRJAHJM8I" localSheetId="8" hidden="1">#REF!</definedName>
    <definedName name="BEx1WMD1LWPWRIK6GGAJRJAHJM8I" localSheetId="6" hidden="1">#REF!</definedName>
    <definedName name="BEx1WMD1LWPWRIK6GGAJRJAHJM8I" localSheetId="7" hidden="1">#REF!</definedName>
    <definedName name="BEx1WMD1LWPWRIK6GGAJRJAHJM8I" hidden="1">#REF!</definedName>
    <definedName name="BEx1WR0D41MR174LBF3P9E3K0J51" localSheetId="11" hidden="1">#REF!</definedName>
    <definedName name="BEx1WR0D41MR174LBF3P9E3K0J51" localSheetId="5" hidden="1">#REF!</definedName>
    <definedName name="BEx1WR0D41MR174LBF3P9E3K0J51" localSheetId="8" hidden="1">#REF!</definedName>
    <definedName name="BEx1WR0D41MR174LBF3P9E3K0J51" localSheetId="6" hidden="1">#REF!</definedName>
    <definedName name="BEx1WR0D41MR174LBF3P9E3K0J51" localSheetId="7" hidden="1">#REF!</definedName>
    <definedName name="BEx1WR0D41MR174LBF3P9E3K0J51" hidden="1">#REF!</definedName>
    <definedName name="BEx1WT3VU2F7OSUQZHBIV4KTTFJ4" localSheetId="11" hidden="1">#REF!</definedName>
    <definedName name="BEx1WT3VU2F7OSUQZHBIV4KTTFJ4" localSheetId="5" hidden="1">#REF!</definedName>
    <definedName name="BEx1WT3VU2F7OSUQZHBIV4KTTFJ4" localSheetId="8" hidden="1">#REF!</definedName>
    <definedName name="BEx1WT3VU2F7OSUQZHBIV4KTTFJ4" localSheetId="6" hidden="1">#REF!</definedName>
    <definedName name="BEx1WT3VU2F7OSUQZHBIV4KTTFJ4" localSheetId="7" hidden="1">#REF!</definedName>
    <definedName name="BEx1WT3VU2F7OSUQZHBIV4KTTFJ4" hidden="1">#REF!</definedName>
    <definedName name="BEx1WUB1FAS5PHU33TJ60SUHR618" localSheetId="11" hidden="1">#REF!</definedName>
    <definedName name="BEx1WUB1FAS5PHU33TJ60SUHR618" localSheetId="5" hidden="1">#REF!</definedName>
    <definedName name="BEx1WUB1FAS5PHU33TJ60SUHR618" localSheetId="8" hidden="1">#REF!</definedName>
    <definedName name="BEx1WUB1FAS5PHU33TJ60SUHR618" localSheetId="6" hidden="1">#REF!</definedName>
    <definedName name="BEx1WUB1FAS5PHU33TJ60SUHR618" localSheetId="7" hidden="1">#REF!</definedName>
    <definedName name="BEx1WUB1FAS5PHU33TJ60SUHR618" hidden="1">#REF!</definedName>
    <definedName name="BEx1WX04G0INSPPG9NTNR3DYR6PZ" localSheetId="11" hidden="1">#REF!</definedName>
    <definedName name="BEx1WX04G0INSPPG9NTNR3DYR6PZ" localSheetId="5" hidden="1">#REF!</definedName>
    <definedName name="BEx1WX04G0INSPPG9NTNR3DYR6PZ" localSheetId="8" hidden="1">#REF!</definedName>
    <definedName name="BEx1WX04G0INSPPG9NTNR3DYR6PZ" localSheetId="6" hidden="1">#REF!</definedName>
    <definedName name="BEx1WX04G0INSPPG9NTNR3DYR6PZ" localSheetId="7" hidden="1">#REF!</definedName>
    <definedName name="BEx1WX04G0INSPPG9NTNR3DYR6PZ" hidden="1">#REF!</definedName>
    <definedName name="BEx1X3LHU9DPG01VWX2IF65TRATF" localSheetId="11" hidden="1">#REF!</definedName>
    <definedName name="BEx1X3LHU9DPG01VWX2IF65TRATF" localSheetId="5" hidden="1">#REF!</definedName>
    <definedName name="BEx1X3LHU9DPG01VWX2IF65TRATF" localSheetId="8" hidden="1">#REF!</definedName>
    <definedName name="BEx1X3LHU9DPG01VWX2IF65TRATF" localSheetId="6" hidden="1">#REF!</definedName>
    <definedName name="BEx1X3LHU9DPG01VWX2IF65TRATF" localSheetId="7" hidden="1">#REF!</definedName>
    <definedName name="BEx1X3LHU9DPG01VWX2IF65TRATF" hidden="1">#REF!</definedName>
    <definedName name="BEx1XFL3ISYW3FU1DQ3US0DYA8NQ" localSheetId="11" hidden="1">#REF!</definedName>
    <definedName name="BEx1XFL3ISYW3FU1DQ3US0DYA8NQ" localSheetId="5" hidden="1">#REF!</definedName>
    <definedName name="BEx1XFL3ISYW3FU1DQ3US0DYA8NQ" localSheetId="8" hidden="1">#REF!</definedName>
    <definedName name="BEx1XFL3ISYW3FU1DQ3US0DYA8NQ" localSheetId="6" hidden="1">#REF!</definedName>
    <definedName name="BEx1XFL3ISYW3FU1DQ3US0DYA8NQ" localSheetId="7" hidden="1">#REF!</definedName>
    <definedName name="BEx1XFL3ISYW3FU1DQ3US0DYA8NQ" hidden="1">#REF!</definedName>
    <definedName name="BEx1XK8AAMO0AH0Z1OUKW30CA7EQ" localSheetId="11" hidden="1">#REF!</definedName>
    <definedName name="BEx1XK8AAMO0AH0Z1OUKW30CA7EQ" localSheetId="5" hidden="1">#REF!</definedName>
    <definedName name="BEx1XK8AAMO0AH0Z1OUKW30CA7EQ" localSheetId="8" hidden="1">#REF!</definedName>
    <definedName name="BEx1XK8AAMO0AH0Z1OUKW30CA7EQ" localSheetId="6" hidden="1">#REF!</definedName>
    <definedName name="BEx1XK8AAMO0AH0Z1OUKW30CA7EQ" localSheetId="7" hidden="1">#REF!</definedName>
    <definedName name="BEx1XK8AAMO0AH0Z1OUKW30CA7EQ" hidden="1">#REF!</definedName>
    <definedName name="BEx1XL4MZ7C80495GHQRWOBS16PQ" localSheetId="11" hidden="1">#REF!</definedName>
    <definedName name="BEx1XL4MZ7C80495GHQRWOBS16PQ" localSheetId="5" hidden="1">#REF!</definedName>
    <definedName name="BEx1XL4MZ7C80495GHQRWOBS16PQ" localSheetId="8" hidden="1">#REF!</definedName>
    <definedName name="BEx1XL4MZ7C80495GHQRWOBS16PQ" localSheetId="6" hidden="1">#REF!</definedName>
    <definedName name="BEx1XL4MZ7C80495GHQRWOBS16PQ" localSheetId="7" hidden="1">#REF!</definedName>
    <definedName name="BEx1XL4MZ7C80495GHQRWOBS16PQ" hidden="1">#REF!</definedName>
    <definedName name="BEx1Y2IGS2K95E1M51PEF9KJZ0KB" localSheetId="11" hidden="1">#REF!</definedName>
    <definedName name="BEx1Y2IGS2K95E1M51PEF9KJZ0KB" localSheetId="5" hidden="1">#REF!</definedName>
    <definedName name="BEx1Y2IGS2K95E1M51PEF9KJZ0KB" localSheetId="8" hidden="1">#REF!</definedName>
    <definedName name="BEx1Y2IGS2K95E1M51PEF9KJZ0KB" localSheetId="6" hidden="1">#REF!</definedName>
    <definedName name="BEx1Y2IGS2K95E1M51PEF9KJZ0KB" localSheetId="7" hidden="1">#REF!</definedName>
    <definedName name="BEx1Y2IGS2K95E1M51PEF9KJZ0KB" hidden="1">#REF!</definedName>
    <definedName name="BEx1Y3PKK83X2FN9SAALFHOWKMRQ" localSheetId="11" hidden="1">#REF!</definedName>
    <definedName name="BEx1Y3PKK83X2FN9SAALFHOWKMRQ" localSheetId="5" hidden="1">#REF!</definedName>
    <definedName name="BEx1Y3PKK83X2FN9SAALFHOWKMRQ" localSheetId="8" hidden="1">#REF!</definedName>
    <definedName name="BEx1Y3PKK83X2FN9SAALFHOWKMRQ" localSheetId="6" hidden="1">#REF!</definedName>
    <definedName name="BEx1Y3PKK83X2FN9SAALFHOWKMRQ" localSheetId="7" hidden="1">#REF!</definedName>
    <definedName name="BEx1Y3PKK83X2FN9SAALFHOWKMRQ" hidden="1">#REF!</definedName>
    <definedName name="BEx1YL3DJ7Y4AZ01ERCOGW0FJ26T" localSheetId="11" hidden="1">#REF!</definedName>
    <definedName name="BEx1YL3DJ7Y4AZ01ERCOGW0FJ26T" localSheetId="5" hidden="1">#REF!</definedName>
    <definedName name="BEx1YL3DJ7Y4AZ01ERCOGW0FJ26T" localSheetId="8" hidden="1">#REF!</definedName>
    <definedName name="BEx1YL3DJ7Y4AZ01ERCOGW0FJ26T" localSheetId="6" hidden="1">#REF!</definedName>
    <definedName name="BEx1YL3DJ7Y4AZ01ERCOGW0FJ26T" localSheetId="7" hidden="1">#REF!</definedName>
    <definedName name="BEx1YL3DJ7Y4AZ01ERCOGW0FJ26T" hidden="1">#REF!</definedName>
    <definedName name="BEx1Z2RYHSVD1H37817SN93VMURZ" localSheetId="11" hidden="1">#REF!</definedName>
    <definedName name="BEx1Z2RYHSVD1H37817SN93VMURZ" localSheetId="5" hidden="1">#REF!</definedName>
    <definedName name="BEx1Z2RYHSVD1H37817SN93VMURZ" localSheetId="8" hidden="1">#REF!</definedName>
    <definedName name="BEx1Z2RYHSVD1H37817SN93VMURZ" localSheetId="6" hidden="1">#REF!</definedName>
    <definedName name="BEx1Z2RYHSVD1H37817SN93VMURZ" localSheetId="7" hidden="1">#REF!</definedName>
    <definedName name="BEx1Z2RYHSVD1H37817SN93VMURZ" hidden="1">#REF!</definedName>
    <definedName name="BEx3AMAKWI6458B67VKZO56MCNJW" localSheetId="11" hidden="1">#REF!</definedName>
    <definedName name="BEx3AMAKWI6458B67VKZO56MCNJW" localSheetId="5" hidden="1">#REF!</definedName>
    <definedName name="BEx3AMAKWI6458B67VKZO56MCNJW" localSheetId="8" hidden="1">#REF!</definedName>
    <definedName name="BEx3AMAKWI6458B67VKZO56MCNJW" localSheetId="6" hidden="1">#REF!</definedName>
    <definedName name="BEx3AMAKWI6458B67VKZO56MCNJW" localSheetId="7" hidden="1">#REF!</definedName>
    <definedName name="BEx3AMAKWI6458B67VKZO56MCNJW" hidden="1">#REF!</definedName>
    <definedName name="BEx3AOOVM42G82TNF53W0EKXLUSI" localSheetId="11" hidden="1">#REF!</definedName>
    <definedName name="BEx3AOOVM42G82TNF53W0EKXLUSI" localSheetId="5" hidden="1">#REF!</definedName>
    <definedName name="BEx3AOOVM42G82TNF53W0EKXLUSI" localSheetId="8" hidden="1">#REF!</definedName>
    <definedName name="BEx3AOOVM42G82TNF53W0EKXLUSI" localSheetId="6" hidden="1">#REF!</definedName>
    <definedName name="BEx3AOOVM42G82TNF53W0EKXLUSI" localSheetId="7" hidden="1">#REF!</definedName>
    <definedName name="BEx3AOOVM42G82TNF53W0EKXLUSI" hidden="1">#REF!</definedName>
    <definedName name="BEx3AZH9W4SUFCAHNDOQ728R9V4L" localSheetId="11" hidden="1">#REF!</definedName>
    <definedName name="BEx3AZH9W4SUFCAHNDOQ728R9V4L" localSheetId="5" hidden="1">#REF!</definedName>
    <definedName name="BEx3AZH9W4SUFCAHNDOQ728R9V4L" localSheetId="8" hidden="1">#REF!</definedName>
    <definedName name="BEx3AZH9W4SUFCAHNDOQ728R9V4L" localSheetId="6" hidden="1">#REF!</definedName>
    <definedName name="BEx3AZH9W4SUFCAHNDOQ728R9V4L" localSheetId="7" hidden="1">#REF!</definedName>
    <definedName name="BEx3AZH9W4SUFCAHNDOQ728R9V4L" hidden="1">#REF!</definedName>
    <definedName name="BEx3BNR9ES4KY7Q1DK83KC5NDGL8" localSheetId="11" hidden="1">#REF!</definedName>
    <definedName name="BEx3BNR9ES4KY7Q1DK83KC5NDGL8" localSheetId="5" hidden="1">#REF!</definedName>
    <definedName name="BEx3BNR9ES4KY7Q1DK83KC5NDGL8" localSheetId="8" hidden="1">#REF!</definedName>
    <definedName name="BEx3BNR9ES4KY7Q1DK83KC5NDGL8" localSheetId="6" hidden="1">#REF!</definedName>
    <definedName name="BEx3BNR9ES4KY7Q1DK83KC5NDGL8" localSheetId="7" hidden="1">#REF!</definedName>
    <definedName name="BEx3BNR9ES4KY7Q1DK83KC5NDGL8" hidden="1">#REF!</definedName>
    <definedName name="BEx3BQR5VZXNQ4H949ORM8ESU3B3" localSheetId="11" hidden="1">#REF!</definedName>
    <definedName name="BEx3BQR5VZXNQ4H949ORM8ESU3B3" localSheetId="5" hidden="1">#REF!</definedName>
    <definedName name="BEx3BQR5VZXNQ4H949ORM8ESU3B3" localSheetId="8" hidden="1">#REF!</definedName>
    <definedName name="BEx3BQR5VZXNQ4H949ORM8ESU3B3" localSheetId="6" hidden="1">#REF!</definedName>
    <definedName name="BEx3BQR5VZXNQ4H949ORM8ESU3B3" localSheetId="7" hidden="1">#REF!</definedName>
    <definedName name="BEx3BQR5VZXNQ4H949ORM8ESU3B3" hidden="1">#REF!</definedName>
    <definedName name="BEx3BTLL3ASJN134DLEQTQM70VZM" localSheetId="11" hidden="1">#REF!</definedName>
    <definedName name="BEx3BTLL3ASJN134DLEQTQM70VZM" localSheetId="5" hidden="1">#REF!</definedName>
    <definedName name="BEx3BTLL3ASJN134DLEQTQM70VZM" localSheetId="8" hidden="1">#REF!</definedName>
    <definedName name="BEx3BTLL3ASJN134DLEQTQM70VZM" localSheetId="6" hidden="1">#REF!</definedName>
    <definedName name="BEx3BTLL3ASJN134DLEQTQM70VZM" localSheetId="7" hidden="1">#REF!</definedName>
    <definedName name="BEx3BTLL3ASJN134DLEQTQM70VZM" hidden="1">#REF!</definedName>
    <definedName name="BEx3BW5CTV0DJU5AQS3ZQFK2VLF3" localSheetId="11" hidden="1">#REF!</definedName>
    <definedName name="BEx3BW5CTV0DJU5AQS3ZQFK2VLF3" localSheetId="5" hidden="1">#REF!</definedName>
    <definedName name="BEx3BW5CTV0DJU5AQS3ZQFK2VLF3" localSheetId="8" hidden="1">#REF!</definedName>
    <definedName name="BEx3BW5CTV0DJU5AQS3ZQFK2VLF3" localSheetId="6" hidden="1">#REF!</definedName>
    <definedName name="BEx3BW5CTV0DJU5AQS3ZQFK2VLF3" localSheetId="7" hidden="1">#REF!</definedName>
    <definedName name="BEx3BW5CTV0DJU5AQS3ZQFK2VLF3" hidden="1">#REF!</definedName>
    <definedName name="BEx3BYP0FG369M7G3JEFLMMXAKTS" localSheetId="11" hidden="1">#REF!</definedName>
    <definedName name="BEx3BYP0FG369M7G3JEFLMMXAKTS" localSheetId="5" hidden="1">#REF!</definedName>
    <definedName name="BEx3BYP0FG369M7G3JEFLMMXAKTS" localSheetId="8" hidden="1">#REF!</definedName>
    <definedName name="BEx3BYP0FG369M7G3JEFLMMXAKTS" localSheetId="6" hidden="1">#REF!</definedName>
    <definedName name="BEx3BYP0FG369M7G3JEFLMMXAKTS" localSheetId="7" hidden="1">#REF!</definedName>
    <definedName name="BEx3BYP0FG369M7G3JEFLMMXAKTS" hidden="1">#REF!</definedName>
    <definedName name="BEx3C2QR0WUD19QSVO8EMIPNQJKH" localSheetId="11" hidden="1">#REF!</definedName>
    <definedName name="BEx3C2QR0WUD19QSVO8EMIPNQJKH" localSheetId="5" hidden="1">#REF!</definedName>
    <definedName name="BEx3C2QR0WUD19QSVO8EMIPNQJKH" localSheetId="8" hidden="1">#REF!</definedName>
    <definedName name="BEx3C2QR0WUD19QSVO8EMIPNQJKH" localSheetId="6" hidden="1">#REF!</definedName>
    <definedName name="BEx3C2QR0WUD19QSVO8EMIPNQJKH" localSheetId="7" hidden="1">#REF!</definedName>
    <definedName name="BEx3C2QR0WUD19QSVO8EMIPNQJKH" hidden="1">#REF!</definedName>
    <definedName name="BEx3CKFCCPZZ6ROLAT5C1DZNIC1U" localSheetId="11" hidden="1">#REF!</definedName>
    <definedName name="BEx3CKFCCPZZ6ROLAT5C1DZNIC1U" localSheetId="5" hidden="1">#REF!</definedName>
    <definedName name="BEx3CKFCCPZZ6ROLAT5C1DZNIC1U" localSheetId="8" hidden="1">#REF!</definedName>
    <definedName name="BEx3CKFCCPZZ6ROLAT5C1DZNIC1U" localSheetId="6" hidden="1">#REF!</definedName>
    <definedName name="BEx3CKFCCPZZ6ROLAT5C1DZNIC1U" localSheetId="7" hidden="1">#REF!</definedName>
    <definedName name="BEx3CKFCCPZZ6ROLAT5C1DZNIC1U" hidden="1">#REF!</definedName>
    <definedName name="BEx3CO0SVO4WLH0DO43DCHYDTH1P" localSheetId="11" hidden="1">#REF!</definedName>
    <definedName name="BEx3CO0SVO4WLH0DO43DCHYDTH1P" localSheetId="5" hidden="1">#REF!</definedName>
    <definedName name="BEx3CO0SVO4WLH0DO43DCHYDTH1P" localSheetId="8" hidden="1">#REF!</definedName>
    <definedName name="BEx3CO0SVO4WLH0DO43DCHYDTH1P" localSheetId="6" hidden="1">#REF!</definedName>
    <definedName name="BEx3CO0SVO4WLH0DO43DCHYDTH1P" localSheetId="7" hidden="1">#REF!</definedName>
    <definedName name="BEx3CO0SVO4WLH0DO43DCHYDTH1P" hidden="1">#REF!</definedName>
    <definedName name="BEx3CPDAEBC12450MVHX6S78ILBS" localSheetId="11" hidden="1">#REF!</definedName>
    <definedName name="BEx3CPDAEBC12450MVHX6S78ILBS" localSheetId="5" hidden="1">#REF!</definedName>
    <definedName name="BEx3CPDAEBC12450MVHX6S78ILBS" localSheetId="8" hidden="1">#REF!</definedName>
    <definedName name="BEx3CPDAEBC12450MVHX6S78ILBS" localSheetId="6" hidden="1">#REF!</definedName>
    <definedName name="BEx3CPDAEBC12450MVHX6S78ILBS" localSheetId="7" hidden="1">#REF!</definedName>
    <definedName name="BEx3CPDAEBC12450MVHX6S78ILBS" hidden="1">#REF!</definedName>
    <definedName name="BEx3CQ9OQ7E1YH93NADGWWEH0HD5" localSheetId="11" hidden="1">#REF!</definedName>
    <definedName name="BEx3CQ9OQ7E1YH93NADGWWEH0HD5" localSheetId="5" hidden="1">#REF!</definedName>
    <definedName name="BEx3CQ9OQ7E1YH93NADGWWEH0HD5" localSheetId="8" hidden="1">#REF!</definedName>
    <definedName name="BEx3CQ9OQ7E1YH93NADGWWEH0HD5" localSheetId="6" hidden="1">#REF!</definedName>
    <definedName name="BEx3CQ9OQ7E1YH93NADGWWEH0HD5" localSheetId="7" hidden="1">#REF!</definedName>
    <definedName name="BEx3CQ9OQ7E1YH93NADGWWEH0HD5" hidden="1">#REF!</definedName>
    <definedName name="BEx3D9G6QTSPF9UYI4X0XY0VE896" localSheetId="11" hidden="1">#REF!</definedName>
    <definedName name="BEx3D9G6QTSPF9UYI4X0XY0VE896" localSheetId="5" hidden="1">#REF!</definedName>
    <definedName name="BEx3D9G6QTSPF9UYI4X0XY0VE896" localSheetId="8" hidden="1">#REF!</definedName>
    <definedName name="BEx3D9G6QTSPF9UYI4X0XY0VE896" localSheetId="6" hidden="1">#REF!</definedName>
    <definedName name="BEx3D9G6QTSPF9UYI4X0XY0VE896" localSheetId="7" hidden="1">#REF!</definedName>
    <definedName name="BEx3D9G6QTSPF9UYI4X0XY0VE896" hidden="1">#REF!</definedName>
    <definedName name="BEx3DCQU9PBRXIMLO62KS5RLH447" localSheetId="11" hidden="1">#REF!</definedName>
    <definedName name="BEx3DCQU9PBRXIMLO62KS5RLH447" localSheetId="5" hidden="1">#REF!</definedName>
    <definedName name="BEx3DCQU9PBRXIMLO62KS5RLH447" localSheetId="8" hidden="1">#REF!</definedName>
    <definedName name="BEx3DCQU9PBRXIMLO62KS5RLH447" localSheetId="6" hidden="1">#REF!</definedName>
    <definedName name="BEx3DCQU9PBRXIMLO62KS5RLH447" localSheetId="7" hidden="1">#REF!</definedName>
    <definedName name="BEx3DCQU9PBRXIMLO62KS5RLH447" hidden="1">#REF!</definedName>
    <definedName name="BEx3DQ8EH7C7L4XQAOL3NRRVRRT3" localSheetId="11" hidden="1">#REF!</definedName>
    <definedName name="BEx3DQ8EH7C7L4XQAOL3NRRVRRT3" localSheetId="5" hidden="1">#REF!</definedName>
    <definedName name="BEx3DQ8EH7C7L4XQAOL3NRRVRRT3" localSheetId="8" hidden="1">#REF!</definedName>
    <definedName name="BEx3DQ8EH7C7L4XQAOL3NRRVRRT3" localSheetId="6" hidden="1">#REF!</definedName>
    <definedName name="BEx3DQ8EH7C7L4XQAOL3NRRVRRT3" localSheetId="7" hidden="1">#REF!</definedName>
    <definedName name="BEx3DQ8EH7C7L4XQAOL3NRRVRRT3" hidden="1">#REF!</definedName>
    <definedName name="BEx3EF99FD6QNNCNOKDEE67JHTUJ" localSheetId="11" hidden="1">#REF!</definedName>
    <definedName name="BEx3EF99FD6QNNCNOKDEE67JHTUJ" localSheetId="5" hidden="1">#REF!</definedName>
    <definedName name="BEx3EF99FD6QNNCNOKDEE67JHTUJ" localSheetId="8" hidden="1">#REF!</definedName>
    <definedName name="BEx3EF99FD6QNNCNOKDEE67JHTUJ" localSheetId="6" hidden="1">#REF!</definedName>
    <definedName name="BEx3EF99FD6QNNCNOKDEE67JHTUJ" localSheetId="7" hidden="1">#REF!</definedName>
    <definedName name="BEx3EF99FD6QNNCNOKDEE67JHTUJ" hidden="1">#REF!</definedName>
    <definedName name="BEx3EGLXG4AU8GXIFP26DZ61E6EP" localSheetId="11" hidden="1">#REF!</definedName>
    <definedName name="BEx3EGLXG4AU8GXIFP26DZ61E6EP" localSheetId="5" hidden="1">#REF!</definedName>
    <definedName name="BEx3EGLXG4AU8GXIFP26DZ61E6EP" localSheetId="8" hidden="1">#REF!</definedName>
    <definedName name="BEx3EGLXG4AU8GXIFP26DZ61E6EP" localSheetId="6" hidden="1">#REF!</definedName>
    <definedName name="BEx3EGLXG4AU8GXIFP26DZ61E6EP" localSheetId="7" hidden="1">#REF!</definedName>
    <definedName name="BEx3EGLXG4AU8GXIFP26DZ61E6EP" hidden="1">#REF!</definedName>
    <definedName name="BEx3EHCSERZ2O2OAG8Y95UPG2IY9" localSheetId="11" hidden="1">#REF!</definedName>
    <definedName name="BEx3EHCSERZ2O2OAG8Y95UPG2IY9" localSheetId="5" hidden="1">#REF!</definedName>
    <definedName name="BEx3EHCSERZ2O2OAG8Y95UPG2IY9" localSheetId="8" hidden="1">#REF!</definedName>
    <definedName name="BEx3EHCSERZ2O2OAG8Y95UPG2IY9" localSheetId="6" hidden="1">#REF!</definedName>
    <definedName name="BEx3EHCSERZ2O2OAG8Y95UPG2IY9" localSheetId="7" hidden="1">#REF!</definedName>
    <definedName name="BEx3EHCSERZ2O2OAG8Y95UPG2IY9" hidden="1">#REF!</definedName>
    <definedName name="BEx3EJR3TCJDYS7ZXNDS5N9KTGIK" localSheetId="11" hidden="1">#REF!</definedName>
    <definedName name="BEx3EJR3TCJDYS7ZXNDS5N9KTGIK" localSheetId="5" hidden="1">#REF!</definedName>
    <definedName name="BEx3EJR3TCJDYS7ZXNDS5N9KTGIK" localSheetId="8" hidden="1">#REF!</definedName>
    <definedName name="BEx3EJR3TCJDYS7ZXNDS5N9KTGIK" localSheetId="6" hidden="1">#REF!</definedName>
    <definedName name="BEx3EJR3TCJDYS7ZXNDS5N9KTGIK" localSheetId="7" hidden="1">#REF!</definedName>
    <definedName name="BEx3EJR3TCJDYS7ZXNDS5N9KTGIK" hidden="1">#REF!</definedName>
    <definedName name="BEx3ELJTTBS6P05CNISMGOJOA60V" localSheetId="11" hidden="1">#REF!</definedName>
    <definedName name="BEx3ELJTTBS6P05CNISMGOJOA60V" localSheetId="5" hidden="1">#REF!</definedName>
    <definedName name="BEx3ELJTTBS6P05CNISMGOJOA60V" localSheetId="8" hidden="1">#REF!</definedName>
    <definedName name="BEx3ELJTTBS6P05CNISMGOJOA60V" localSheetId="6" hidden="1">#REF!</definedName>
    <definedName name="BEx3ELJTTBS6P05CNISMGOJOA60V" localSheetId="7" hidden="1">#REF!</definedName>
    <definedName name="BEx3ELJTTBS6P05CNISMGOJOA60V" hidden="1">#REF!</definedName>
    <definedName name="BEx3EQSLJBDDJRHNX19PBFCKNY2I" localSheetId="11" hidden="1">#REF!</definedName>
    <definedName name="BEx3EQSLJBDDJRHNX19PBFCKNY2I" localSheetId="5" hidden="1">#REF!</definedName>
    <definedName name="BEx3EQSLJBDDJRHNX19PBFCKNY2I" localSheetId="8" hidden="1">#REF!</definedName>
    <definedName name="BEx3EQSLJBDDJRHNX19PBFCKNY2I" localSheetId="6" hidden="1">#REF!</definedName>
    <definedName name="BEx3EQSLJBDDJRHNX19PBFCKNY2I" localSheetId="7" hidden="1">#REF!</definedName>
    <definedName name="BEx3EQSLJBDDJRHNX19PBFCKNY2I" hidden="1">#REF!</definedName>
    <definedName name="BEx3EUUAX947Q5N6MY6W0KSNY78Y" localSheetId="11" hidden="1">#REF!</definedName>
    <definedName name="BEx3EUUAX947Q5N6MY6W0KSNY78Y" localSheetId="5" hidden="1">#REF!</definedName>
    <definedName name="BEx3EUUAX947Q5N6MY6W0KSNY78Y" localSheetId="8" hidden="1">#REF!</definedName>
    <definedName name="BEx3EUUAX947Q5N6MY6W0KSNY78Y" localSheetId="6" hidden="1">#REF!</definedName>
    <definedName name="BEx3EUUAX947Q5N6MY6W0KSNY78Y" localSheetId="7" hidden="1">#REF!</definedName>
    <definedName name="BEx3EUUAX947Q5N6MY6W0KSNY78Y" hidden="1">#REF!</definedName>
    <definedName name="BEx3F3OJYKFH63TY4TBS69H5CI8M" localSheetId="11" hidden="1">#REF!</definedName>
    <definedName name="BEx3F3OJYKFH63TY4TBS69H5CI8M" localSheetId="5" hidden="1">#REF!</definedName>
    <definedName name="BEx3F3OJYKFH63TY4TBS69H5CI8M" localSheetId="8" hidden="1">#REF!</definedName>
    <definedName name="BEx3F3OJYKFH63TY4TBS69H5CI8M" localSheetId="6" hidden="1">#REF!</definedName>
    <definedName name="BEx3F3OJYKFH63TY4TBS69H5CI8M" localSheetId="7" hidden="1">#REF!</definedName>
    <definedName name="BEx3F3OJYKFH63TY4TBS69H5CI8M" hidden="1">#REF!</definedName>
    <definedName name="BEx3FHMD1P5XBCH23ZKIFO6ZTCNB" localSheetId="11" hidden="1">#REF!</definedName>
    <definedName name="BEx3FHMD1P5XBCH23ZKIFO6ZTCNB" localSheetId="5" hidden="1">#REF!</definedName>
    <definedName name="BEx3FHMD1P5XBCH23ZKIFO6ZTCNB" localSheetId="8" hidden="1">#REF!</definedName>
    <definedName name="BEx3FHMD1P5XBCH23ZKIFO6ZTCNB" localSheetId="6" hidden="1">#REF!</definedName>
    <definedName name="BEx3FHMD1P5XBCH23ZKIFO6ZTCNB" localSheetId="7" hidden="1">#REF!</definedName>
    <definedName name="BEx3FHMD1P5XBCH23ZKIFO6ZTCNB" hidden="1">#REF!</definedName>
    <definedName name="BEx3FI2G3YYIACQHXNXEA15M8ZK5" localSheetId="11" hidden="1">#REF!</definedName>
    <definedName name="BEx3FI2G3YYIACQHXNXEA15M8ZK5" localSheetId="5" hidden="1">#REF!</definedName>
    <definedName name="BEx3FI2G3YYIACQHXNXEA15M8ZK5" localSheetId="8" hidden="1">#REF!</definedName>
    <definedName name="BEx3FI2G3YYIACQHXNXEA15M8ZK5" localSheetId="6" hidden="1">#REF!</definedName>
    <definedName name="BEx3FI2G3YYIACQHXNXEA15M8ZK5" localSheetId="7" hidden="1">#REF!</definedName>
    <definedName name="BEx3FI2G3YYIACQHXNXEA15M8ZK5" hidden="1">#REF!</definedName>
    <definedName name="BEx3FJ9MHSLDK8W91GO85FX1GX57" localSheetId="11" hidden="1">#REF!</definedName>
    <definedName name="BEx3FJ9MHSLDK8W91GO85FX1GX57" localSheetId="5" hidden="1">#REF!</definedName>
    <definedName name="BEx3FJ9MHSLDK8W91GO85FX1GX57" localSheetId="8" hidden="1">#REF!</definedName>
    <definedName name="BEx3FJ9MHSLDK8W91GO85FX1GX57" localSheetId="6" hidden="1">#REF!</definedName>
    <definedName name="BEx3FJ9MHSLDK8W91GO85FX1GX57" localSheetId="7" hidden="1">#REF!</definedName>
    <definedName name="BEx3FJ9MHSLDK8W91GO85FX1GX57" hidden="1">#REF!</definedName>
    <definedName name="BEx3FR251HFU7A33PU01SJUENL2B" localSheetId="11" hidden="1">#REF!</definedName>
    <definedName name="BEx3FR251HFU7A33PU01SJUENL2B" localSheetId="5" hidden="1">#REF!</definedName>
    <definedName name="BEx3FR251HFU7A33PU01SJUENL2B" localSheetId="8" hidden="1">#REF!</definedName>
    <definedName name="BEx3FR251HFU7A33PU01SJUENL2B" localSheetId="6" hidden="1">#REF!</definedName>
    <definedName name="BEx3FR251HFU7A33PU01SJUENL2B" localSheetId="7" hidden="1">#REF!</definedName>
    <definedName name="BEx3FR251HFU7A33PU01SJUENL2B" hidden="1">#REF!</definedName>
    <definedName name="BEx3FX7EJL47JSLSWP3EOC265WAE" localSheetId="11" hidden="1">#REF!</definedName>
    <definedName name="BEx3FX7EJL47JSLSWP3EOC265WAE" localSheetId="5" hidden="1">#REF!</definedName>
    <definedName name="BEx3FX7EJL47JSLSWP3EOC265WAE" localSheetId="8" hidden="1">#REF!</definedName>
    <definedName name="BEx3FX7EJL47JSLSWP3EOC265WAE" localSheetId="6" hidden="1">#REF!</definedName>
    <definedName name="BEx3FX7EJL47JSLSWP3EOC265WAE" localSheetId="7" hidden="1">#REF!</definedName>
    <definedName name="BEx3FX7EJL47JSLSWP3EOC265WAE" hidden="1">#REF!</definedName>
    <definedName name="BEx3G201R8NLJ6FIHO2QS0SW9QVV" localSheetId="11" hidden="1">#REF!</definedName>
    <definedName name="BEx3G201R8NLJ6FIHO2QS0SW9QVV" localSheetId="5" hidden="1">#REF!</definedName>
    <definedName name="BEx3G201R8NLJ6FIHO2QS0SW9QVV" localSheetId="8" hidden="1">#REF!</definedName>
    <definedName name="BEx3G201R8NLJ6FIHO2QS0SW9QVV" localSheetId="6" hidden="1">#REF!</definedName>
    <definedName name="BEx3G201R8NLJ6FIHO2QS0SW9QVV" localSheetId="7" hidden="1">#REF!</definedName>
    <definedName name="BEx3G201R8NLJ6FIHO2QS0SW9QVV" hidden="1">#REF!</definedName>
    <definedName name="BEx3G2LL2II66XY5YCDPG4JE13A3" localSheetId="11" hidden="1">#REF!</definedName>
    <definedName name="BEx3G2LL2II66XY5YCDPG4JE13A3" localSheetId="5" hidden="1">#REF!</definedName>
    <definedName name="BEx3G2LL2II66XY5YCDPG4JE13A3" localSheetId="8" hidden="1">#REF!</definedName>
    <definedName name="BEx3G2LL2II66XY5YCDPG4JE13A3" localSheetId="6" hidden="1">#REF!</definedName>
    <definedName name="BEx3G2LL2II66XY5YCDPG4JE13A3" localSheetId="7" hidden="1">#REF!</definedName>
    <definedName name="BEx3G2LL2II66XY5YCDPG4JE13A3" hidden="1">#REF!</definedName>
    <definedName name="BEx3G2WA0DTYY9D8AGHHOBTPE2B2" localSheetId="11" hidden="1">#REF!</definedName>
    <definedName name="BEx3G2WA0DTYY9D8AGHHOBTPE2B2" localSheetId="5" hidden="1">#REF!</definedName>
    <definedName name="BEx3G2WA0DTYY9D8AGHHOBTPE2B2" localSheetId="8" hidden="1">#REF!</definedName>
    <definedName name="BEx3G2WA0DTYY9D8AGHHOBTPE2B2" localSheetId="6" hidden="1">#REF!</definedName>
    <definedName name="BEx3G2WA0DTYY9D8AGHHOBTPE2B2" localSheetId="7" hidden="1">#REF!</definedName>
    <definedName name="BEx3G2WA0DTYY9D8AGHHOBTPE2B2" hidden="1">#REF!</definedName>
    <definedName name="BEx3GCXR6IAS0B6WJ03GJVH7CO52" localSheetId="11" hidden="1">#REF!</definedName>
    <definedName name="BEx3GCXR6IAS0B6WJ03GJVH7CO52" localSheetId="5" hidden="1">#REF!</definedName>
    <definedName name="BEx3GCXR6IAS0B6WJ03GJVH7CO52" localSheetId="8" hidden="1">#REF!</definedName>
    <definedName name="BEx3GCXR6IAS0B6WJ03GJVH7CO52" localSheetId="6" hidden="1">#REF!</definedName>
    <definedName name="BEx3GCXR6IAS0B6WJ03GJVH7CO52" localSheetId="7" hidden="1">#REF!</definedName>
    <definedName name="BEx3GCXR6IAS0B6WJ03GJVH7CO52" hidden="1">#REF!</definedName>
    <definedName name="BEx3GEVV18SEQDI1JGY7EN6D1GT1" localSheetId="11" hidden="1">#REF!</definedName>
    <definedName name="BEx3GEVV18SEQDI1JGY7EN6D1GT1" localSheetId="5" hidden="1">#REF!</definedName>
    <definedName name="BEx3GEVV18SEQDI1JGY7EN6D1GT1" localSheetId="8" hidden="1">#REF!</definedName>
    <definedName name="BEx3GEVV18SEQDI1JGY7EN6D1GT1" localSheetId="6" hidden="1">#REF!</definedName>
    <definedName name="BEx3GEVV18SEQDI1JGY7EN6D1GT1" localSheetId="7" hidden="1">#REF!</definedName>
    <definedName name="BEx3GEVV18SEQDI1JGY7EN6D1GT1" hidden="1">#REF!</definedName>
    <definedName name="BEx3GKFH64MKQX61S7DYTZ15JCPY" localSheetId="11" hidden="1">#REF!</definedName>
    <definedName name="BEx3GKFH64MKQX61S7DYTZ15JCPY" localSheetId="5" hidden="1">#REF!</definedName>
    <definedName name="BEx3GKFH64MKQX61S7DYTZ15JCPY" localSheetId="8" hidden="1">#REF!</definedName>
    <definedName name="BEx3GKFH64MKQX61S7DYTZ15JCPY" localSheetId="6" hidden="1">#REF!</definedName>
    <definedName name="BEx3GKFH64MKQX61S7DYTZ15JCPY" localSheetId="7" hidden="1">#REF!</definedName>
    <definedName name="BEx3GKFH64MKQX61S7DYTZ15JCPY" hidden="1">#REF!</definedName>
    <definedName name="BEx3GMJ1Y6UU02DLRL0QXCEKDA6C" localSheetId="11" hidden="1">#REF!</definedName>
    <definedName name="BEx3GMJ1Y6UU02DLRL0QXCEKDA6C" localSheetId="5" hidden="1">#REF!</definedName>
    <definedName name="BEx3GMJ1Y6UU02DLRL0QXCEKDA6C" localSheetId="8" hidden="1">#REF!</definedName>
    <definedName name="BEx3GMJ1Y6UU02DLRL0QXCEKDA6C" localSheetId="6" hidden="1">#REF!</definedName>
    <definedName name="BEx3GMJ1Y6UU02DLRL0QXCEKDA6C" localSheetId="7" hidden="1">#REF!</definedName>
    <definedName name="BEx3GMJ1Y6UU02DLRL0QXCEKDA6C" hidden="1">#REF!</definedName>
    <definedName name="BEx3GN4LY0135CBDIN1TU2UEODGF" localSheetId="11" hidden="1">#REF!</definedName>
    <definedName name="BEx3GN4LY0135CBDIN1TU2UEODGF" localSheetId="5" hidden="1">#REF!</definedName>
    <definedName name="BEx3GN4LY0135CBDIN1TU2UEODGF" localSheetId="8" hidden="1">#REF!</definedName>
    <definedName name="BEx3GN4LY0135CBDIN1TU2UEODGF" localSheetId="6" hidden="1">#REF!</definedName>
    <definedName name="BEx3GN4LY0135CBDIN1TU2UEODGF" localSheetId="7" hidden="1">#REF!</definedName>
    <definedName name="BEx3GN4LY0135CBDIN1TU2UEODGF" hidden="1">#REF!</definedName>
    <definedName name="BEx3GPDH2AH4QKT4OOSN563XUHBD" localSheetId="11" hidden="1">#REF!</definedName>
    <definedName name="BEx3GPDH2AH4QKT4OOSN563XUHBD" localSheetId="5" hidden="1">#REF!</definedName>
    <definedName name="BEx3GPDH2AH4QKT4OOSN563XUHBD" localSheetId="8" hidden="1">#REF!</definedName>
    <definedName name="BEx3GPDH2AH4QKT4OOSN563XUHBD" localSheetId="6" hidden="1">#REF!</definedName>
    <definedName name="BEx3GPDH2AH4QKT4OOSN563XUHBD" localSheetId="7" hidden="1">#REF!</definedName>
    <definedName name="BEx3GPDH2AH4QKT4OOSN563XUHBD" hidden="1">#REF!</definedName>
    <definedName name="BEx3GRGZOH1A62SHC133FKNN9K23" localSheetId="11" hidden="1">#REF!</definedName>
    <definedName name="BEx3GRGZOH1A62SHC133FKNN9K23" localSheetId="5" hidden="1">#REF!</definedName>
    <definedName name="BEx3GRGZOH1A62SHC133FKNN9K23" localSheetId="8" hidden="1">#REF!</definedName>
    <definedName name="BEx3GRGZOH1A62SHC133FKNN9K23" localSheetId="6" hidden="1">#REF!</definedName>
    <definedName name="BEx3GRGZOH1A62SHC133FKNN9K23" localSheetId="7" hidden="1">#REF!</definedName>
    <definedName name="BEx3GRGZOH1A62SHC133FKNN9K23" hidden="1">#REF!</definedName>
    <definedName name="BEx3GS2LABKJSRV8GPZLJZVX7NMJ" localSheetId="11" hidden="1">#REF!</definedName>
    <definedName name="BEx3GS2LABKJSRV8GPZLJZVX7NMJ" localSheetId="5" hidden="1">#REF!</definedName>
    <definedName name="BEx3GS2LABKJSRV8GPZLJZVX7NMJ" localSheetId="8" hidden="1">#REF!</definedName>
    <definedName name="BEx3GS2LABKJSRV8GPZLJZVX7NMJ" localSheetId="6" hidden="1">#REF!</definedName>
    <definedName name="BEx3GS2LABKJSRV8GPZLJZVX7NMJ" localSheetId="7" hidden="1">#REF!</definedName>
    <definedName name="BEx3GS2LABKJSRV8GPZLJZVX7NMJ" hidden="1">#REF!</definedName>
    <definedName name="BEx3H05W7OEBR6W6YJKGD6W5M3I1" localSheetId="11" hidden="1">#REF!</definedName>
    <definedName name="BEx3H05W7OEBR6W6YJKGD6W5M3I1" localSheetId="5" hidden="1">#REF!</definedName>
    <definedName name="BEx3H05W7OEBR6W6YJKGD6W5M3I1" localSheetId="8" hidden="1">#REF!</definedName>
    <definedName name="BEx3H05W7OEBR6W6YJKGD6W5M3I1" localSheetId="6" hidden="1">#REF!</definedName>
    <definedName name="BEx3H05W7OEBR6W6YJKGD6W5M3I1" localSheetId="7" hidden="1">#REF!</definedName>
    <definedName name="BEx3H05W7OEBR6W6YJKGD6W5M3I1" hidden="1">#REF!</definedName>
    <definedName name="BEx3H244GCME7ZDNAXG6ZSJ64ZRE" localSheetId="11" hidden="1">#REF!</definedName>
    <definedName name="BEx3H244GCME7ZDNAXG6ZSJ64ZRE" localSheetId="5" hidden="1">#REF!</definedName>
    <definedName name="BEx3H244GCME7ZDNAXG6ZSJ64ZRE" localSheetId="8" hidden="1">#REF!</definedName>
    <definedName name="BEx3H244GCME7ZDNAXG6ZSJ64ZRE" localSheetId="6" hidden="1">#REF!</definedName>
    <definedName name="BEx3H244GCME7ZDNAXG6ZSJ64ZRE" localSheetId="7" hidden="1">#REF!</definedName>
    <definedName name="BEx3H244GCME7ZDNAXG6ZSJ64ZRE" hidden="1">#REF!</definedName>
    <definedName name="BEx3H5UX2GZFZZT657YR76RHW5I6" localSheetId="11" hidden="1">#REF!</definedName>
    <definedName name="BEx3H5UX2GZFZZT657YR76RHW5I6" localSheetId="5" hidden="1">#REF!</definedName>
    <definedName name="BEx3H5UX2GZFZZT657YR76RHW5I6" localSheetId="8" hidden="1">#REF!</definedName>
    <definedName name="BEx3H5UX2GZFZZT657YR76RHW5I6" localSheetId="6" hidden="1">#REF!</definedName>
    <definedName name="BEx3H5UX2GZFZZT657YR76RHW5I6" localSheetId="7" hidden="1">#REF!</definedName>
    <definedName name="BEx3H5UX2GZFZZT657YR76RHW5I6" hidden="1">#REF!</definedName>
    <definedName name="BEx3HACPKDZVUOS9WBDCCFJB46DK" localSheetId="11" hidden="1">#REF!</definedName>
    <definedName name="BEx3HACPKDZVUOS9WBDCCFJB46DK" localSheetId="5" hidden="1">#REF!</definedName>
    <definedName name="BEx3HACPKDZVUOS9WBDCCFJB46DK" localSheetId="8" hidden="1">#REF!</definedName>
    <definedName name="BEx3HACPKDZVUOS9WBDCCFJB46DK" localSheetId="6" hidden="1">#REF!</definedName>
    <definedName name="BEx3HACPKDZVUOS9WBDCCFJB46DK" localSheetId="7" hidden="1">#REF!</definedName>
    <definedName name="BEx3HACPKDZVUOS9WBDCCFJB46DK" hidden="1">#REF!</definedName>
    <definedName name="BEx3HMSEFOP6DBM4R97XA6B7NFG6" localSheetId="11" hidden="1">#REF!</definedName>
    <definedName name="BEx3HMSEFOP6DBM4R97XA6B7NFG6" localSheetId="5" hidden="1">#REF!</definedName>
    <definedName name="BEx3HMSEFOP6DBM4R97XA6B7NFG6" localSheetId="8" hidden="1">#REF!</definedName>
    <definedName name="BEx3HMSEFOP6DBM4R97XA6B7NFG6" localSheetId="6" hidden="1">#REF!</definedName>
    <definedName name="BEx3HMSEFOP6DBM4R97XA6B7NFG6" localSheetId="7" hidden="1">#REF!</definedName>
    <definedName name="BEx3HMSEFOP6DBM4R97XA6B7NFG6" hidden="1">#REF!</definedName>
    <definedName name="BEx3HWJ5SQSD2CVCQNR183X44FR8" localSheetId="11" hidden="1">#REF!</definedName>
    <definedName name="BEx3HWJ5SQSD2CVCQNR183X44FR8" localSheetId="5" hidden="1">#REF!</definedName>
    <definedName name="BEx3HWJ5SQSD2CVCQNR183X44FR8" localSheetId="8" hidden="1">#REF!</definedName>
    <definedName name="BEx3HWJ5SQSD2CVCQNR183X44FR8" localSheetId="6" hidden="1">#REF!</definedName>
    <definedName name="BEx3HWJ5SQSD2CVCQNR183X44FR8" localSheetId="7" hidden="1">#REF!</definedName>
    <definedName name="BEx3HWJ5SQSD2CVCQNR183X44FR8" hidden="1">#REF!</definedName>
    <definedName name="BEx3I09YVXO0G4X7KGSA4WGORM35" localSheetId="11" hidden="1">#REF!</definedName>
    <definedName name="BEx3I09YVXO0G4X7KGSA4WGORM35" localSheetId="5" hidden="1">#REF!</definedName>
    <definedName name="BEx3I09YVXO0G4X7KGSA4WGORM35" localSheetId="8" hidden="1">#REF!</definedName>
    <definedName name="BEx3I09YVXO0G4X7KGSA4WGORM35" localSheetId="6" hidden="1">#REF!</definedName>
    <definedName name="BEx3I09YVXO0G4X7KGSA4WGORM35" localSheetId="7" hidden="1">#REF!</definedName>
    <definedName name="BEx3I09YVXO0G4X7KGSA4WGORM35" hidden="1">#REF!</definedName>
    <definedName name="BEx3I3KN8WAL54AYYACGCUM43J9W" localSheetId="11" hidden="1">#REF!</definedName>
    <definedName name="BEx3I3KN8WAL54AYYACGCUM43J9W" localSheetId="5" hidden="1">#REF!</definedName>
    <definedName name="BEx3I3KN8WAL54AYYACGCUM43J9W" localSheetId="8" hidden="1">#REF!</definedName>
    <definedName name="BEx3I3KN8WAL54AYYACGCUM43J9W" localSheetId="6" hidden="1">#REF!</definedName>
    <definedName name="BEx3I3KN8WAL54AYYACGCUM43J9W" localSheetId="7" hidden="1">#REF!</definedName>
    <definedName name="BEx3I3KN8WAL54AYYACGCUM43J9W" hidden="1">#REF!</definedName>
    <definedName name="BEx3ICF1GY8HQEBIU9S43PDJ90BX" localSheetId="11" hidden="1">#REF!</definedName>
    <definedName name="BEx3ICF1GY8HQEBIU9S43PDJ90BX" localSheetId="5" hidden="1">#REF!</definedName>
    <definedName name="BEx3ICF1GY8HQEBIU9S43PDJ90BX" localSheetId="8" hidden="1">#REF!</definedName>
    <definedName name="BEx3ICF1GY8HQEBIU9S43PDJ90BX" localSheetId="6" hidden="1">#REF!</definedName>
    <definedName name="BEx3ICF1GY8HQEBIU9S43PDJ90BX" localSheetId="7" hidden="1">#REF!</definedName>
    <definedName name="BEx3ICF1GY8HQEBIU9S43PDJ90BX" hidden="1">#REF!</definedName>
    <definedName name="BEx3IYAH2DEBFWO8F94H4MXE3RLY" localSheetId="11" hidden="1">#REF!</definedName>
    <definedName name="BEx3IYAH2DEBFWO8F94H4MXE3RLY" localSheetId="5" hidden="1">#REF!</definedName>
    <definedName name="BEx3IYAH2DEBFWO8F94H4MXE3RLY" localSheetId="8" hidden="1">#REF!</definedName>
    <definedName name="BEx3IYAH2DEBFWO8F94H4MXE3RLY" localSheetId="6" hidden="1">#REF!</definedName>
    <definedName name="BEx3IYAH2DEBFWO8F94H4MXE3RLY" localSheetId="7" hidden="1">#REF!</definedName>
    <definedName name="BEx3IYAH2DEBFWO8F94H4MXE3RLY" hidden="1">#REF!</definedName>
    <definedName name="BEx3IZSG3932LSWHR5YV78IVRPCK" localSheetId="11" hidden="1">#REF!</definedName>
    <definedName name="BEx3IZSG3932LSWHR5YV78IVRPCK" localSheetId="5" hidden="1">#REF!</definedName>
    <definedName name="BEx3IZSG3932LSWHR5YV78IVRPCK" localSheetId="8" hidden="1">#REF!</definedName>
    <definedName name="BEx3IZSG3932LSWHR5YV78IVRPCK" localSheetId="6" hidden="1">#REF!</definedName>
    <definedName name="BEx3IZSG3932LSWHR5YV78IVRPCK" localSheetId="7" hidden="1">#REF!</definedName>
    <definedName name="BEx3IZSG3932LSWHR5YV78IVRPCK" hidden="1">#REF!</definedName>
    <definedName name="BEx3IZXXSYEW50379N2EAFWO8DZV" localSheetId="11" hidden="1">#REF!</definedName>
    <definedName name="BEx3IZXXSYEW50379N2EAFWO8DZV" localSheetId="5" hidden="1">#REF!</definedName>
    <definedName name="BEx3IZXXSYEW50379N2EAFWO8DZV" localSheetId="8" hidden="1">#REF!</definedName>
    <definedName name="BEx3IZXXSYEW50379N2EAFWO8DZV" localSheetId="6" hidden="1">#REF!</definedName>
    <definedName name="BEx3IZXXSYEW50379N2EAFWO8DZV" localSheetId="7" hidden="1">#REF!</definedName>
    <definedName name="BEx3IZXXSYEW50379N2EAFWO8DZV" hidden="1">#REF!</definedName>
    <definedName name="BEx3J1VZVGTKT4ATPO9O5JCSFTTR" localSheetId="11" hidden="1">#REF!</definedName>
    <definedName name="BEx3J1VZVGTKT4ATPO9O5JCSFTTR" localSheetId="5" hidden="1">#REF!</definedName>
    <definedName name="BEx3J1VZVGTKT4ATPO9O5JCSFTTR" localSheetId="8" hidden="1">#REF!</definedName>
    <definedName name="BEx3J1VZVGTKT4ATPO9O5JCSFTTR" localSheetId="6" hidden="1">#REF!</definedName>
    <definedName name="BEx3J1VZVGTKT4ATPO9O5JCSFTTR" localSheetId="7" hidden="1">#REF!</definedName>
    <definedName name="BEx3J1VZVGTKT4ATPO9O5JCSFTTR" hidden="1">#REF!</definedName>
    <definedName name="BEx3JC2TY7JNAAC3L7QHVPQXLGQ8" localSheetId="11" hidden="1">#REF!</definedName>
    <definedName name="BEx3JC2TY7JNAAC3L7QHVPQXLGQ8" localSheetId="5" hidden="1">#REF!</definedName>
    <definedName name="BEx3JC2TY7JNAAC3L7QHVPQXLGQ8" localSheetId="8" hidden="1">#REF!</definedName>
    <definedName name="BEx3JC2TY7JNAAC3L7QHVPQXLGQ8" localSheetId="6" hidden="1">#REF!</definedName>
    <definedName name="BEx3JC2TY7JNAAC3L7QHVPQXLGQ8" localSheetId="7" hidden="1">#REF!</definedName>
    <definedName name="BEx3JC2TY7JNAAC3L7QHVPQXLGQ8" hidden="1">#REF!</definedName>
    <definedName name="BEx3JMF5D7ODCJ7THAJTC1GFSG95" localSheetId="11" hidden="1">#REF!</definedName>
    <definedName name="BEx3JMF5D7ODCJ7THAJTC1GFSG95" localSheetId="5" hidden="1">#REF!</definedName>
    <definedName name="BEx3JMF5D7ODCJ7THAJTC1GFSG95" localSheetId="8" hidden="1">#REF!</definedName>
    <definedName name="BEx3JMF5D7ODCJ7THAJTC1GFSG95" localSheetId="6" hidden="1">#REF!</definedName>
    <definedName name="BEx3JMF5D7ODCJ7THAJTC1GFSG95" localSheetId="7" hidden="1">#REF!</definedName>
    <definedName name="BEx3JMF5D7ODCJ7THAJTC1GFSG95" hidden="1">#REF!</definedName>
    <definedName name="BEx3JX23SYDIGOGM4Y0CQFBW8ZBV" localSheetId="11" hidden="1">#REF!</definedName>
    <definedName name="BEx3JX23SYDIGOGM4Y0CQFBW8ZBV" localSheetId="5" hidden="1">#REF!</definedName>
    <definedName name="BEx3JX23SYDIGOGM4Y0CQFBW8ZBV" localSheetId="8" hidden="1">#REF!</definedName>
    <definedName name="BEx3JX23SYDIGOGM4Y0CQFBW8ZBV" localSheetId="6" hidden="1">#REF!</definedName>
    <definedName name="BEx3JX23SYDIGOGM4Y0CQFBW8ZBV" localSheetId="7" hidden="1">#REF!</definedName>
    <definedName name="BEx3JX23SYDIGOGM4Y0CQFBW8ZBV" hidden="1">#REF!</definedName>
    <definedName name="BEx3JXCXCVBZJGV5VEG9MJEI01AL" localSheetId="11" hidden="1">#REF!</definedName>
    <definedName name="BEx3JXCXCVBZJGV5VEG9MJEI01AL" localSheetId="5" hidden="1">#REF!</definedName>
    <definedName name="BEx3JXCXCVBZJGV5VEG9MJEI01AL" localSheetId="8" hidden="1">#REF!</definedName>
    <definedName name="BEx3JXCXCVBZJGV5VEG9MJEI01AL" localSheetId="6" hidden="1">#REF!</definedName>
    <definedName name="BEx3JXCXCVBZJGV5VEG9MJEI01AL" localSheetId="7" hidden="1">#REF!</definedName>
    <definedName name="BEx3JXCXCVBZJGV5VEG9MJEI01AL" hidden="1">#REF!</definedName>
    <definedName name="BEx3JYK2N7X59TPJSKYZ77ENY8SS" localSheetId="11" hidden="1">#REF!</definedName>
    <definedName name="BEx3JYK2N7X59TPJSKYZ77ENY8SS" localSheetId="5" hidden="1">#REF!</definedName>
    <definedName name="BEx3JYK2N7X59TPJSKYZ77ENY8SS" localSheetId="8" hidden="1">#REF!</definedName>
    <definedName name="BEx3JYK2N7X59TPJSKYZ77ENY8SS" localSheetId="6" hidden="1">#REF!</definedName>
    <definedName name="BEx3JYK2N7X59TPJSKYZ77ENY8SS" localSheetId="7" hidden="1">#REF!</definedName>
    <definedName name="BEx3JYK2N7X59TPJSKYZ77ENY8SS" hidden="1">#REF!</definedName>
    <definedName name="BEx3K13PSDK50JLCLD0GX8L4TWAH" localSheetId="11" hidden="1">#REF!</definedName>
    <definedName name="BEx3K13PSDK50JLCLD0GX8L4TWAH" localSheetId="5" hidden="1">#REF!</definedName>
    <definedName name="BEx3K13PSDK50JLCLD0GX8L4TWAH" localSheetId="8" hidden="1">#REF!</definedName>
    <definedName name="BEx3K13PSDK50JLCLD0GX8L4TWAH" localSheetId="6" hidden="1">#REF!</definedName>
    <definedName name="BEx3K13PSDK50JLCLD0GX8L4TWAH" localSheetId="7" hidden="1">#REF!</definedName>
    <definedName name="BEx3K13PSDK50JLCLD0GX8L4TWAH" hidden="1">#REF!</definedName>
    <definedName name="BEx3K4EII7GU1CG0BN7UL15M6J8Z" localSheetId="11" hidden="1">#REF!</definedName>
    <definedName name="BEx3K4EII7GU1CG0BN7UL15M6J8Z" localSheetId="5" hidden="1">#REF!</definedName>
    <definedName name="BEx3K4EII7GU1CG0BN7UL15M6J8Z" localSheetId="8" hidden="1">#REF!</definedName>
    <definedName name="BEx3K4EII7GU1CG0BN7UL15M6J8Z" localSheetId="6" hidden="1">#REF!</definedName>
    <definedName name="BEx3K4EII7GU1CG0BN7UL15M6J8Z" localSheetId="7" hidden="1">#REF!</definedName>
    <definedName name="BEx3K4EII7GU1CG0BN7UL15M6J8Z" hidden="1">#REF!</definedName>
    <definedName name="BEx3K4ZXQUQ2KYZF74B84SO48XMW" localSheetId="11" hidden="1">#REF!</definedName>
    <definedName name="BEx3K4ZXQUQ2KYZF74B84SO48XMW" localSheetId="5" hidden="1">#REF!</definedName>
    <definedName name="BEx3K4ZXQUQ2KYZF74B84SO48XMW" localSheetId="8" hidden="1">#REF!</definedName>
    <definedName name="BEx3K4ZXQUQ2KYZF74B84SO48XMW" localSheetId="6" hidden="1">#REF!</definedName>
    <definedName name="BEx3K4ZXQUQ2KYZF74B84SO48XMW" localSheetId="7" hidden="1">#REF!</definedName>
    <definedName name="BEx3K4ZXQUQ2KYZF74B84SO48XMW" hidden="1">#REF!</definedName>
    <definedName name="BEx3KEFXUCVNVPH7KSEGAZYX13B5" localSheetId="11" hidden="1">#REF!</definedName>
    <definedName name="BEx3KEFXUCVNVPH7KSEGAZYX13B5" localSheetId="5" hidden="1">#REF!</definedName>
    <definedName name="BEx3KEFXUCVNVPH7KSEGAZYX13B5" localSheetId="8" hidden="1">#REF!</definedName>
    <definedName name="BEx3KEFXUCVNVPH7KSEGAZYX13B5" localSheetId="6" hidden="1">#REF!</definedName>
    <definedName name="BEx3KEFXUCVNVPH7KSEGAZYX13B5" localSheetId="7" hidden="1">#REF!</definedName>
    <definedName name="BEx3KEFXUCVNVPH7KSEGAZYX13B5" hidden="1">#REF!</definedName>
    <definedName name="BEx3KFXUAF6YXAA47B7Q6X9B3VGB" localSheetId="11" hidden="1">#REF!</definedName>
    <definedName name="BEx3KFXUAF6YXAA47B7Q6X9B3VGB" localSheetId="5" hidden="1">#REF!</definedName>
    <definedName name="BEx3KFXUAF6YXAA47B7Q6X9B3VGB" localSheetId="8" hidden="1">#REF!</definedName>
    <definedName name="BEx3KFXUAF6YXAA47B7Q6X9B3VGB" localSheetId="6" hidden="1">#REF!</definedName>
    <definedName name="BEx3KFXUAF6YXAA47B7Q6X9B3VGB" localSheetId="7" hidden="1">#REF!</definedName>
    <definedName name="BEx3KFXUAF6YXAA47B7Q6X9B3VGB" hidden="1">#REF!</definedName>
    <definedName name="BEx3KIXQYOGMPK4WJJAVBRX4NR28" localSheetId="11" hidden="1">#REF!</definedName>
    <definedName name="BEx3KIXQYOGMPK4WJJAVBRX4NR28" localSheetId="5" hidden="1">#REF!</definedName>
    <definedName name="BEx3KIXQYOGMPK4WJJAVBRX4NR28" localSheetId="8" hidden="1">#REF!</definedName>
    <definedName name="BEx3KIXQYOGMPK4WJJAVBRX4NR28" localSheetId="6" hidden="1">#REF!</definedName>
    <definedName name="BEx3KIXQYOGMPK4WJJAVBRX4NR28" localSheetId="7" hidden="1">#REF!</definedName>
    <definedName name="BEx3KIXQYOGMPK4WJJAVBRX4NR28" hidden="1">#REF!</definedName>
    <definedName name="BEx3KJOMVOSFZVJUL3GKCNP6DQDS" localSheetId="11" hidden="1">#REF!</definedName>
    <definedName name="BEx3KJOMVOSFZVJUL3GKCNP6DQDS" localSheetId="5" hidden="1">#REF!</definedName>
    <definedName name="BEx3KJOMVOSFZVJUL3GKCNP6DQDS" localSheetId="8" hidden="1">#REF!</definedName>
    <definedName name="BEx3KJOMVOSFZVJUL3GKCNP6DQDS" localSheetId="6" hidden="1">#REF!</definedName>
    <definedName name="BEx3KJOMVOSFZVJUL3GKCNP6DQDS" localSheetId="7" hidden="1">#REF!</definedName>
    <definedName name="BEx3KJOMVOSFZVJUL3GKCNP6DQDS" hidden="1">#REF!</definedName>
    <definedName name="BEx3KP2VRBMORK0QEAZUYCXL3DHJ" localSheetId="11" hidden="1">#REF!</definedName>
    <definedName name="BEx3KP2VRBMORK0QEAZUYCXL3DHJ" localSheetId="5" hidden="1">#REF!</definedName>
    <definedName name="BEx3KP2VRBMORK0QEAZUYCXL3DHJ" localSheetId="8" hidden="1">#REF!</definedName>
    <definedName name="BEx3KP2VRBMORK0QEAZUYCXL3DHJ" localSheetId="6" hidden="1">#REF!</definedName>
    <definedName name="BEx3KP2VRBMORK0QEAZUYCXL3DHJ" localSheetId="7" hidden="1">#REF!</definedName>
    <definedName name="BEx3KP2VRBMORK0QEAZUYCXL3DHJ" hidden="1">#REF!</definedName>
    <definedName name="BEx3L4IN3LI4C26SITKTGAH27CDU" localSheetId="11" hidden="1">#REF!</definedName>
    <definedName name="BEx3L4IN3LI4C26SITKTGAH27CDU" localSheetId="5" hidden="1">#REF!</definedName>
    <definedName name="BEx3L4IN3LI4C26SITKTGAH27CDU" localSheetId="8" hidden="1">#REF!</definedName>
    <definedName name="BEx3L4IN3LI4C26SITKTGAH27CDU" localSheetId="6" hidden="1">#REF!</definedName>
    <definedName name="BEx3L4IN3LI4C26SITKTGAH27CDU" localSheetId="7" hidden="1">#REF!</definedName>
    <definedName name="BEx3L4IN3LI4C26SITKTGAH27CDU" hidden="1">#REF!</definedName>
    <definedName name="BEx3L4YQ0J7ZU0M5QM6YIPCEYC9K" localSheetId="11" hidden="1">#REF!</definedName>
    <definedName name="BEx3L4YQ0J7ZU0M5QM6YIPCEYC9K" localSheetId="5" hidden="1">#REF!</definedName>
    <definedName name="BEx3L4YQ0J7ZU0M5QM6YIPCEYC9K" localSheetId="8" hidden="1">#REF!</definedName>
    <definedName name="BEx3L4YQ0J7ZU0M5QM6YIPCEYC9K" localSheetId="6" hidden="1">#REF!</definedName>
    <definedName name="BEx3L4YQ0J7ZU0M5QM6YIPCEYC9K" localSheetId="7" hidden="1">#REF!</definedName>
    <definedName name="BEx3L4YQ0J7ZU0M5QM6YIPCEYC9K" hidden="1">#REF!</definedName>
    <definedName name="BEx3L60DJOR7NQN42G7YSAODP1EX" localSheetId="11" hidden="1">#REF!</definedName>
    <definedName name="BEx3L60DJOR7NQN42G7YSAODP1EX" localSheetId="5" hidden="1">#REF!</definedName>
    <definedName name="BEx3L60DJOR7NQN42G7YSAODP1EX" localSheetId="8" hidden="1">#REF!</definedName>
    <definedName name="BEx3L60DJOR7NQN42G7YSAODP1EX" localSheetId="6" hidden="1">#REF!</definedName>
    <definedName name="BEx3L60DJOR7NQN42G7YSAODP1EX" localSheetId="7" hidden="1">#REF!</definedName>
    <definedName name="BEx3L60DJOR7NQN42G7YSAODP1EX" hidden="1">#REF!</definedName>
    <definedName name="BEx3L7D0PI38HWZ7VADU16C9E33D" localSheetId="11" hidden="1">#REF!</definedName>
    <definedName name="BEx3L7D0PI38HWZ7VADU16C9E33D" localSheetId="5" hidden="1">#REF!</definedName>
    <definedName name="BEx3L7D0PI38HWZ7VADU16C9E33D" localSheetId="8" hidden="1">#REF!</definedName>
    <definedName name="BEx3L7D0PI38HWZ7VADU16C9E33D" localSheetId="6" hidden="1">#REF!</definedName>
    <definedName name="BEx3L7D0PI38HWZ7VADU16C9E33D" localSheetId="7" hidden="1">#REF!</definedName>
    <definedName name="BEx3L7D0PI38HWZ7VADU16C9E33D" hidden="1">#REF!</definedName>
    <definedName name="BEx3LANPY1HT49TAH98H4B9RC1D4" localSheetId="11" hidden="1">#REF!</definedName>
    <definedName name="BEx3LANPY1HT49TAH98H4B9RC1D4" localSheetId="5" hidden="1">#REF!</definedName>
    <definedName name="BEx3LANPY1HT49TAH98H4B9RC1D4" localSheetId="8" hidden="1">#REF!</definedName>
    <definedName name="BEx3LANPY1HT49TAH98H4B9RC1D4" localSheetId="6" hidden="1">#REF!</definedName>
    <definedName name="BEx3LANPY1HT49TAH98H4B9RC1D4" localSheetId="7" hidden="1">#REF!</definedName>
    <definedName name="BEx3LANPY1HT49TAH98H4B9RC1D4" hidden="1">#REF!</definedName>
    <definedName name="BEx3LM1PR4Y7KINKMTMKR984GX8Q" localSheetId="11" hidden="1">#REF!</definedName>
    <definedName name="BEx3LM1PR4Y7KINKMTMKR984GX8Q" localSheetId="5" hidden="1">#REF!</definedName>
    <definedName name="BEx3LM1PR4Y7KINKMTMKR984GX8Q" localSheetId="8" hidden="1">#REF!</definedName>
    <definedName name="BEx3LM1PR4Y7KINKMTMKR984GX8Q" localSheetId="6" hidden="1">#REF!</definedName>
    <definedName name="BEx3LM1PR4Y7KINKMTMKR984GX8Q" localSheetId="7" hidden="1">#REF!</definedName>
    <definedName name="BEx3LM1PR4Y7KINKMTMKR984GX8Q" hidden="1">#REF!</definedName>
    <definedName name="BEx3LM1PWWC9WH0R5TX5K06V559U" localSheetId="11" hidden="1">#REF!</definedName>
    <definedName name="BEx3LM1PWWC9WH0R5TX5K06V559U" localSheetId="5" hidden="1">#REF!</definedName>
    <definedName name="BEx3LM1PWWC9WH0R5TX5K06V559U" localSheetId="8" hidden="1">#REF!</definedName>
    <definedName name="BEx3LM1PWWC9WH0R5TX5K06V559U" localSheetId="6" hidden="1">#REF!</definedName>
    <definedName name="BEx3LM1PWWC9WH0R5TX5K06V559U" localSheetId="7" hidden="1">#REF!</definedName>
    <definedName name="BEx3LM1PWWC9WH0R5TX5K06V559U" hidden="1">#REF!</definedName>
    <definedName name="BEx3LPCEZ1C0XEKNCM3YT09JWCUO" localSheetId="11" hidden="1">#REF!</definedName>
    <definedName name="BEx3LPCEZ1C0XEKNCM3YT09JWCUO" localSheetId="5" hidden="1">#REF!</definedName>
    <definedName name="BEx3LPCEZ1C0XEKNCM3YT09JWCUO" localSheetId="8" hidden="1">#REF!</definedName>
    <definedName name="BEx3LPCEZ1C0XEKNCM3YT09JWCUO" localSheetId="6" hidden="1">#REF!</definedName>
    <definedName name="BEx3LPCEZ1C0XEKNCM3YT09JWCUO" localSheetId="7" hidden="1">#REF!</definedName>
    <definedName name="BEx3LPCEZ1C0XEKNCM3YT09JWCUO" hidden="1">#REF!</definedName>
    <definedName name="BEx3LSXW33WR1ECIMRYUPFBJXGGH" localSheetId="11" hidden="1">#REF!</definedName>
    <definedName name="BEx3LSXW33WR1ECIMRYUPFBJXGGH" localSheetId="5" hidden="1">#REF!</definedName>
    <definedName name="BEx3LSXW33WR1ECIMRYUPFBJXGGH" localSheetId="8" hidden="1">#REF!</definedName>
    <definedName name="BEx3LSXW33WR1ECIMRYUPFBJXGGH" localSheetId="6" hidden="1">#REF!</definedName>
    <definedName name="BEx3LSXW33WR1ECIMRYUPFBJXGGH" localSheetId="7" hidden="1">#REF!</definedName>
    <definedName name="BEx3LSXW33WR1ECIMRYUPFBJXGGH" hidden="1">#REF!</definedName>
    <definedName name="BEx3M1MR1K1NQD03H74BFWOK4MWQ" localSheetId="11" hidden="1">#REF!</definedName>
    <definedName name="BEx3M1MR1K1NQD03H74BFWOK4MWQ" localSheetId="5" hidden="1">#REF!</definedName>
    <definedName name="BEx3M1MR1K1NQD03H74BFWOK4MWQ" localSheetId="8" hidden="1">#REF!</definedName>
    <definedName name="BEx3M1MR1K1NQD03H74BFWOK4MWQ" localSheetId="6" hidden="1">#REF!</definedName>
    <definedName name="BEx3M1MR1K1NQD03H74BFWOK4MWQ" localSheetId="7" hidden="1">#REF!</definedName>
    <definedName name="BEx3M1MR1K1NQD03H74BFWOK4MWQ" hidden="1">#REF!</definedName>
    <definedName name="BEx3M4H77MYUKOOD31H9F80NMVK8" localSheetId="11" hidden="1">#REF!</definedName>
    <definedName name="BEx3M4H77MYUKOOD31H9F80NMVK8" localSheetId="5" hidden="1">#REF!</definedName>
    <definedName name="BEx3M4H77MYUKOOD31H9F80NMVK8" localSheetId="8" hidden="1">#REF!</definedName>
    <definedName name="BEx3M4H77MYUKOOD31H9F80NMVK8" localSheetId="6" hidden="1">#REF!</definedName>
    <definedName name="BEx3M4H77MYUKOOD31H9F80NMVK8" localSheetId="7" hidden="1">#REF!</definedName>
    <definedName name="BEx3M4H77MYUKOOD31H9F80NMVK8" hidden="1">#REF!</definedName>
    <definedName name="BEx3M9VFX329PZWYC4DMZ6P3W9R2" localSheetId="11" hidden="1">#REF!</definedName>
    <definedName name="BEx3M9VFX329PZWYC4DMZ6P3W9R2" localSheetId="5" hidden="1">#REF!</definedName>
    <definedName name="BEx3M9VFX329PZWYC4DMZ6P3W9R2" localSheetId="8" hidden="1">#REF!</definedName>
    <definedName name="BEx3M9VFX329PZWYC4DMZ6P3W9R2" localSheetId="6" hidden="1">#REF!</definedName>
    <definedName name="BEx3M9VFX329PZWYC4DMZ6P3W9R2" localSheetId="7" hidden="1">#REF!</definedName>
    <definedName name="BEx3M9VFX329PZWYC4DMZ6P3W9R2" hidden="1">#REF!</definedName>
    <definedName name="BEx3MCQ0VEBV0CZXDS505L38EQ8N" localSheetId="11" hidden="1">#REF!</definedName>
    <definedName name="BEx3MCQ0VEBV0CZXDS505L38EQ8N" localSheetId="5" hidden="1">#REF!</definedName>
    <definedName name="BEx3MCQ0VEBV0CZXDS505L38EQ8N" localSheetId="8" hidden="1">#REF!</definedName>
    <definedName name="BEx3MCQ0VEBV0CZXDS505L38EQ8N" localSheetId="6" hidden="1">#REF!</definedName>
    <definedName name="BEx3MCQ0VEBV0CZXDS505L38EQ8N" localSheetId="7" hidden="1">#REF!</definedName>
    <definedName name="BEx3MCQ0VEBV0CZXDS505L38EQ8N" hidden="1">#REF!</definedName>
    <definedName name="BEx3MEYV5LQY0BAL7V3CFAFVOM3T" localSheetId="11" hidden="1">#REF!</definedName>
    <definedName name="BEx3MEYV5LQY0BAL7V3CFAFVOM3T" localSheetId="5" hidden="1">#REF!</definedName>
    <definedName name="BEx3MEYV5LQY0BAL7V3CFAFVOM3T" localSheetId="8" hidden="1">#REF!</definedName>
    <definedName name="BEx3MEYV5LQY0BAL7V3CFAFVOM3T" localSheetId="6" hidden="1">#REF!</definedName>
    <definedName name="BEx3MEYV5LQY0BAL7V3CFAFVOM3T" localSheetId="7" hidden="1">#REF!</definedName>
    <definedName name="BEx3MEYV5LQY0BAL7V3CFAFVOM3T" hidden="1">#REF!</definedName>
    <definedName name="BEx3MF9LX8G8DXGARRYNTDH542WG" localSheetId="11" hidden="1">#REF!</definedName>
    <definedName name="BEx3MF9LX8G8DXGARRYNTDH542WG" localSheetId="5" hidden="1">#REF!</definedName>
    <definedName name="BEx3MF9LX8G8DXGARRYNTDH542WG" localSheetId="8" hidden="1">#REF!</definedName>
    <definedName name="BEx3MF9LX8G8DXGARRYNTDH542WG" localSheetId="6" hidden="1">#REF!</definedName>
    <definedName name="BEx3MF9LX8G8DXGARRYNTDH542WG" localSheetId="7" hidden="1">#REF!</definedName>
    <definedName name="BEx3MF9LX8G8DXGARRYNTDH542WG" hidden="1">#REF!</definedName>
    <definedName name="BEx3MREOFWJQEYMCMBL7ZE06NBN6" localSheetId="11" hidden="1">#REF!</definedName>
    <definedName name="BEx3MREOFWJQEYMCMBL7ZE06NBN6" localSheetId="5" hidden="1">#REF!</definedName>
    <definedName name="BEx3MREOFWJQEYMCMBL7ZE06NBN6" localSheetId="8" hidden="1">#REF!</definedName>
    <definedName name="BEx3MREOFWJQEYMCMBL7ZE06NBN6" localSheetId="6" hidden="1">#REF!</definedName>
    <definedName name="BEx3MREOFWJQEYMCMBL7ZE06NBN6" localSheetId="7" hidden="1">#REF!</definedName>
    <definedName name="BEx3MREOFWJQEYMCMBL7ZE06NBN6" hidden="1">#REF!</definedName>
    <definedName name="BEx3MSGD8I6KBFD4XFWYGH3DKUK3" localSheetId="11" hidden="1">#REF!</definedName>
    <definedName name="BEx3MSGD8I6KBFD4XFWYGH3DKUK3" localSheetId="5" hidden="1">#REF!</definedName>
    <definedName name="BEx3MSGD8I6KBFD4XFWYGH3DKUK3" localSheetId="8" hidden="1">#REF!</definedName>
    <definedName name="BEx3MSGD8I6KBFD4XFWYGH3DKUK3" localSheetId="6" hidden="1">#REF!</definedName>
    <definedName name="BEx3MSGD8I6KBFD4XFWYGH3DKUK3" localSheetId="7" hidden="1">#REF!</definedName>
    <definedName name="BEx3MSGD8I6KBFD4XFWYGH3DKUK3" hidden="1">#REF!</definedName>
    <definedName name="BEx3NDQFYEWZAUGWFMGT2R7E7RBT" localSheetId="11" hidden="1">#REF!</definedName>
    <definedName name="BEx3NDQFYEWZAUGWFMGT2R7E7RBT" localSheetId="5" hidden="1">#REF!</definedName>
    <definedName name="BEx3NDQFYEWZAUGWFMGT2R7E7RBT" localSheetId="8" hidden="1">#REF!</definedName>
    <definedName name="BEx3NDQFYEWZAUGWFMGT2R7E7RBT" localSheetId="6" hidden="1">#REF!</definedName>
    <definedName name="BEx3NDQFYEWZAUGWFMGT2R7E7RBT" localSheetId="7" hidden="1">#REF!</definedName>
    <definedName name="BEx3NDQFYEWZAUGWFMGT2R7E7RBT" hidden="1">#REF!</definedName>
    <definedName name="BEx3NGQBX2HEDKOCDX0TX1TGBB3P" localSheetId="11" hidden="1">#REF!</definedName>
    <definedName name="BEx3NGQBX2HEDKOCDX0TX1TGBB3P" localSheetId="5" hidden="1">#REF!</definedName>
    <definedName name="BEx3NGQBX2HEDKOCDX0TX1TGBB3P" localSheetId="8" hidden="1">#REF!</definedName>
    <definedName name="BEx3NGQBX2HEDKOCDX0TX1TGBB3P" localSheetId="6" hidden="1">#REF!</definedName>
    <definedName name="BEx3NGQBX2HEDKOCDX0TX1TGBB3P" localSheetId="7" hidden="1">#REF!</definedName>
    <definedName name="BEx3NGQBX2HEDKOCDX0TX1TGBB3P" hidden="1">#REF!</definedName>
    <definedName name="BEx3NLIZ7PHF2XE59ECZ3MD04ZG1" localSheetId="11" hidden="1">#REF!</definedName>
    <definedName name="BEx3NLIZ7PHF2XE59ECZ3MD04ZG1" localSheetId="5" hidden="1">#REF!</definedName>
    <definedName name="BEx3NLIZ7PHF2XE59ECZ3MD04ZG1" localSheetId="8" hidden="1">#REF!</definedName>
    <definedName name="BEx3NLIZ7PHF2XE59ECZ3MD04ZG1" localSheetId="6" hidden="1">#REF!</definedName>
    <definedName name="BEx3NLIZ7PHF2XE59ECZ3MD04ZG1" localSheetId="7" hidden="1">#REF!</definedName>
    <definedName name="BEx3NLIZ7PHF2XE59ECZ3MD04ZG1" hidden="1">#REF!</definedName>
    <definedName name="BEx3NMQ4BVC94728AUM7CCX7UHTU" localSheetId="11" hidden="1">#REF!</definedName>
    <definedName name="BEx3NMQ4BVC94728AUM7CCX7UHTU" localSheetId="5" hidden="1">#REF!</definedName>
    <definedName name="BEx3NMQ4BVC94728AUM7CCX7UHTU" localSheetId="8" hidden="1">#REF!</definedName>
    <definedName name="BEx3NMQ4BVC94728AUM7CCX7UHTU" localSheetId="6" hidden="1">#REF!</definedName>
    <definedName name="BEx3NMQ4BVC94728AUM7CCX7UHTU" localSheetId="7" hidden="1">#REF!</definedName>
    <definedName name="BEx3NMQ4BVC94728AUM7CCX7UHTU" hidden="1">#REF!</definedName>
    <definedName name="BEx3NR2I4OUFP3Z2QZEDU2PIFIDI" localSheetId="11" hidden="1">#REF!</definedName>
    <definedName name="BEx3NR2I4OUFP3Z2QZEDU2PIFIDI" localSheetId="5" hidden="1">#REF!</definedName>
    <definedName name="BEx3NR2I4OUFP3Z2QZEDU2PIFIDI" localSheetId="8" hidden="1">#REF!</definedName>
    <definedName name="BEx3NR2I4OUFP3Z2QZEDU2PIFIDI" localSheetId="6" hidden="1">#REF!</definedName>
    <definedName name="BEx3NR2I4OUFP3Z2QZEDU2PIFIDI" localSheetId="7" hidden="1">#REF!</definedName>
    <definedName name="BEx3NR2I4OUFP3Z2QZEDU2PIFIDI" hidden="1">#REF!</definedName>
    <definedName name="BEx3O19B8FTTAPVT5DZXQGQXWFR8" localSheetId="11" hidden="1">#REF!</definedName>
    <definedName name="BEx3O19B8FTTAPVT5DZXQGQXWFR8" localSheetId="5" hidden="1">#REF!</definedName>
    <definedName name="BEx3O19B8FTTAPVT5DZXQGQXWFR8" localSheetId="8" hidden="1">#REF!</definedName>
    <definedName name="BEx3O19B8FTTAPVT5DZXQGQXWFR8" localSheetId="6" hidden="1">#REF!</definedName>
    <definedName name="BEx3O19B8FTTAPVT5DZXQGQXWFR8" localSheetId="7" hidden="1">#REF!</definedName>
    <definedName name="BEx3O19B8FTTAPVT5DZXQGQXWFR8" hidden="1">#REF!</definedName>
    <definedName name="BEx3O85IKWARA6NCJOLRBRJFMEWW" localSheetId="11" hidden="1">[48]ZZCOOM_M03_Q004!#REF!</definedName>
    <definedName name="BEx3O85IKWARA6NCJOLRBRJFMEWW" localSheetId="5" hidden="1">[48]ZZCOOM_M03_Q004!#REF!</definedName>
    <definedName name="BEx3O85IKWARA6NCJOLRBRJFMEWW" localSheetId="8" hidden="1">[49]ZZCOOM_M03_Q005!#REF!</definedName>
    <definedName name="BEx3O85IKWARA6NCJOLRBRJFMEWW" localSheetId="6" hidden="1">[48]ZZCOOM_M03_Q004!#REF!</definedName>
    <definedName name="BEx3O85IKWARA6NCJOLRBRJFMEWW" localSheetId="7" hidden="1">#REF!</definedName>
    <definedName name="BEx3O85IKWARA6NCJOLRBRJFMEWW" hidden="1">[48]ZZCOOM_M03_Q004!#REF!</definedName>
    <definedName name="BEx3OJZSCGFRW7SVGBFI0X9DNVMM" localSheetId="11" hidden="1">#REF!</definedName>
    <definedName name="BEx3OJZSCGFRW7SVGBFI0X9DNVMM" localSheetId="5" hidden="1">#REF!</definedName>
    <definedName name="BEx3OJZSCGFRW7SVGBFI0X9DNVMM" localSheetId="8" hidden="1">#REF!</definedName>
    <definedName name="BEx3OJZSCGFRW7SVGBFI0X9DNVMM" localSheetId="6" hidden="1">#REF!</definedName>
    <definedName name="BEx3OJZSCGFRW7SVGBFI0X9DNVMM" localSheetId="7" hidden="1">#REF!</definedName>
    <definedName name="BEx3OJZSCGFRW7SVGBFI0X9DNVMM" hidden="1">#REF!</definedName>
    <definedName name="BEx3ORSBUXAF21MKEY90YJV9AY9A" localSheetId="11" hidden="1">#REF!</definedName>
    <definedName name="BEx3ORSBUXAF21MKEY90YJV9AY9A" localSheetId="5" hidden="1">#REF!</definedName>
    <definedName name="BEx3ORSBUXAF21MKEY90YJV9AY9A" localSheetId="8" hidden="1">#REF!</definedName>
    <definedName name="BEx3ORSBUXAF21MKEY90YJV9AY9A" localSheetId="6" hidden="1">#REF!</definedName>
    <definedName name="BEx3ORSBUXAF21MKEY90YJV9AY9A" localSheetId="7" hidden="1">#REF!</definedName>
    <definedName name="BEx3ORSBUXAF21MKEY90YJV9AY9A" hidden="1">#REF!</definedName>
    <definedName name="BEx3OUS0N576NJN078Y1BWUWQK6B" localSheetId="11" hidden="1">#REF!</definedName>
    <definedName name="BEx3OUS0N576NJN078Y1BWUWQK6B" localSheetId="5" hidden="1">#REF!</definedName>
    <definedName name="BEx3OUS0N576NJN078Y1BWUWQK6B" localSheetId="8" hidden="1">#REF!</definedName>
    <definedName name="BEx3OUS0N576NJN078Y1BWUWQK6B" localSheetId="6" hidden="1">#REF!</definedName>
    <definedName name="BEx3OUS0N576NJN078Y1BWUWQK6B" localSheetId="7" hidden="1">#REF!</definedName>
    <definedName name="BEx3OUS0N576NJN078Y1BWUWQK6B" hidden="1">#REF!</definedName>
    <definedName name="BEx3OV8BH6PYNZT7C246LOAU9SVX" localSheetId="11" hidden="1">#REF!</definedName>
    <definedName name="BEx3OV8BH6PYNZT7C246LOAU9SVX" localSheetId="5" hidden="1">#REF!</definedName>
    <definedName name="BEx3OV8BH6PYNZT7C246LOAU9SVX" localSheetId="8" hidden="1">#REF!</definedName>
    <definedName name="BEx3OV8BH6PYNZT7C246LOAU9SVX" localSheetId="6" hidden="1">#REF!</definedName>
    <definedName name="BEx3OV8BH6PYNZT7C246LOAU9SVX" localSheetId="7" hidden="1">#REF!</definedName>
    <definedName name="BEx3OV8BH6PYNZT7C246LOAU9SVX" hidden="1">#REF!</definedName>
    <definedName name="BEx3OXRYJZUEY6E72UJU0PHLMYAR" localSheetId="11" hidden="1">#REF!</definedName>
    <definedName name="BEx3OXRYJZUEY6E72UJU0PHLMYAR" localSheetId="5" hidden="1">#REF!</definedName>
    <definedName name="BEx3OXRYJZUEY6E72UJU0PHLMYAR" localSheetId="8" hidden="1">#REF!</definedName>
    <definedName name="BEx3OXRYJZUEY6E72UJU0PHLMYAR" localSheetId="6" hidden="1">#REF!</definedName>
    <definedName name="BEx3OXRYJZUEY6E72UJU0PHLMYAR" localSheetId="7" hidden="1">#REF!</definedName>
    <definedName name="BEx3OXRYJZUEY6E72UJU0PHLMYAR" hidden="1">#REF!</definedName>
    <definedName name="BEx3P3RP5PYI4BJVYGNU1V7KT5EH" localSheetId="11" hidden="1">#REF!</definedName>
    <definedName name="BEx3P3RP5PYI4BJVYGNU1V7KT5EH" localSheetId="5" hidden="1">#REF!</definedName>
    <definedName name="BEx3P3RP5PYI4BJVYGNU1V7KT5EH" localSheetId="8" hidden="1">#REF!</definedName>
    <definedName name="BEx3P3RP5PYI4BJVYGNU1V7KT5EH" localSheetId="6" hidden="1">#REF!</definedName>
    <definedName name="BEx3P3RP5PYI4BJVYGNU1V7KT5EH" localSheetId="7" hidden="1">#REF!</definedName>
    <definedName name="BEx3P3RP5PYI4BJVYGNU1V7KT5EH" hidden="1">#REF!</definedName>
    <definedName name="BEx3P59TTRSGQY888P5C1O7M2PQT" localSheetId="11" hidden="1">#REF!</definedName>
    <definedName name="BEx3P59TTRSGQY888P5C1O7M2PQT" localSheetId="5" hidden="1">#REF!</definedName>
    <definedName name="BEx3P59TTRSGQY888P5C1O7M2PQT" localSheetId="8" hidden="1">#REF!</definedName>
    <definedName name="BEx3P59TTRSGQY888P5C1O7M2PQT" localSheetId="6" hidden="1">#REF!</definedName>
    <definedName name="BEx3P59TTRSGQY888P5C1O7M2PQT" localSheetId="7" hidden="1">#REF!</definedName>
    <definedName name="BEx3P59TTRSGQY888P5C1O7M2PQT" hidden="1">#REF!</definedName>
    <definedName name="BEx3PDNRRNKD5GOUBUQFXAHIXLD9" localSheetId="11" hidden="1">#REF!</definedName>
    <definedName name="BEx3PDNRRNKD5GOUBUQFXAHIXLD9" localSheetId="5" hidden="1">#REF!</definedName>
    <definedName name="BEx3PDNRRNKD5GOUBUQFXAHIXLD9" localSheetId="8" hidden="1">#REF!</definedName>
    <definedName name="BEx3PDNRRNKD5GOUBUQFXAHIXLD9" localSheetId="6" hidden="1">#REF!</definedName>
    <definedName name="BEx3PDNRRNKD5GOUBUQFXAHIXLD9" localSheetId="7" hidden="1">#REF!</definedName>
    <definedName name="BEx3PDNRRNKD5GOUBUQFXAHIXLD9" hidden="1">#REF!</definedName>
    <definedName name="BEx3PDT8GNPWLLN02IH1XPV90XYK" localSheetId="11" hidden="1">#REF!</definedName>
    <definedName name="BEx3PDT8GNPWLLN02IH1XPV90XYK" localSheetId="5" hidden="1">#REF!</definedName>
    <definedName name="BEx3PDT8GNPWLLN02IH1XPV90XYK" localSheetId="8" hidden="1">#REF!</definedName>
    <definedName name="BEx3PDT8GNPWLLN02IH1XPV90XYK" localSheetId="6" hidden="1">#REF!</definedName>
    <definedName name="BEx3PDT8GNPWLLN02IH1XPV90XYK" localSheetId="7" hidden="1">#REF!</definedName>
    <definedName name="BEx3PDT8GNPWLLN02IH1XPV90XYK" hidden="1">#REF!</definedName>
    <definedName name="BEx3PKEMDW8KZEP11IL927C5O7I2" localSheetId="11" hidden="1">#REF!</definedName>
    <definedName name="BEx3PKEMDW8KZEP11IL927C5O7I2" localSheetId="5" hidden="1">#REF!</definedName>
    <definedName name="BEx3PKEMDW8KZEP11IL927C5O7I2" localSheetId="8" hidden="1">#REF!</definedName>
    <definedName name="BEx3PKEMDW8KZEP11IL927C5O7I2" localSheetId="6" hidden="1">#REF!</definedName>
    <definedName name="BEx3PKEMDW8KZEP11IL927C5O7I2" localSheetId="7" hidden="1">#REF!</definedName>
    <definedName name="BEx3PKEMDW8KZEP11IL927C5O7I2" hidden="1">#REF!</definedName>
    <definedName name="BEx3PKJZ1Z7L9S6KV8KXVS6B2FX4" localSheetId="11" hidden="1">#REF!</definedName>
    <definedName name="BEx3PKJZ1Z7L9S6KV8KXVS6B2FX4" localSheetId="5" hidden="1">#REF!</definedName>
    <definedName name="BEx3PKJZ1Z7L9S6KV8KXVS6B2FX4" localSheetId="8" hidden="1">#REF!</definedName>
    <definedName name="BEx3PKJZ1Z7L9S6KV8KXVS6B2FX4" localSheetId="6" hidden="1">#REF!</definedName>
    <definedName name="BEx3PKJZ1Z7L9S6KV8KXVS6B2FX4" localSheetId="7" hidden="1">#REF!</definedName>
    <definedName name="BEx3PKJZ1Z7L9S6KV8KXVS6B2FX4" hidden="1">#REF!</definedName>
    <definedName name="BEx3PMNG53Z5HY138H99QOMTX8W3" localSheetId="11" hidden="1">#REF!</definedName>
    <definedName name="BEx3PMNG53Z5HY138H99QOMTX8W3" localSheetId="5" hidden="1">#REF!</definedName>
    <definedName name="BEx3PMNG53Z5HY138H99QOMTX8W3" localSheetId="8" hidden="1">#REF!</definedName>
    <definedName name="BEx3PMNG53Z5HY138H99QOMTX8W3" localSheetId="6" hidden="1">#REF!</definedName>
    <definedName name="BEx3PMNG53Z5HY138H99QOMTX8W3" localSheetId="7" hidden="1">#REF!</definedName>
    <definedName name="BEx3PMNG53Z5HY138H99QOMTX8W3" hidden="1">#REF!</definedName>
    <definedName name="BEx3PP1RRSFZ8UC0JC9R91W6LNKW" localSheetId="11" hidden="1">#REF!</definedName>
    <definedName name="BEx3PP1RRSFZ8UC0JC9R91W6LNKW" localSheetId="5" hidden="1">#REF!</definedName>
    <definedName name="BEx3PP1RRSFZ8UC0JC9R91W6LNKW" localSheetId="8" hidden="1">#REF!</definedName>
    <definedName name="BEx3PP1RRSFZ8UC0JC9R91W6LNKW" localSheetId="6" hidden="1">#REF!</definedName>
    <definedName name="BEx3PP1RRSFZ8UC0JC9R91W6LNKW" localSheetId="7" hidden="1">#REF!</definedName>
    <definedName name="BEx3PP1RRSFZ8UC0JC9R91W6LNKW" hidden="1">#REF!</definedName>
    <definedName name="BEx3PRQW017D7T1X732WDV7L1KP8" localSheetId="11" hidden="1">#REF!</definedName>
    <definedName name="BEx3PRQW017D7T1X732WDV7L1KP8" localSheetId="5" hidden="1">#REF!</definedName>
    <definedName name="BEx3PRQW017D7T1X732WDV7L1KP8" localSheetId="8" hidden="1">#REF!</definedName>
    <definedName name="BEx3PRQW017D7T1X732WDV7L1KP8" localSheetId="6" hidden="1">#REF!</definedName>
    <definedName name="BEx3PRQW017D7T1X732WDV7L1KP8" localSheetId="7" hidden="1">#REF!</definedName>
    <definedName name="BEx3PRQW017D7T1X732WDV7L1KP8" hidden="1">#REF!</definedName>
    <definedName name="BEx3PVXYZC8WB9ZJE7OCKUXZ46EA" localSheetId="11" hidden="1">#REF!</definedName>
    <definedName name="BEx3PVXYZC8WB9ZJE7OCKUXZ46EA" localSheetId="5" hidden="1">#REF!</definedName>
    <definedName name="BEx3PVXYZC8WB9ZJE7OCKUXZ46EA" localSheetId="8" hidden="1">#REF!</definedName>
    <definedName name="BEx3PVXYZC8WB9ZJE7OCKUXZ46EA" localSheetId="6" hidden="1">#REF!</definedName>
    <definedName name="BEx3PVXYZC8WB9ZJE7OCKUXZ46EA" localSheetId="7" hidden="1">#REF!</definedName>
    <definedName name="BEx3PVXYZC8WB9ZJE7OCKUXZ46EA" hidden="1">#REF!</definedName>
    <definedName name="BEx3Q0VWPU5EQECK7MQ47TYJ3SWW" localSheetId="11" hidden="1">#REF!</definedName>
    <definedName name="BEx3Q0VWPU5EQECK7MQ47TYJ3SWW" localSheetId="5" hidden="1">#REF!</definedName>
    <definedName name="BEx3Q0VWPU5EQECK7MQ47TYJ3SWW" localSheetId="8" hidden="1">#REF!</definedName>
    <definedName name="BEx3Q0VWPU5EQECK7MQ47TYJ3SWW" localSheetId="6" hidden="1">#REF!</definedName>
    <definedName name="BEx3Q0VWPU5EQECK7MQ47TYJ3SWW" localSheetId="7" hidden="1">#REF!</definedName>
    <definedName name="BEx3Q0VWPU5EQECK7MQ47TYJ3SWW" hidden="1">#REF!</definedName>
    <definedName name="BEx3Q7BZ9PUXK2RLIOFSIS9AHU1B" localSheetId="11" hidden="1">#REF!</definedName>
    <definedName name="BEx3Q7BZ9PUXK2RLIOFSIS9AHU1B" localSheetId="5" hidden="1">#REF!</definedName>
    <definedName name="BEx3Q7BZ9PUXK2RLIOFSIS9AHU1B" localSheetId="8" hidden="1">#REF!</definedName>
    <definedName name="BEx3Q7BZ9PUXK2RLIOFSIS9AHU1B" localSheetId="6" hidden="1">#REF!</definedName>
    <definedName name="BEx3Q7BZ9PUXK2RLIOFSIS9AHU1B" localSheetId="7" hidden="1">#REF!</definedName>
    <definedName name="BEx3Q7BZ9PUXK2RLIOFSIS9AHU1B" hidden="1">#REF!</definedName>
    <definedName name="BEx3Q8J42S9VU6EAN2Y28MR6DF88" localSheetId="11" hidden="1">#REF!</definedName>
    <definedName name="BEx3Q8J42S9VU6EAN2Y28MR6DF88" localSheetId="5" hidden="1">#REF!</definedName>
    <definedName name="BEx3Q8J42S9VU6EAN2Y28MR6DF88" localSheetId="8" hidden="1">#REF!</definedName>
    <definedName name="BEx3Q8J42S9VU6EAN2Y28MR6DF88" localSheetId="6" hidden="1">#REF!</definedName>
    <definedName name="BEx3Q8J42S9VU6EAN2Y28MR6DF88" localSheetId="7" hidden="1">#REF!</definedName>
    <definedName name="BEx3Q8J42S9VU6EAN2Y28MR6DF88" hidden="1">#REF!</definedName>
    <definedName name="BEx3QCFD2TBUF95ZN83Q7JPV97FK" localSheetId="11" hidden="1">#REF!</definedName>
    <definedName name="BEx3QCFD2TBUF95ZN83Q7JPV97FK" localSheetId="5" hidden="1">#REF!</definedName>
    <definedName name="BEx3QCFD2TBUF95ZN83Q7JPV97FK" localSheetId="8" hidden="1">#REF!</definedName>
    <definedName name="BEx3QCFD2TBUF95ZN83Q7JPV97FK" localSheetId="6" hidden="1">#REF!</definedName>
    <definedName name="BEx3QCFD2TBUF95ZN83Q7JPV97FK" localSheetId="7" hidden="1">#REF!</definedName>
    <definedName name="BEx3QCFD2TBUF95ZN83Q7JPV97FK" hidden="1">#REF!</definedName>
    <definedName name="BEx3QEDFOYFY5NBTININ5W4RLD4Q" localSheetId="11" hidden="1">#REF!</definedName>
    <definedName name="BEx3QEDFOYFY5NBTININ5W4RLD4Q" localSheetId="5" hidden="1">#REF!</definedName>
    <definedName name="BEx3QEDFOYFY5NBTININ5W4RLD4Q" localSheetId="8" hidden="1">#REF!</definedName>
    <definedName name="BEx3QEDFOYFY5NBTININ5W4RLD4Q" localSheetId="6" hidden="1">#REF!</definedName>
    <definedName name="BEx3QEDFOYFY5NBTININ5W4RLD4Q" localSheetId="7" hidden="1">#REF!</definedName>
    <definedName name="BEx3QEDFOYFY5NBTININ5W4RLD4Q" hidden="1">#REF!</definedName>
    <definedName name="BEx3QIKJ3U962US1Q564NZDLU8LD" localSheetId="11" hidden="1">#REF!</definedName>
    <definedName name="BEx3QIKJ3U962US1Q564NZDLU8LD" localSheetId="5" hidden="1">#REF!</definedName>
    <definedName name="BEx3QIKJ3U962US1Q564NZDLU8LD" localSheetId="8" hidden="1">#REF!</definedName>
    <definedName name="BEx3QIKJ3U962US1Q564NZDLU8LD" localSheetId="6" hidden="1">#REF!</definedName>
    <definedName name="BEx3QIKJ3U962US1Q564NZDLU8LD" localSheetId="7" hidden="1">#REF!</definedName>
    <definedName name="BEx3QIKJ3U962US1Q564NZDLU8LD" hidden="1">#REF!</definedName>
    <definedName name="BEx3QLF3RHHBNUFLUWEROBZDF1U4" localSheetId="11" hidden="1">#REF!</definedName>
    <definedName name="BEx3QLF3RHHBNUFLUWEROBZDF1U4" localSheetId="5" hidden="1">#REF!</definedName>
    <definedName name="BEx3QLF3RHHBNUFLUWEROBZDF1U4" localSheetId="8" hidden="1">#REF!</definedName>
    <definedName name="BEx3QLF3RHHBNUFLUWEROBZDF1U4" localSheetId="6" hidden="1">#REF!</definedName>
    <definedName name="BEx3QLF3RHHBNUFLUWEROBZDF1U4" localSheetId="7" hidden="1">#REF!</definedName>
    <definedName name="BEx3QLF3RHHBNUFLUWEROBZDF1U4" hidden="1">#REF!</definedName>
    <definedName name="BEx3QR9D45DHW50VQ7Y3Q1AXPOB9" localSheetId="11" hidden="1">#REF!</definedName>
    <definedName name="BEx3QR9D45DHW50VQ7Y3Q1AXPOB9" localSheetId="5" hidden="1">#REF!</definedName>
    <definedName name="BEx3QR9D45DHW50VQ7Y3Q1AXPOB9" localSheetId="8" hidden="1">#REF!</definedName>
    <definedName name="BEx3QR9D45DHW50VQ7Y3Q1AXPOB9" localSheetId="6" hidden="1">#REF!</definedName>
    <definedName name="BEx3QR9D45DHW50VQ7Y3Q1AXPOB9" localSheetId="7" hidden="1">#REF!</definedName>
    <definedName name="BEx3QR9D45DHW50VQ7Y3Q1AXPOB9" hidden="1">#REF!</definedName>
    <definedName name="BEx3QSWT2S5KWG6U2V9711IYDQBM" localSheetId="11" hidden="1">#REF!</definedName>
    <definedName name="BEx3QSWT2S5KWG6U2V9711IYDQBM" localSheetId="5" hidden="1">#REF!</definedName>
    <definedName name="BEx3QSWT2S5KWG6U2V9711IYDQBM" localSheetId="8" hidden="1">#REF!</definedName>
    <definedName name="BEx3QSWT2S5KWG6U2V9711IYDQBM" localSheetId="6" hidden="1">#REF!</definedName>
    <definedName name="BEx3QSWT2S5KWG6U2V9711IYDQBM" localSheetId="7" hidden="1">#REF!</definedName>
    <definedName name="BEx3QSWT2S5KWG6U2V9711IYDQBM" hidden="1">#REF!</definedName>
    <definedName name="BEx3QVGG7Q2X4HZHJAM35A8T3VR7" localSheetId="11" hidden="1">#REF!</definedName>
    <definedName name="BEx3QVGG7Q2X4HZHJAM35A8T3VR7" localSheetId="5" hidden="1">#REF!</definedName>
    <definedName name="BEx3QVGG7Q2X4HZHJAM35A8T3VR7" localSheetId="8" hidden="1">#REF!</definedName>
    <definedName name="BEx3QVGG7Q2X4HZHJAM35A8T3VR7" localSheetId="6" hidden="1">#REF!</definedName>
    <definedName name="BEx3QVGG7Q2X4HZHJAM35A8T3VR7" localSheetId="7" hidden="1">#REF!</definedName>
    <definedName name="BEx3QVGG7Q2X4HZHJAM35A8T3VR7" hidden="1">#REF!</definedName>
    <definedName name="BEx3R0JUB9YN8PHPPQTAMIT1IHWK" localSheetId="11" hidden="1">#REF!</definedName>
    <definedName name="BEx3R0JUB9YN8PHPPQTAMIT1IHWK" localSheetId="5" hidden="1">#REF!</definedName>
    <definedName name="BEx3R0JUB9YN8PHPPQTAMIT1IHWK" localSheetId="8" hidden="1">#REF!</definedName>
    <definedName name="BEx3R0JUB9YN8PHPPQTAMIT1IHWK" localSheetId="6" hidden="1">#REF!</definedName>
    <definedName name="BEx3R0JUB9YN8PHPPQTAMIT1IHWK" localSheetId="7" hidden="1">#REF!</definedName>
    <definedName name="BEx3R0JUB9YN8PHPPQTAMIT1IHWK" hidden="1">#REF!</definedName>
    <definedName name="BEx3R81NFRO7M81VHVKOBFT0QBIL" localSheetId="11" hidden="1">#REF!</definedName>
    <definedName name="BEx3R81NFRO7M81VHVKOBFT0QBIL" localSheetId="5" hidden="1">#REF!</definedName>
    <definedName name="BEx3R81NFRO7M81VHVKOBFT0QBIL" localSheetId="8" hidden="1">#REF!</definedName>
    <definedName name="BEx3R81NFRO7M81VHVKOBFT0QBIL" localSheetId="6" hidden="1">#REF!</definedName>
    <definedName name="BEx3R81NFRO7M81VHVKOBFT0QBIL" localSheetId="7" hidden="1">#REF!</definedName>
    <definedName name="BEx3R81NFRO7M81VHVKOBFT0QBIL" hidden="1">#REF!</definedName>
    <definedName name="BEx3RHC2ZD5UFS6QD4OPFCNNMWH1" localSheetId="11" hidden="1">#REF!</definedName>
    <definedName name="BEx3RHC2ZD5UFS6QD4OPFCNNMWH1" localSheetId="5" hidden="1">#REF!</definedName>
    <definedName name="BEx3RHC2ZD5UFS6QD4OPFCNNMWH1" localSheetId="8" hidden="1">#REF!</definedName>
    <definedName name="BEx3RHC2ZD5UFS6QD4OPFCNNMWH1" localSheetId="6" hidden="1">#REF!</definedName>
    <definedName name="BEx3RHC2ZD5UFS6QD4OPFCNNMWH1" localSheetId="7" hidden="1">#REF!</definedName>
    <definedName name="BEx3RHC2ZD5UFS6QD4OPFCNNMWH1" hidden="1">#REF!</definedName>
    <definedName name="BEx3RQ10QIWBAPHALAA91BUUCM2X" localSheetId="11" hidden="1">#REF!</definedName>
    <definedName name="BEx3RQ10QIWBAPHALAA91BUUCM2X" localSheetId="5" hidden="1">#REF!</definedName>
    <definedName name="BEx3RQ10QIWBAPHALAA91BUUCM2X" localSheetId="8" hidden="1">#REF!</definedName>
    <definedName name="BEx3RQ10QIWBAPHALAA91BUUCM2X" localSheetId="6" hidden="1">#REF!</definedName>
    <definedName name="BEx3RQ10QIWBAPHALAA91BUUCM2X" localSheetId="7" hidden="1">#REF!</definedName>
    <definedName name="BEx3RQ10QIWBAPHALAA91BUUCM2X" hidden="1">#REF!</definedName>
    <definedName name="BEx3RV4E1WT43SZBUN09RTB8EK1O" localSheetId="11" hidden="1">#REF!</definedName>
    <definedName name="BEx3RV4E1WT43SZBUN09RTB8EK1O" localSheetId="5" hidden="1">#REF!</definedName>
    <definedName name="BEx3RV4E1WT43SZBUN09RTB8EK1O" localSheetId="8" hidden="1">#REF!</definedName>
    <definedName name="BEx3RV4E1WT43SZBUN09RTB8EK1O" localSheetId="6" hidden="1">#REF!</definedName>
    <definedName name="BEx3RV4E1WT43SZBUN09RTB8EK1O" localSheetId="7" hidden="1">#REF!</definedName>
    <definedName name="BEx3RV4E1WT43SZBUN09RTB8EK1O" hidden="1">#REF!</definedName>
    <definedName name="BEx3RXYU0QLFXSFTM5EB20GD03W5" localSheetId="11" hidden="1">#REF!</definedName>
    <definedName name="BEx3RXYU0QLFXSFTM5EB20GD03W5" localSheetId="5" hidden="1">#REF!</definedName>
    <definedName name="BEx3RXYU0QLFXSFTM5EB20GD03W5" localSheetId="8" hidden="1">#REF!</definedName>
    <definedName name="BEx3RXYU0QLFXSFTM5EB20GD03W5" localSheetId="6" hidden="1">#REF!</definedName>
    <definedName name="BEx3RXYU0QLFXSFTM5EB20GD03W5" localSheetId="7" hidden="1">#REF!</definedName>
    <definedName name="BEx3RXYU0QLFXSFTM5EB20GD03W5" hidden="1">#REF!</definedName>
    <definedName name="BEx3RYKLC3QQO3XTUN7BEW2AQL98" localSheetId="11" hidden="1">#REF!</definedName>
    <definedName name="BEx3RYKLC3QQO3XTUN7BEW2AQL98" localSheetId="5" hidden="1">#REF!</definedName>
    <definedName name="BEx3RYKLC3QQO3XTUN7BEW2AQL98" localSheetId="8" hidden="1">#REF!</definedName>
    <definedName name="BEx3RYKLC3QQO3XTUN7BEW2AQL98" localSheetId="6" hidden="1">#REF!</definedName>
    <definedName name="BEx3RYKLC3QQO3XTUN7BEW2AQL98" localSheetId="7" hidden="1">#REF!</definedName>
    <definedName name="BEx3RYKLC3QQO3XTUN7BEW2AQL98" hidden="1">#REF!</definedName>
    <definedName name="BEx3S37QNFSKW3DGRH5YVVEZLJI7" localSheetId="11" hidden="1">#REF!</definedName>
    <definedName name="BEx3S37QNFSKW3DGRH5YVVEZLJI7" localSheetId="5" hidden="1">#REF!</definedName>
    <definedName name="BEx3S37QNFSKW3DGRH5YVVEZLJI7" localSheetId="8" hidden="1">#REF!</definedName>
    <definedName name="BEx3S37QNFSKW3DGRH5YVVEZLJI7" localSheetId="6" hidden="1">#REF!</definedName>
    <definedName name="BEx3S37QNFSKW3DGRH5YVVEZLJI7" localSheetId="7" hidden="1">#REF!</definedName>
    <definedName name="BEx3S37QNFSKW3DGRH5YVVEZLJI7" hidden="1">#REF!</definedName>
    <definedName name="BEx3SICJ45BYT6FHBER86PJT25FC" localSheetId="11" hidden="1">#REF!</definedName>
    <definedName name="BEx3SICJ45BYT6FHBER86PJT25FC" localSheetId="5" hidden="1">#REF!</definedName>
    <definedName name="BEx3SICJ45BYT6FHBER86PJT25FC" localSheetId="8" hidden="1">#REF!</definedName>
    <definedName name="BEx3SICJ45BYT6FHBER86PJT25FC" localSheetId="6" hidden="1">#REF!</definedName>
    <definedName name="BEx3SICJ45BYT6FHBER86PJT25FC" localSheetId="7" hidden="1">#REF!</definedName>
    <definedName name="BEx3SICJ45BYT6FHBER86PJT25FC" hidden="1">#REF!</definedName>
    <definedName name="BEx3SMUCMJVGQ2H4EHQI5ZFHEF0P" localSheetId="11" hidden="1">#REF!</definedName>
    <definedName name="BEx3SMUCMJVGQ2H4EHQI5ZFHEF0P" localSheetId="5" hidden="1">#REF!</definedName>
    <definedName name="BEx3SMUCMJVGQ2H4EHQI5ZFHEF0P" localSheetId="8" hidden="1">#REF!</definedName>
    <definedName name="BEx3SMUCMJVGQ2H4EHQI5ZFHEF0P" localSheetId="6" hidden="1">#REF!</definedName>
    <definedName name="BEx3SMUCMJVGQ2H4EHQI5ZFHEF0P" localSheetId="7" hidden="1">#REF!</definedName>
    <definedName name="BEx3SMUCMJVGQ2H4EHQI5ZFHEF0P" hidden="1">#REF!</definedName>
    <definedName name="BEx3SN56F03CPDRDA7LZ763V0N4I" localSheetId="11" hidden="1">#REF!</definedName>
    <definedName name="BEx3SN56F03CPDRDA7LZ763V0N4I" localSheetId="5" hidden="1">#REF!</definedName>
    <definedName name="BEx3SN56F03CPDRDA7LZ763V0N4I" localSheetId="8" hidden="1">#REF!</definedName>
    <definedName name="BEx3SN56F03CPDRDA7LZ763V0N4I" localSheetId="6" hidden="1">#REF!</definedName>
    <definedName name="BEx3SN56F03CPDRDA7LZ763V0N4I" localSheetId="7" hidden="1">#REF!</definedName>
    <definedName name="BEx3SN56F03CPDRDA7LZ763V0N4I" hidden="1">#REF!</definedName>
    <definedName name="BEx3SPE6N1ORXPRCDL3JPZD73Z9F" localSheetId="11" hidden="1">#REF!</definedName>
    <definedName name="BEx3SPE6N1ORXPRCDL3JPZD73Z9F" localSheetId="5" hidden="1">#REF!</definedName>
    <definedName name="BEx3SPE6N1ORXPRCDL3JPZD73Z9F" localSheetId="8" hidden="1">#REF!</definedName>
    <definedName name="BEx3SPE6N1ORXPRCDL3JPZD73Z9F" localSheetId="6" hidden="1">#REF!</definedName>
    <definedName name="BEx3SPE6N1ORXPRCDL3JPZD73Z9F" localSheetId="7" hidden="1">#REF!</definedName>
    <definedName name="BEx3SPE6N1ORXPRCDL3JPZD73Z9F" hidden="1">#REF!</definedName>
    <definedName name="BEx3T29ZTULQE0OMSMWUMZDU9ZZ0" localSheetId="11" hidden="1">#REF!</definedName>
    <definedName name="BEx3T29ZTULQE0OMSMWUMZDU9ZZ0" localSheetId="5" hidden="1">#REF!</definedName>
    <definedName name="BEx3T29ZTULQE0OMSMWUMZDU9ZZ0" localSheetId="8" hidden="1">#REF!</definedName>
    <definedName name="BEx3T29ZTULQE0OMSMWUMZDU9ZZ0" localSheetId="6" hidden="1">#REF!</definedName>
    <definedName name="BEx3T29ZTULQE0OMSMWUMZDU9ZZ0" localSheetId="7" hidden="1">#REF!</definedName>
    <definedName name="BEx3T29ZTULQE0OMSMWUMZDU9ZZ0" hidden="1">#REF!</definedName>
    <definedName name="BEx3T6MJ1QDJ929WMUDVZ0O3UW0Y" localSheetId="11" hidden="1">#REF!</definedName>
    <definedName name="BEx3T6MJ1QDJ929WMUDVZ0O3UW0Y" localSheetId="5" hidden="1">#REF!</definedName>
    <definedName name="BEx3T6MJ1QDJ929WMUDVZ0O3UW0Y" localSheetId="8" hidden="1">#REF!</definedName>
    <definedName name="BEx3T6MJ1QDJ929WMUDVZ0O3UW0Y" localSheetId="6" hidden="1">#REF!</definedName>
    <definedName name="BEx3T6MJ1QDJ929WMUDVZ0O3UW0Y" localSheetId="7" hidden="1">#REF!</definedName>
    <definedName name="BEx3T6MJ1QDJ929WMUDVZ0O3UW0Y" hidden="1">#REF!</definedName>
    <definedName name="BEx3TD7WH1NN1OH0MRS4T8ENRU32" localSheetId="11" hidden="1">#REF!</definedName>
    <definedName name="BEx3TD7WH1NN1OH0MRS4T8ENRU32" localSheetId="5" hidden="1">#REF!</definedName>
    <definedName name="BEx3TD7WH1NN1OH0MRS4T8ENRU32" localSheetId="8" hidden="1">#REF!</definedName>
    <definedName name="BEx3TD7WH1NN1OH0MRS4T8ENRU32" localSheetId="6" hidden="1">#REF!</definedName>
    <definedName name="BEx3TD7WH1NN1OH0MRS4T8ENRU32" localSheetId="7" hidden="1">#REF!</definedName>
    <definedName name="BEx3TD7WH1NN1OH0MRS4T8ENRU32" hidden="1">#REF!</definedName>
    <definedName name="BEx3TPCSI16OAB2L9M9IULQMQ9J9" localSheetId="11" hidden="1">#REF!</definedName>
    <definedName name="BEx3TPCSI16OAB2L9M9IULQMQ9J9" localSheetId="5" hidden="1">#REF!</definedName>
    <definedName name="BEx3TPCSI16OAB2L9M9IULQMQ9J9" localSheetId="8" hidden="1">#REF!</definedName>
    <definedName name="BEx3TPCSI16OAB2L9M9IULQMQ9J9" localSheetId="6" hidden="1">#REF!</definedName>
    <definedName name="BEx3TPCSI16OAB2L9M9IULQMQ9J9" localSheetId="7" hidden="1">#REF!</definedName>
    <definedName name="BEx3TPCSI16OAB2L9M9IULQMQ9J9" hidden="1">#REF!</definedName>
    <definedName name="BEx3TQ3SFJB2WTCV0OXDE56FB46K" localSheetId="11" hidden="1">#REF!</definedName>
    <definedName name="BEx3TQ3SFJB2WTCV0OXDE56FB46K" localSheetId="5" hidden="1">#REF!</definedName>
    <definedName name="BEx3TQ3SFJB2WTCV0OXDE56FB46K" localSheetId="8" hidden="1">#REF!</definedName>
    <definedName name="BEx3TQ3SFJB2WTCV0OXDE56FB46K" localSheetId="6" hidden="1">#REF!</definedName>
    <definedName name="BEx3TQ3SFJB2WTCV0OXDE56FB46K" localSheetId="7" hidden="1">#REF!</definedName>
    <definedName name="BEx3TQ3SFJB2WTCV0OXDE56FB46K" hidden="1">#REF!</definedName>
    <definedName name="BEx3TX59M3456DDBXWFJ8X2TU37A" localSheetId="11" hidden="1">#REF!</definedName>
    <definedName name="BEx3TX59M3456DDBXWFJ8X2TU37A" localSheetId="5" hidden="1">#REF!</definedName>
    <definedName name="BEx3TX59M3456DDBXWFJ8X2TU37A" localSheetId="8" hidden="1">#REF!</definedName>
    <definedName name="BEx3TX59M3456DDBXWFJ8X2TU37A" localSheetId="6" hidden="1">#REF!</definedName>
    <definedName name="BEx3TX59M3456DDBXWFJ8X2TU37A" localSheetId="7" hidden="1">#REF!</definedName>
    <definedName name="BEx3TX59M3456DDBXWFJ8X2TU37A" hidden="1">#REF!</definedName>
    <definedName name="BEx3U2UBY80GPGSTYFGI6F8TPKCV" localSheetId="11" hidden="1">#REF!</definedName>
    <definedName name="BEx3U2UBY80GPGSTYFGI6F8TPKCV" localSheetId="5" hidden="1">#REF!</definedName>
    <definedName name="BEx3U2UBY80GPGSTYFGI6F8TPKCV" localSheetId="8" hidden="1">#REF!</definedName>
    <definedName name="BEx3U2UBY80GPGSTYFGI6F8TPKCV" localSheetId="6" hidden="1">#REF!</definedName>
    <definedName name="BEx3U2UBY80GPGSTYFGI6F8TPKCV" localSheetId="7" hidden="1">#REF!</definedName>
    <definedName name="BEx3U2UBY80GPGSTYFGI6F8TPKCV" hidden="1">#REF!</definedName>
    <definedName name="BEx3U64YUOZ419BAJS2W78UMATAW" localSheetId="11" hidden="1">#REF!</definedName>
    <definedName name="BEx3U64YUOZ419BAJS2W78UMATAW" localSheetId="5" hidden="1">#REF!</definedName>
    <definedName name="BEx3U64YUOZ419BAJS2W78UMATAW" localSheetId="8" hidden="1">#REF!</definedName>
    <definedName name="BEx3U64YUOZ419BAJS2W78UMATAW" localSheetId="6" hidden="1">#REF!</definedName>
    <definedName name="BEx3U64YUOZ419BAJS2W78UMATAW" localSheetId="7" hidden="1">#REF!</definedName>
    <definedName name="BEx3U64YUOZ419BAJS2W78UMATAW" hidden="1">#REF!</definedName>
    <definedName name="BEx3U94WCEA5DKMWBEX1GU0LKYG2" localSheetId="11" hidden="1">#REF!</definedName>
    <definedName name="BEx3U94WCEA5DKMWBEX1GU0LKYG2" localSheetId="5" hidden="1">#REF!</definedName>
    <definedName name="BEx3U94WCEA5DKMWBEX1GU0LKYG2" localSheetId="8" hidden="1">#REF!</definedName>
    <definedName name="BEx3U94WCEA5DKMWBEX1GU0LKYG2" localSheetId="6" hidden="1">#REF!</definedName>
    <definedName name="BEx3U94WCEA5DKMWBEX1GU0LKYG2" localSheetId="7" hidden="1">#REF!</definedName>
    <definedName name="BEx3U94WCEA5DKMWBEX1GU0LKYG2" hidden="1">#REF!</definedName>
    <definedName name="BEx3U9VZ8SQVYS6ZA038J7AP7ZGW" localSheetId="11" hidden="1">#REF!</definedName>
    <definedName name="BEx3U9VZ8SQVYS6ZA038J7AP7ZGW" localSheetId="5" hidden="1">#REF!</definedName>
    <definedName name="BEx3U9VZ8SQVYS6ZA038J7AP7ZGW" localSheetId="8" hidden="1">#REF!</definedName>
    <definedName name="BEx3U9VZ8SQVYS6ZA038J7AP7ZGW" localSheetId="6" hidden="1">#REF!</definedName>
    <definedName name="BEx3U9VZ8SQVYS6ZA038J7AP7ZGW" localSheetId="7" hidden="1">#REF!</definedName>
    <definedName name="BEx3U9VZ8SQVYS6ZA038J7AP7ZGW" hidden="1">#REF!</definedName>
    <definedName name="BEx3UIQ5WRJBGNTFCCLOR4N7B1OQ" localSheetId="11" hidden="1">#REF!</definedName>
    <definedName name="BEx3UIQ5WRJBGNTFCCLOR4N7B1OQ" localSheetId="5" hidden="1">#REF!</definedName>
    <definedName name="BEx3UIQ5WRJBGNTFCCLOR4N7B1OQ" localSheetId="8" hidden="1">#REF!</definedName>
    <definedName name="BEx3UIQ5WRJBGNTFCCLOR4N7B1OQ" localSheetId="6" hidden="1">#REF!</definedName>
    <definedName name="BEx3UIQ5WRJBGNTFCCLOR4N7B1OQ" localSheetId="7" hidden="1">#REF!</definedName>
    <definedName name="BEx3UIQ5WRJBGNTFCCLOR4N7B1OQ" hidden="1">#REF!</definedName>
    <definedName name="BEx3UJMIX2NUSSWGMSI25A5DM4CH" localSheetId="11" hidden="1">#REF!</definedName>
    <definedName name="BEx3UJMIX2NUSSWGMSI25A5DM4CH" localSheetId="5" hidden="1">#REF!</definedName>
    <definedName name="BEx3UJMIX2NUSSWGMSI25A5DM4CH" localSheetId="8" hidden="1">#REF!</definedName>
    <definedName name="BEx3UJMIX2NUSSWGMSI25A5DM4CH" localSheetId="6" hidden="1">#REF!</definedName>
    <definedName name="BEx3UJMIX2NUSSWGMSI25A5DM4CH" localSheetId="7" hidden="1">#REF!</definedName>
    <definedName name="BEx3UJMIX2NUSSWGMSI25A5DM4CH" hidden="1">#REF!</definedName>
    <definedName name="BEx3UKIX0UULWP3BZA8VT2SQ8WI7" localSheetId="11" hidden="1">#REF!</definedName>
    <definedName name="BEx3UKIX0UULWP3BZA8VT2SQ8WI7" localSheetId="5" hidden="1">#REF!</definedName>
    <definedName name="BEx3UKIX0UULWP3BZA8VT2SQ8WI7" localSheetId="8" hidden="1">#REF!</definedName>
    <definedName name="BEx3UKIX0UULWP3BZA8VT2SQ8WI7" localSheetId="6" hidden="1">#REF!</definedName>
    <definedName name="BEx3UKIX0UULWP3BZA8VT2SQ8WI7" localSheetId="7" hidden="1">#REF!</definedName>
    <definedName name="BEx3UKIX0UULWP3BZA8VT2SQ8WI7" hidden="1">#REF!</definedName>
    <definedName name="BEx3UKOCOQG7S1YQ436S997K1KWV" localSheetId="11" hidden="1">#REF!</definedName>
    <definedName name="BEx3UKOCOQG7S1YQ436S997K1KWV" localSheetId="5" hidden="1">#REF!</definedName>
    <definedName name="BEx3UKOCOQG7S1YQ436S997K1KWV" localSheetId="8" hidden="1">#REF!</definedName>
    <definedName name="BEx3UKOCOQG7S1YQ436S997K1KWV" localSheetId="6" hidden="1">#REF!</definedName>
    <definedName name="BEx3UKOCOQG7S1YQ436S997K1KWV" localSheetId="7" hidden="1">#REF!</definedName>
    <definedName name="BEx3UKOCOQG7S1YQ436S997K1KWV" hidden="1">#REF!</definedName>
    <definedName name="BEx3UNISOEXF3OFHT2BUA6P9RBIJ" localSheetId="11" hidden="1">#REF!</definedName>
    <definedName name="BEx3UNISOEXF3OFHT2BUA6P9RBIJ" localSheetId="5" hidden="1">#REF!</definedName>
    <definedName name="BEx3UNISOEXF3OFHT2BUA6P9RBIJ" localSheetId="8" hidden="1">#REF!</definedName>
    <definedName name="BEx3UNISOEXF3OFHT2BUA6P9RBIJ" localSheetId="6" hidden="1">#REF!</definedName>
    <definedName name="BEx3UNISOEXF3OFHT2BUA6P9RBIJ" localSheetId="7" hidden="1">#REF!</definedName>
    <definedName name="BEx3UNISOEXF3OFHT2BUA6P9RBIJ" hidden="1">#REF!</definedName>
    <definedName name="BEx3UYM19VIXLA0EU7LB9NHA77PB" localSheetId="11" hidden="1">#REF!</definedName>
    <definedName name="BEx3UYM19VIXLA0EU7LB9NHA77PB" localSheetId="5" hidden="1">#REF!</definedName>
    <definedName name="BEx3UYM19VIXLA0EU7LB9NHA77PB" localSheetId="8" hidden="1">#REF!</definedName>
    <definedName name="BEx3UYM19VIXLA0EU7LB9NHA77PB" localSheetId="6" hidden="1">#REF!</definedName>
    <definedName name="BEx3UYM19VIXLA0EU7LB9NHA77PB" localSheetId="7" hidden="1">#REF!</definedName>
    <definedName name="BEx3UYM19VIXLA0EU7LB9NHA77PB" hidden="1">#REF!</definedName>
    <definedName name="BEx3VML7CG70HPISMVYIUEN3711Q" localSheetId="11" hidden="1">#REF!</definedName>
    <definedName name="BEx3VML7CG70HPISMVYIUEN3711Q" localSheetId="5" hidden="1">#REF!</definedName>
    <definedName name="BEx3VML7CG70HPISMVYIUEN3711Q" localSheetId="8" hidden="1">#REF!</definedName>
    <definedName name="BEx3VML7CG70HPISMVYIUEN3711Q" localSheetId="6" hidden="1">#REF!</definedName>
    <definedName name="BEx3VML7CG70HPISMVYIUEN3711Q" localSheetId="7" hidden="1">#REF!</definedName>
    <definedName name="BEx3VML7CG70HPISMVYIUEN3711Q" hidden="1">#REF!</definedName>
    <definedName name="BEx56ZID5H04P9AIYLP1OASFGV56" localSheetId="11" hidden="1">#REF!</definedName>
    <definedName name="BEx56ZID5H04P9AIYLP1OASFGV56" localSheetId="5" hidden="1">#REF!</definedName>
    <definedName name="BEx56ZID5H04P9AIYLP1OASFGV56" localSheetId="8" hidden="1">#REF!</definedName>
    <definedName name="BEx56ZID5H04P9AIYLP1OASFGV56" localSheetId="6" hidden="1">#REF!</definedName>
    <definedName name="BEx56ZID5H04P9AIYLP1OASFGV56" localSheetId="7" hidden="1">#REF!</definedName>
    <definedName name="BEx56ZID5H04P9AIYLP1OASFGV56" hidden="1">#REF!</definedName>
    <definedName name="BEx57ROM8UIFKV5C1BOZWSQQLESO" localSheetId="11" hidden="1">#REF!</definedName>
    <definedName name="BEx57ROM8UIFKV5C1BOZWSQQLESO" localSheetId="5" hidden="1">#REF!</definedName>
    <definedName name="BEx57ROM8UIFKV5C1BOZWSQQLESO" localSheetId="8" hidden="1">#REF!</definedName>
    <definedName name="BEx57ROM8UIFKV5C1BOZWSQQLESO" localSheetId="6" hidden="1">#REF!</definedName>
    <definedName name="BEx57ROM8UIFKV5C1BOZWSQQLESO" localSheetId="7" hidden="1">#REF!</definedName>
    <definedName name="BEx57ROM8UIFKV5C1BOZWSQQLESO" hidden="1">#REF!</definedName>
    <definedName name="BEx587EYSS57E3PI8DT973HLJM9E" localSheetId="11" hidden="1">#REF!</definedName>
    <definedName name="BEx587EYSS57E3PI8DT973HLJM9E" localSheetId="5" hidden="1">#REF!</definedName>
    <definedName name="BEx587EYSS57E3PI8DT973HLJM9E" localSheetId="8" hidden="1">#REF!</definedName>
    <definedName name="BEx587EYSS57E3PI8DT973HLJM9E" localSheetId="6" hidden="1">#REF!</definedName>
    <definedName name="BEx587EYSS57E3PI8DT973HLJM9E" localSheetId="7" hidden="1">#REF!</definedName>
    <definedName name="BEx587EYSS57E3PI8DT973HLJM9E" hidden="1">#REF!</definedName>
    <definedName name="BEx587KFQ3VKCOCY1SA5F24PQGUI" localSheetId="11" hidden="1">#REF!</definedName>
    <definedName name="BEx587KFQ3VKCOCY1SA5F24PQGUI" localSheetId="5" hidden="1">#REF!</definedName>
    <definedName name="BEx587KFQ3VKCOCY1SA5F24PQGUI" localSheetId="8" hidden="1">#REF!</definedName>
    <definedName name="BEx587KFQ3VKCOCY1SA5F24PQGUI" localSheetId="6" hidden="1">#REF!</definedName>
    <definedName name="BEx587KFQ3VKCOCY1SA5F24PQGUI" localSheetId="7" hidden="1">#REF!</definedName>
    <definedName name="BEx587KFQ3VKCOCY1SA5F24PQGUI" hidden="1">#REF!</definedName>
    <definedName name="BEx58O780PQ05NF0Z1SKKRB3N099" localSheetId="11" hidden="1">#REF!</definedName>
    <definedName name="BEx58O780PQ05NF0Z1SKKRB3N099" localSheetId="5" hidden="1">#REF!</definedName>
    <definedName name="BEx58O780PQ05NF0Z1SKKRB3N099" localSheetId="8" hidden="1">#REF!</definedName>
    <definedName name="BEx58O780PQ05NF0Z1SKKRB3N099" localSheetId="6" hidden="1">#REF!</definedName>
    <definedName name="BEx58O780PQ05NF0Z1SKKRB3N099" localSheetId="7" hidden="1">#REF!</definedName>
    <definedName name="BEx58O780PQ05NF0Z1SKKRB3N099" hidden="1">#REF!</definedName>
    <definedName name="BEx58W57CTL8HFK3U7ZRFYZR6MXE" localSheetId="11" hidden="1">#REF!</definedName>
    <definedName name="BEx58W57CTL8HFK3U7ZRFYZR6MXE" localSheetId="5" hidden="1">#REF!</definedName>
    <definedName name="BEx58W57CTL8HFK3U7ZRFYZR6MXE" localSheetId="8" hidden="1">#REF!</definedName>
    <definedName name="BEx58W57CTL8HFK3U7ZRFYZR6MXE" localSheetId="6" hidden="1">#REF!</definedName>
    <definedName name="BEx58W57CTL8HFK3U7ZRFYZR6MXE" localSheetId="7" hidden="1">#REF!</definedName>
    <definedName name="BEx58W57CTL8HFK3U7ZRFYZR6MXE" hidden="1">#REF!</definedName>
    <definedName name="BEx58XHO7ZULLF2EUD7YIS0MGQJ5" localSheetId="11" hidden="1">#REF!</definedName>
    <definedName name="BEx58XHO7ZULLF2EUD7YIS0MGQJ5" localSheetId="5" hidden="1">#REF!</definedName>
    <definedName name="BEx58XHO7ZULLF2EUD7YIS0MGQJ5" localSheetId="8" hidden="1">#REF!</definedName>
    <definedName name="BEx58XHO7ZULLF2EUD7YIS0MGQJ5" localSheetId="6" hidden="1">#REF!</definedName>
    <definedName name="BEx58XHO7ZULLF2EUD7YIS0MGQJ5" localSheetId="7" hidden="1">#REF!</definedName>
    <definedName name="BEx58XHO7ZULLF2EUD7YIS0MGQJ5" hidden="1">#REF!</definedName>
    <definedName name="BEx58ZAFNTMGBNDH52VUYXLRJO7P" localSheetId="11" hidden="1">#REF!</definedName>
    <definedName name="BEx58ZAFNTMGBNDH52VUYXLRJO7P" localSheetId="5" hidden="1">#REF!</definedName>
    <definedName name="BEx58ZAFNTMGBNDH52VUYXLRJO7P" localSheetId="8" hidden="1">#REF!</definedName>
    <definedName name="BEx58ZAFNTMGBNDH52VUYXLRJO7P" localSheetId="6" hidden="1">#REF!</definedName>
    <definedName name="BEx58ZAFNTMGBNDH52VUYXLRJO7P" localSheetId="7" hidden="1">#REF!</definedName>
    <definedName name="BEx58ZAFNTMGBNDH52VUYXLRJO7P" hidden="1">#REF!</definedName>
    <definedName name="BEx58ZW0HAIGIPEX9CVA1PQQTR6X" localSheetId="11" hidden="1">#REF!</definedName>
    <definedName name="BEx58ZW0HAIGIPEX9CVA1PQQTR6X" localSheetId="5" hidden="1">#REF!</definedName>
    <definedName name="BEx58ZW0HAIGIPEX9CVA1PQQTR6X" localSheetId="8" hidden="1">#REF!</definedName>
    <definedName name="BEx58ZW0HAIGIPEX9CVA1PQQTR6X" localSheetId="6" hidden="1">#REF!</definedName>
    <definedName name="BEx58ZW0HAIGIPEX9CVA1PQQTR6X" localSheetId="7" hidden="1">#REF!</definedName>
    <definedName name="BEx58ZW0HAIGIPEX9CVA1PQQTR6X" hidden="1">#REF!</definedName>
    <definedName name="BEx593SAFVYKW7V61D9COEZJXDA7" localSheetId="11" hidden="1">#REF!</definedName>
    <definedName name="BEx593SAFVYKW7V61D9COEZJXDA7" localSheetId="5" hidden="1">#REF!</definedName>
    <definedName name="BEx593SAFVYKW7V61D9COEZJXDA7" localSheetId="8" hidden="1">#REF!</definedName>
    <definedName name="BEx593SAFVYKW7V61D9COEZJXDA7" localSheetId="6" hidden="1">#REF!</definedName>
    <definedName name="BEx593SAFVYKW7V61D9COEZJXDA7" localSheetId="7" hidden="1">#REF!</definedName>
    <definedName name="BEx593SAFVYKW7V61D9COEZJXDA7" hidden="1">#REF!</definedName>
    <definedName name="BEx59BA1KH3RG6K1LHL7YS2VB79N" localSheetId="11" hidden="1">#REF!</definedName>
    <definedName name="BEx59BA1KH3RG6K1LHL7YS2VB79N" localSheetId="5" hidden="1">#REF!</definedName>
    <definedName name="BEx59BA1KH3RG6K1LHL7YS2VB79N" localSheetId="8" hidden="1">#REF!</definedName>
    <definedName name="BEx59BA1KH3RG6K1LHL7YS2VB79N" localSheetId="6" hidden="1">#REF!</definedName>
    <definedName name="BEx59BA1KH3RG6K1LHL7YS2VB79N" localSheetId="7" hidden="1">#REF!</definedName>
    <definedName name="BEx59BA1KH3RG6K1LHL7YS2VB79N" hidden="1">#REF!</definedName>
    <definedName name="BEx59DDIU0AMFOY94NSP1ULST8JD" localSheetId="11" hidden="1">#REF!</definedName>
    <definedName name="BEx59DDIU0AMFOY94NSP1ULST8JD" localSheetId="5" hidden="1">#REF!</definedName>
    <definedName name="BEx59DDIU0AMFOY94NSP1ULST8JD" localSheetId="8" hidden="1">#REF!</definedName>
    <definedName name="BEx59DDIU0AMFOY94NSP1ULST8JD" localSheetId="6" hidden="1">#REF!</definedName>
    <definedName name="BEx59DDIU0AMFOY94NSP1ULST8JD" localSheetId="7" hidden="1">#REF!</definedName>
    <definedName name="BEx59DDIU0AMFOY94NSP1ULST8JD" hidden="1">#REF!</definedName>
    <definedName name="BEx59E9WABJP2TN71QAIKK79HPK9" localSheetId="11" hidden="1">#REF!</definedName>
    <definedName name="BEx59E9WABJP2TN71QAIKK79HPK9" localSheetId="5" hidden="1">#REF!</definedName>
    <definedName name="BEx59E9WABJP2TN71QAIKK79HPK9" localSheetId="8" hidden="1">#REF!</definedName>
    <definedName name="BEx59E9WABJP2TN71QAIKK79HPK9" localSheetId="6" hidden="1">#REF!</definedName>
    <definedName name="BEx59E9WABJP2TN71QAIKK79HPK9" localSheetId="7" hidden="1">#REF!</definedName>
    <definedName name="BEx59E9WABJP2TN71QAIKK79HPK9" hidden="1">#REF!</definedName>
    <definedName name="BEx59F0T17A80RNLNSZNFX8NAO8Y" localSheetId="11" hidden="1">#REF!</definedName>
    <definedName name="BEx59F0T17A80RNLNSZNFX8NAO8Y" localSheetId="5" hidden="1">#REF!</definedName>
    <definedName name="BEx59F0T17A80RNLNSZNFX8NAO8Y" localSheetId="8" hidden="1">#REF!</definedName>
    <definedName name="BEx59F0T17A80RNLNSZNFX8NAO8Y" localSheetId="6" hidden="1">#REF!</definedName>
    <definedName name="BEx59F0T17A80RNLNSZNFX8NAO8Y" localSheetId="7" hidden="1">#REF!</definedName>
    <definedName name="BEx59F0T17A80RNLNSZNFX8NAO8Y" hidden="1">#REF!</definedName>
    <definedName name="BEx59P7MAPNU129ZTC5H3EH892G1" localSheetId="11" hidden="1">#REF!</definedName>
    <definedName name="BEx59P7MAPNU129ZTC5H3EH892G1" localSheetId="5" hidden="1">#REF!</definedName>
    <definedName name="BEx59P7MAPNU129ZTC5H3EH892G1" localSheetId="8" hidden="1">#REF!</definedName>
    <definedName name="BEx59P7MAPNU129ZTC5H3EH892G1" localSheetId="6" hidden="1">#REF!</definedName>
    <definedName name="BEx59P7MAPNU129ZTC5H3EH892G1" localSheetId="7" hidden="1">#REF!</definedName>
    <definedName name="BEx59P7MAPNU129ZTC5H3EH892G1" hidden="1">#REF!</definedName>
    <definedName name="BEx5A11WZRQSIE089QE119AOX9ZG" localSheetId="11" hidden="1">#REF!</definedName>
    <definedName name="BEx5A11WZRQSIE089QE119AOX9ZG" localSheetId="5" hidden="1">#REF!</definedName>
    <definedName name="BEx5A11WZRQSIE089QE119AOX9ZG" localSheetId="8" hidden="1">#REF!</definedName>
    <definedName name="BEx5A11WZRQSIE089QE119AOX9ZG" localSheetId="6" hidden="1">#REF!</definedName>
    <definedName name="BEx5A11WZRQSIE089QE119AOX9ZG" localSheetId="7" hidden="1">#REF!</definedName>
    <definedName name="BEx5A11WZRQSIE089QE119AOX9ZG" hidden="1">#REF!</definedName>
    <definedName name="BEx5A7CIGCOTHJKHGUBDZG91JGPZ" localSheetId="11" hidden="1">#REF!</definedName>
    <definedName name="BEx5A7CIGCOTHJKHGUBDZG91JGPZ" localSheetId="5" hidden="1">#REF!</definedName>
    <definedName name="BEx5A7CIGCOTHJKHGUBDZG91JGPZ" localSheetId="8" hidden="1">#REF!</definedName>
    <definedName name="BEx5A7CIGCOTHJKHGUBDZG91JGPZ" localSheetId="6" hidden="1">#REF!</definedName>
    <definedName name="BEx5A7CIGCOTHJKHGUBDZG91JGPZ" localSheetId="7" hidden="1">#REF!</definedName>
    <definedName name="BEx5A7CIGCOTHJKHGUBDZG91JGPZ" hidden="1">#REF!</definedName>
    <definedName name="BEx5A8UFLT2SWVSG5COFA9B8P376" localSheetId="11" hidden="1">#REF!</definedName>
    <definedName name="BEx5A8UFLT2SWVSG5COFA9B8P376" localSheetId="5" hidden="1">#REF!</definedName>
    <definedName name="BEx5A8UFLT2SWVSG5COFA9B8P376" localSheetId="8" hidden="1">#REF!</definedName>
    <definedName name="BEx5A8UFLT2SWVSG5COFA9B8P376" localSheetId="6" hidden="1">#REF!</definedName>
    <definedName name="BEx5A8UFLT2SWVSG5COFA9B8P376" localSheetId="7" hidden="1">#REF!</definedName>
    <definedName name="BEx5A8UFLT2SWVSG5COFA9B8P376" hidden="1">#REF!</definedName>
    <definedName name="BEx5ABUBK8WJV1WILGYU9A7CO0KI" localSheetId="11" hidden="1">#REF!</definedName>
    <definedName name="BEx5ABUBK8WJV1WILGYU9A7CO0KI" localSheetId="5" hidden="1">#REF!</definedName>
    <definedName name="BEx5ABUBK8WJV1WILGYU9A7CO0KI" localSheetId="8" hidden="1">#REF!</definedName>
    <definedName name="BEx5ABUBK8WJV1WILGYU9A7CO0KI" localSheetId="6" hidden="1">#REF!</definedName>
    <definedName name="BEx5ABUBK8WJV1WILGYU9A7CO0KI" localSheetId="7" hidden="1">#REF!</definedName>
    <definedName name="BEx5ABUBK8WJV1WILGYU9A7CO0KI" hidden="1">#REF!</definedName>
    <definedName name="BEx5AFFTN3IXIBHDKM0FYC4OFL1S" localSheetId="11" hidden="1">#REF!</definedName>
    <definedName name="BEx5AFFTN3IXIBHDKM0FYC4OFL1S" localSheetId="5" hidden="1">#REF!</definedName>
    <definedName name="BEx5AFFTN3IXIBHDKM0FYC4OFL1S" localSheetId="8" hidden="1">#REF!</definedName>
    <definedName name="BEx5AFFTN3IXIBHDKM0FYC4OFL1S" localSheetId="6" hidden="1">#REF!</definedName>
    <definedName name="BEx5AFFTN3IXIBHDKM0FYC4OFL1S" localSheetId="7" hidden="1">#REF!</definedName>
    <definedName name="BEx5AFFTN3IXIBHDKM0FYC4OFL1S" hidden="1">#REF!</definedName>
    <definedName name="BEx5AOFIO8KVRHIZ1RII337AA8ML" localSheetId="11" hidden="1">#REF!</definedName>
    <definedName name="BEx5AOFIO8KVRHIZ1RII337AA8ML" localSheetId="5" hidden="1">#REF!</definedName>
    <definedName name="BEx5AOFIO8KVRHIZ1RII337AA8ML" localSheetId="8" hidden="1">#REF!</definedName>
    <definedName name="BEx5AOFIO8KVRHIZ1RII337AA8ML" localSheetId="6" hidden="1">#REF!</definedName>
    <definedName name="BEx5AOFIO8KVRHIZ1RII337AA8ML" localSheetId="7" hidden="1">#REF!</definedName>
    <definedName name="BEx5AOFIO8KVRHIZ1RII337AA8ML" hidden="1">#REF!</definedName>
    <definedName name="BEx5APRZ66L5BWHFE8E4YYNEDTI4" localSheetId="11" hidden="1">#REF!</definedName>
    <definedName name="BEx5APRZ66L5BWHFE8E4YYNEDTI4" localSheetId="5" hidden="1">#REF!</definedName>
    <definedName name="BEx5APRZ66L5BWHFE8E4YYNEDTI4" localSheetId="8" hidden="1">#REF!</definedName>
    <definedName name="BEx5APRZ66L5BWHFE8E4YYNEDTI4" localSheetId="6" hidden="1">#REF!</definedName>
    <definedName name="BEx5APRZ66L5BWHFE8E4YYNEDTI4" localSheetId="7" hidden="1">#REF!</definedName>
    <definedName name="BEx5APRZ66L5BWHFE8E4YYNEDTI4" hidden="1">#REF!</definedName>
    <definedName name="BEx5AQJ1Z64KY10P8ZF1JKJUFEGN" localSheetId="11" hidden="1">#REF!</definedName>
    <definedName name="BEx5AQJ1Z64KY10P8ZF1JKJUFEGN" localSheetId="5" hidden="1">#REF!</definedName>
    <definedName name="BEx5AQJ1Z64KY10P8ZF1JKJUFEGN" localSheetId="8" hidden="1">#REF!</definedName>
    <definedName name="BEx5AQJ1Z64KY10P8ZF1JKJUFEGN" localSheetId="6" hidden="1">#REF!</definedName>
    <definedName name="BEx5AQJ1Z64KY10P8ZF1JKJUFEGN" localSheetId="7" hidden="1">#REF!</definedName>
    <definedName name="BEx5AQJ1Z64KY10P8ZF1JKJUFEGN" hidden="1">#REF!</definedName>
    <definedName name="BEx5AY62R0TL82VHXE37SCZCINQC" localSheetId="11" hidden="1">#REF!</definedName>
    <definedName name="BEx5AY62R0TL82VHXE37SCZCINQC" localSheetId="5" hidden="1">#REF!</definedName>
    <definedName name="BEx5AY62R0TL82VHXE37SCZCINQC" localSheetId="8" hidden="1">#REF!</definedName>
    <definedName name="BEx5AY62R0TL82VHXE37SCZCINQC" localSheetId="6" hidden="1">#REF!</definedName>
    <definedName name="BEx5AY62R0TL82VHXE37SCZCINQC" localSheetId="7" hidden="1">#REF!</definedName>
    <definedName name="BEx5AY62R0TL82VHXE37SCZCINQC" hidden="1">#REF!</definedName>
    <definedName name="BEx5B0PV1FCOUSHWQTY94AO0B8P0" localSheetId="11" hidden="1">#REF!</definedName>
    <definedName name="BEx5B0PV1FCOUSHWQTY94AO0B8P0" localSheetId="5" hidden="1">#REF!</definedName>
    <definedName name="BEx5B0PV1FCOUSHWQTY94AO0B8P0" localSheetId="8" hidden="1">#REF!</definedName>
    <definedName name="BEx5B0PV1FCOUSHWQTY94AO0B8P0" localSheetId="6" hidden="1">#REF!</definedName>
    <definedName name="BEx5B0PV1FCOUSHWQTY94AO0B8P0" localSheetId="7" hidden="1">#REF!</definedName>
    <definedName name="BEx5B0PV1FCOUSHWQTY94AO0B8P0" hidden="1">#REF!</definedName>
    <definedName name="BEx5B4RHHX0J1BF2FZKEA0SPP29O" localSheetId="11" hidden="1">#REF!</definedName>
    <definedName name="BEx5B4RHHX0J1BF2FZKEA0SPP29O" localSheetId="5" hidden="1">#REF!</definedName>
    <definedName name="BEx5B4RHHX0J1BF2FZKEA0SPP29O" localSheetId="8" hidden="1">#REF!</definedName>
    <definedName name="BEx5B4RHHX0J1BF2FZKEA0SPP29O" localSheetId="6" hidden="1">#REF!</definedName>
    <definedName name="BEx5B4RHHX0J1BF2FZKEA0SPP29O" localSheetId="7" hidden="1">#REF!</definedName>
    <definedName name="BEx5B4RHHX0J1BF2FZKEA0SPP29O" hidden="1">#REF!</definedName>
    <definedName name="BEx5B5YMSWP0OVI5CIQRP5V18D0C" localSheetId="11" hidden="1">#REF!</definedName>
    <definedName name="BEx5B5YMSWP0OVI5CIQRP5V18D0C" localSheetId="5" hidden="1">#REF!</definedName>
    <definedName name="BEx5B5YMSWP0OVI5CIQRP5V18D0C" localSheetId="8" hidden="1">#REF!</definedName>
    <definedName name="BEx5B5YMSWP0OVI5CIQRP5V18D0C" localSheetId="6" hidden="1">#REF!</definedName>
    <definedName name="BEx5B5YMSWP0OVI5CIQRP5V18D0C" localSheetId="7" hidden="1">#REF!</definedName>
    <definedName name="BEx5B5YMSWP0OVI5CIQRP5V18D0C" hidden="1">#REF!</definedName>
    <definedName name="BEx5B825RW35M5H0UB2IZGGRS4ER" localSheetId="11" hidden="1">#REF!</definedName>
    <definedName name="BEx5B825RW35M5H0UB2IZGGRS4ER" localSheetId="5" hidden="1">#REF!</definedName>
    <definedName name="BEx5B825RW35M5H0UB2IZGGRS4ER" localSheetId="8" hidden="1">#REF!</definedName>
    <definedName name="BEx5B825RW35M5H0UB2IZGGRS4ER" localSheetId="6" hidden="1">#REF!</definedName>
    <definedName name="BEx5B825RW35M5H0UB2IZGGRS4ER" localSheetId="7" hidden="1">#REF!</definedName>
    <definedName name="BEx5B825RW35M5H0UB2IZGGRS4ER" hidden="1">#REF!</definedName>
    <definedName name="BEx5BAWPMY0TL684WDXX6KKJLRCN" localSheetId="11" hidden="1">#REF!</definedName>
    <definedName name="BEx5BAWPMY0TL684WDXX6KKJLRCN" localSheetId="5" hidden="1">#REF!</definedName>
    <definedName name="BEx5BAWPMY0TL684WDXX6KKJLRCN" localSheetId="8" hidden="1">#REF!</definedName>
    <definedName name="BEx5BAWPMY0TL684WDXX6KKJLRCN" localSheetId="6" hidden="1">#REF!</definedName>
    <definedName name="BEx5BAWPMY0TL684WDXX6KKJLRCN" localSheetId="7" hidden="1">#REF!</definedName>
    <definedName name="BEx5BAWPMY0TL684WDXX6KKJLRCN" hidden="1">#REF!</definedName>
    <definedName name="BEx5BBCUOWR6J9MZS2ML5XB0X7MW" localSheetId="11" hidden="1">#REF!</definedName>
    <definedName name="BEx5BBCUOWR6J9MZS2ML5XB0X7MW" localSheetId="5" hidden="1">#REF!</definedName>
    <definedName name="BEx5BBCUOWR6J9MZS2ML5XB0X7MW" localSheetId="8" hidden="1">#REF!</definedName>
    <definedName name="BEx5BBCUOWR6J9MZS2ML5XB0X7MW" localSheetId="6" hidden="1">#REF!</definedName>
    <definedName name="BEx5BBCUOWR6J9MZS2ML5XB0X7MW" localSheetId="7" hidden="1">#REF!</definedName>
    <definedName name="BEx5BBCUOWR6J9MZS2ML5XB0X7MW" hidden="1">#REF!</definedName>
    <definedName name="BEx5BBI61U4Y65GD0ARMTALPP7SJ" localSheetId="11" hidden="1">#REF!</definedName>
    <definedName name="BEx5BBI61U4Y65GD0ARMTALPP7SJ" localSheetId="5" hidden="1">#REF!</definedName>
    <definedName name="BEx5BBI61U4Y65GD0ARMTALPP7SJ" localSheetId="8" hidden="1">#REF!</definedName>
    <definedName name="BEx5BBI61U4Y65GD0ARMTALPP7SJ" localSheetId="6" hidden="1">#REF!</definedName>
    <definedName name="BEx5BBI61U4Y65GD0ARMTALPP7SJ" localSheetId="7" hidden="1">#REF!</definedName>
    <definedName name="BEx5BBI61U4Y65GD0ARMTALPP7SJ" hidden="1">#REF!</definedName>
    <definedName name="BEx5BDR56MEV4IHY6CIH2SVNG1UB" localSheetId="11" hidden="1">#REF!</definedName>
    <definedName name="BEx5BDR56MEV4IHY6CIH2SVNG1UB" localSheetId="5" hidden="1">#REF!</definedName>
    <definedName name="BEx5BDR56MEV4IHY6CIH2SVNG1UB" localSheetId="8" hidden="1">#REF!</definedName>
    <definedName name="BEx5BDR56MEV4IHY6CIH2SVNG1UB" localSheetId="6" hidden="1">#REF!</definedName>
    <definedName name="BEx5BDR56MEV4IHY6CIH2SVNG1UB" localSheetId="7" hidden="1">#REF!</definedName>
    <definedName name="BEx5BDR56MEV4IHY6CIH2SVNG1UB" hidden="1">#REF!</definedName>
    <definedName name="BEx5BESZC5H329SKHGJOHZFILYJJ" localSheetId="11" hidden="1">#REF!</definedName>
    <definedName name="BEx5BESZC5H329SKHGJOHZFILYJJ" localSheetId="5" hidden="1">#REF!</definedName>
    <definedName name="BEx5BESZC5H329SKHGJOHZFILYJJ" localSheetId="8" hidden="1">#REF!</definedName>
    <definedName name="BEx5BESZC5H329SKHGJOHZFILYJJ" localSheetId="6" hidden="1">#REF!</definedName>
    <definedName name="BEx5BESZC5H329SKHGJOHZFILYJJ" localSheetId="7" hidden="1">#REF!</definedName>
    <definedName name="BEx5BESZC5H329SKHGJOHZFILYJJ" hidden="1">#REF!</definedName>
    <definedName name="BEx5BHSQ42B50IU1TEQFUXFX9XQD" localSheetId="11" hidden="1">#REF!</definedName>
    <definedName name="BEx5BHSQ42B50IU1TEQFUXFX9XQD" localSheetId="5" hidden="1">#REF!</definedName>
    <definedName name="BEx5BHSQ42B50IU1TEQFUXFX9XQD" localSheetId="8" hidden="1">#REF!</definedName>
    <definedName name="BEx5BHSQ42B50IU1TEQFUXFX9XQD" localSheetId="6" hidden="1">#REF!</definedName>
    <definedName name="BEx5BHSQ42B50IU1TEQFUXFX9XQD" localSheetId="7" hidden="1">#REF!</definedName>
    <definedName name="BEx5BHSQ42B50IU1TEQFUXFX9XQD" hidden="1">#REF!</definedName>
    <definedName name="BEx5BKSM4UN4C1DM3EYKM79MRC5K" localSheetId="11" hidden="1">#REF!</definedName>
    <definedName name="BEx5BKSM4UN4C1DM3EYKM79MRC5K" localSheetId="5" hidden="1">#REF!</definedName>
    <definedName name="BEx5BKSM4UN4C1DM3EYKM79MRC5K" localSheetId="8" hidden="1">#REF!</definedName>
    <definedName name="BEx5BKSM4UN4C1DM3EYKM79MRC5K" localSheetId="6" hidden="1">#REF!</definedName>
    <definedName name="BEx5BKSM4UN4C1DM3EYKM79MRC5K" localSheetId="7" hidden="1">#REF!</definedName>
    <definedName name="BEx5BKSM4UN4C1DM3EYKM79MRC5K" hidden="1">#REF!</definedName>
    <definedName name="BEx5BNN8NPH9KVOBARB9CDD9WLB6" localSheetId="11" hidden="1">#REF!</definedName>
    <definedName name="BEx5BNN8NPH9KVOBARB9CDD9WLB6" localSheetId="5" hidden="1">#REF!</definedName>
    <definedName name="BEx5BNN8NPH9KVOBARB9CDD9WLB6" localSheetId="8" hidden="1">#REF!</definedName>
    <definedName name="BEx5BNN8NPH9KVOBARB9CDD9WLB6" localSheetId="6" hidden="1">#REF!</definedName>
    <definedName name="BEx5BNN8NPH9KVOBARB9CDD9WLB6" localSheetId="7" hidden="1">#REF!</definedName>
    <definedName name="BEx5BNN8NPH9KVOBARB9CDD9WLB6" hidden="1">#REF!</definedName>
    <definedName name="BEx5BPLEZ8XY6S89R7AZQSKLT4HK" localSheetId="11" hidden="1">#REF!</definedName>
    <definedName name="BEx5BPLEZ8XY6S89R7AZQSKLT4HK" localSheetId="5" hidden="1">#REF!</definedName>
    <definedName name="BEx5BPLEZ8XY6S89R7AZQSKLT4HK" localSheetId="8" hidden="1">#REF!</definedName>
    <definedName name="BEx5BPLEZ8XY6S89R7AZQSKLT4HK" localSheetId="6" hidden="1">#REF!</definedName>
    <definedName name="BEx5BPLEZ8XY6S89R7AZQSKLT4HK" localSheetId="7" hidden="1">#REF!</definedName>
    <definedName name="BEx5BPLEZ8XY6S89R7AZQSKLT4HK" hidden="1">#REF!</definedName>
    <definedName name="BEx5BYFMZ80TDDN2EZO8CF39AIAC" localSheetId="11" hidden="1">#REF!</definedName>
    <definedName name="BEx5BYFMZ80TDDN2EZO8CF39AIAC" localSheetId="5" hidden="1">#REF!</definedName>
    <definedName name="BEx5BYFMZ80TDDN2EZO8CF39AIAC" localSheetId="8" hidden="1">#REF!</definedName>
    <definedName name="BEx5BYFMZ80TDDN2EZO8CF39AIAC" localSheetId="6" hidden="1">#REF!</definedName>
    <definedName name="BEx5BYFMZ80TDDN2EZO8CF39AIAC" localSheetId="7" hidden="1">#REF!</definedName>
    <definedName name="BEx5BYFMZ80TDDN2EZO8CF39AIAC" hidden="1">#REF!</definedName>
    <definedName name="BEx5C2BWFW6SHZBFDEISKGXHZCQW" localSheetId="11" hidden="1">#REF!</definedName>
    <definedName name="BEx5C2BWFW6SHZBFDEISKGXHZCQW" localSheetId="5" hidden="1">#REF!</definedName>
    <definedName name="BEx5C2BWFW6SHZBFDEISKGXHZCQW" localSheetId="8" hidden="1">#REF!</definedName>
    <definedName name="BEx5C2BWFW6SHZBFDEISKGXHZCQW" localSheetId="6" hidden="1">#REF!</definedName>
    <definedName name="BEx5C2BWFW6SHZBFDEISKGXHZCQW" localSheetId="7" hidden="1">#REF!</definedName>
    <definedName name="BEx5C2BWFW6SHZBFDEISKGXHZCQW" hidden="1">#REF!</definedName>
    <definedName name="BEx5C44NK782B81CBGQUDS6Z8MV9" localSheetId="11" hidden="1">#REF!</definedName>
    <definedName name="BEx5C44NK782B81CBGQUDS6Z8MV9" localSheetId="5" hidden="1">#REF!</definedName>
    <definedName name="BEx5C44NK782B81CBGQUDS6Z8MV9" localSheetId="8" hidden="1">#REF!</definedName>
    <definedName name="BEx5C44NK782B81CBGQUDS6Z8MV9" localSheetId="6" hidden="1">#REF!</definedName>
    <definedName name="BEx5C44NK782B81CBGQUDS6Z8MV9" localSheetId="7" hidden="1">#REF!</definedName>
    <definedName name="BEx5C44NK782B81CBGQUDS6Z8MV9" hidden="1">#REF!</definedName>
    <definedName name="BEx5C49ZFH8TO9ZU55729C3F7XG7" localSheetId="11" hidden="1">#REF!</definedName>
    <definedName name="BEx5C49ZFH8TO9ZU55729C3F7XG7" localSheetId="5" hidden="1">#REF!</definedName>
    <definedName name="BEx5C49ZFH8TO9ZU55729C3F7XG7" localSheetId="8" hidden="1">#REF!</definedName>
    <definedName name="BEx5C49ZFH8TO9ZU55729C3F7XG7" localSheetId="6" hidden="1">#REF!</definedName>
    <definedName name="BEx5C49ZFH8TO9ZU55729C3F7XG7" localSheetId="7" hidden="1">#REF!</definedName>
    <definedName name="BEx5C49ZFH8TO9ZU55729C3F7XG7" hidden="1">#REF!</definedName>
    <definedName name="BEx5C8GZQK13G60ZM70P63I5OS0L" localSheetId="11" hidden="1">#REF!</definedName>
    <definedName name="BEx5C8GZQK13G60ZM70P63I5OS0L" localSheetId="5" hidden="1">#REF!</definedName>
    <definedName name="BEx5C8GZQK13G60ZM70P63I5OS0L" localSheetId="8" hidden="1">#REF!</definedName>
    <definedName name="BEx5C8GZQK13G60ZM70P63I5OS0L" localSheetId="6" hidden="1">#REF!</definedName>
    <definedName name="BEx5C8GZQK13G60ZM70P63I5OS0L" localSheetId="7" hidden="1">#REF!</definedName>
    <definedName name="BEx5C8GZQK13G60ZM70P63I5OS0L" hidden="1">#REF!</definedName>
    <definedName name="BEx5CAPTVN2NBT3UOMA1UFAL1C2R" localSheetId="11" hidden="1">#REF!</definedName>
    <definedName name="BEx5CAPTVN2NBT3UOMA1UFAL1C2R" localSheetId="5" hidden="1">#REF!</definedName>
    <definedName name="BEx5CAPTVN2NBT3UOMA1UFAL1C2R" localSheetId="8" hidden="1">#REF!</definedName>
    <definedName name="BEx5CAPTVN2NBT3UOMA1UFAL1C2R" localSheetId="6" hidden="1">#REF!</definedName>
    <definedName name="BEx5CAPTVN2NBT3UOMA1UFAL1C2R" localSheetId="7" hidden="1">#REF!</definedName>
    <definedName name="BEx5CAPTVN2NBT3UOMA1UFAL1C2R" hidden="1">#REF!</definedName>
    <definedName name="BEx5CEM3SYF9XP0ZZVE0GEPCLV3F" localSheetId="11" hidden="1">#REF!</definedName>
    <definedName name="BEx5CEM3SYF9XP0ZZVE0GEPCLV3F" localSheetId="5" hidden="1">#REF!</definedName>
    <definedName name="BEx5CEM3SYF9XP0ZZVE0GEPCLV3F" localSheetId="8" hidden="1">#REF!</definedName>
    <definedName name="BEx5CEM3SYF9XP0ZZVE0GEPCLV3F" localSheetId="6" hidden="1">#REF!</definedName>
    <definedName name="BEx5CEM3SYF9XP0ZZVE0GEPCLV3F" localSheetId="7" hidden="1">#REF!</definedName>
    <definedName name="BEx5CEM3SYF9XP0ZZVE0GEPCLV3F" hidden="1">#REF!</definedName>
    <definedName name="BEx5CFYQ0F1Z6P8SCVJ0I3UPVFE4" localSheetId="11" hidden="1">#REF!</definedName>
    <definedName name="BEx5CFYQ0F1Z6P8SCVJ0I3UPVFE4" localSheetId="5" hidden="1">#REF!</definedName>
    <definedName name="BEx5CFYQ0F1Z6P8SCVJ0I3UPVFE4" localSheetId="8" hidden="1">#REF!</definedName>
    <definedName name="BEx5CFYQ0F1Z6P8SCVJ0I3UPVFE4" localSheetId="6" hidden="1">#REF!</definedName>
    <definedName name="BEx5CFYQ0F1Z6P8SCVJ0I3UPVFE4" localSheetId="7" hidden="1">#REF!</definedName>
    <definedName name="BEx5CFYQ0F1Z6P8SCVJ0I3UPVFE4" hidden="1">#REF!</definedName>
    <definedName name="BEx5CPEKNSJORIPFQC2E1LTRYY8L" localSheetId="11" hidden="1">#REF!</definedName>
    <definedName name="BEx5CPEKNSJORIPFQC2E1LTRYY8L" localSheetId="5" hidden="1">#REF!</definedName>
    <definedName name="BEx5CPEKNSJORIPFQC2E1LTRYY8L" localSheetId="8" hidden="1">#REF!</definedName>
    <definedName name="BEx5CPEKNSJORIPFQC2E1LTRYY8L" localSheetId="6" hidden="1">#REF!</definedName>
    <definedName name="BEx5CPEKNSJORIPFQC2E1LTRYY8L" localSheetId="7" hidden="1">#REF!</definedName>
    <definedName name="BEx5CPEKNSJORIPFQC2E1LTRYY8L" hidden="1">#REF!</definedName>
    <definedName name="BEx5CSUOL05D8PAM2TRDA9VRJT1O" localSheetId="11" hidden="1">#REF!</definedName>
    <definedName name="BEx5CSUOL05D8PAM2TRDA9VRJT1O" localSheetId="5" hidden="1">#REF!</definedName>
    <definedName name="BEx5CSUOL05D8PAM2TRDA9VRJT1O" localSheetId="8" hidden="1">#REF!</definedName>
    <definedName name="BEx5CSUOL05D8PAM2TRDA9VRJT1O" localSheetId="6" hidden="1">#REF!</definedName>
    <definedName name="BEx5CSUOL05D8PAM2TRDA9VRJT1O" localSheetId="7" hidden="1">#REF!</definedName>
    <definedName name="BEx5CSUOL05D8PAM2TRDA9VRJT1O" hidden="1">#REF!</definedName>
    <definedName name="BEx5CUNFOO4YDFJ22HCMI2QKIGKM" localSheetId="11" hidden="1">#REF!</definedName>
    <definedName name="BEx5CUNFOO4YDFJ22HCMI2QKIGKM" localSheetId="5" hidden="1">#REF!</definedName>
    <definedName name="BEx5CUNFOO4YDFJ22HCMI2QKIGKM" localSheetId="8" hidden="1">#REF!</definedName>
    <definedName name="BEx5CUNFOO4YDFJ22HCMI2QKIGKM" localSheetId="6" hidden="1">#REF!</definedName>
    <definedName name="BEx5CUNFOO4YDFJ22HCMI2QKIGKM" localSheetId="7" hidden="1">#REF!</definedName>
    <definedName name="BEx5CUNFOO4YDFJ22HCMI2QKIGKM" hidden="1">#REF!</definedName>
    <definedName name="BEx5D01O3G6BXWXT7MZEVS1F4TE9" localSheetId="11" hidden="1">#REF!</definedName>
    <definedName name="BEx5D01O3G6BXWXT7MZEVS1F4TE9" localSheetId="5" hidden="1">#REF!</definedName>
    <definedName name="BEx5D01O3G6BXWXT7MZEVS1F4TE9" localSheetId="8" hidden="1">#REF!</definedName>
    <definedName name="BEx5D01O3G6BXWXT7MZEVS1F4TE9" localSheetId="6" hidden="1">#REF!</definedName>
    <definedName name="BEx5D01O3G6BXWXT7MZEVS1F4TE9" localSheetId="7" hidden="1">#REF!</definedName>
    <definedName name="BEx5D01O3G6BXWXT7MZEVS1F4TE9" hidden="1">#REF!</definedName>
    <definedName name="BEx5D3HO5XE85AN0NGALZ4K4GE8J" localSheetId="11" hidden="1">#REF!</definedName>
    <definedName name="BEx5D3HO5XE85AN0NGALZ4K4GE8J" localSheetId="5" hidden="1">#REF!</definedName>
    <definedName name="BEx5D3HO5XE85AN0NGALZ4K4GE8J" localSheetId="8" hidden="1">#REF!</definedName>
    <definedName name="BEx5D3HO5XE85AN0NGALZ4K4GE8J" localSheetId="6" hidden="1">#REF!</definedName>
    <definedName name="BEx5D3HO5XE85AN0NGALZ4K4GE8J" localSheetId="7" hidden="1">#REF!</definedName>
    <definedName name="BEx5D3HO5XE85AN0NGALZ4K4GE8J" hidden="1">#REF!</definedName>
    <definedName name="BEx5D8L47OF0WHBPFWXGZINZWUBZ" localSheetId="11" hidden="1">#REF!</definedName>
    <definedName name="BEx5D8L47OF0WHBPFWXGZINZWUBZ" localSheetId="5" hidden="1">#REF!</definedName>
    <definedName name="BEx5D8L47OF0WHBPFWXGZINZWUBZ" localSheetId="8" hidden="1">#REF!</definedName>
    <definedName name="BEx5D8L47OF0WHBPFWXGZINZWUBZ" localSheetId="6" hidden="1">#REF!</definedName>
    <definedName name="BEx5D8L47OF0WHBPFWXGZINZWUBZ" localSheetId="7" hidden="1">#REF!</definedName>
    <definedName name="BEx5D8L47OF0WHBPFWXGZINZWUBZ" hidden="1">#REF!</definedName>
    <definedName name="BEx5DAJAHQ2SKUPCKSCR3PYML67L" localSheetId="11" hidden="1">#REF!</definedName>
    <definedName name="BEx5DAJAHQ2SKUPCKSCR3PYML67L" localSheetId="5" hidden="1">#REF!</definedName>
    <definedName name="BEx5DAJAHQ2SKUPCKSCR3PYML67L" localSheetId="8" hidden="1">#REF!</definedName>
    <definedName name="BEx5DAJAHQ2SKUPCKSCR3PYML67L" localSheetId="6" hidden="1">#REF!</definedName>
    <definedName name="BEx5DAJAHQ2SKUPCKSCR3PYML67L" localSheetId="7" hidden="1">#REF!</definedName>
    <definedName name="BEx5DAJAHQ2SKUPCKSCR3PYML67L" hidden="1">#REF!</definedName>
    <definedName name="BEx5DC18JM1KJCV44PF18E0LNRKA" localSheetId="11" hidden="1">#REF!</definedName>
    <definedName name="BEx5DC18JM1KJCV44PF18E0LNRKA" localSheetId="5" hidden="1">#REF!</definedName>
    <definedName name="BEx5DC18JM1KJCV44PF18E0LNRKA" localSheetId="8" hidden="1">#REF!</definedName>
    <definedName name="BEx5DC18JM1KJCV44PF18E0LNRKA" localSheetId="6" hidden="1">#REF!</definedName>
    <definedName name="BEx5DC18JM1KJCV44PF18E0LNRKA" localSheetId="7" hidden="1">#REF!</definedName>
    <definedName name="BEx5DC18JM1KJCV44PF18E0LNRKA" hidden="1">#REF!</definedName>
    <definedName name="BEx5DFH8EU3RCPUOTFY8S9G8SBCG" localSheetId="11" hidden="1">#REF!</definedName>
    <definedName name="BEx5DFH8EU3RCPUOTFY8S9G8SBCG" localSheetId="5" hidden="1">#REF!</definedName>
    <definedName name="BEx5DFH8EU3RCPUOTFY8S9G8SBCG" localSheetId="8" hidden="1">#REF!</definedName>
    <definedName name="BEx5DFH8EU3RCPUOTFY8S9G8SBCG" localSheetId="6" hidden="1">#REF!</definedName>
    <definedName name="BEx5DFH8EU3RCPUOTFY8S9G8SBCG" localSheetId="7" hidden="1">#REF!</definedName>
    <definedName name="BEx5DFH8EU3RCPUOTFY8S9G8SBCG" hidden="1">#REF!</definedName>
    <definedName name="BEx5DJIZBTNS011R9IIG2OQ2L6ZX" localSheetId="11" hidden="1">#REF!</definedName>
    <definedName name="BEx5DJIZBTNS011R9IIG2OQ2L6ZX" localSheetId="5" hidden="1">#REF!</definedName>
    <definedName name="BEx5DJIZBTNS011R9IIG2OQ2L6ZX" localSheetId="8" hidden="1">#REF!</definedName>
    <definedName name="BEx5DJIZBTNS011R9IIG2OQ2L6ZX" localSheetId="6" hidden="1">#REF!</definedName>
    <definedName name="BEx5DJIZBTNS011R9IIG2OQ2L6ZX" localSheetId="7" hidden="1">#REF!</definedName>
    <definedName name="BEx5DJIZBTNS011R9IIG2OQ2L6ZX" hidden="1">#REF!</definedName>
    <definedName name="BEx5DS2EKWFPC2UWI1W1QESX9QP5" localSheetId="11" hidden="1">#REF!</definedName>
    <definedName name="BEx5DS2EKWFPC2UWI1W1QESX9QP5" localSheetId="5" hidden="1">#REF!</definedName>
    <definedName name="BEx5DS2EKWFPC2UWI1W1QESX9QP5" localSheetId="8" hidden="1">#REF!</definedName>
    <definedName name="BEx5DS2EKWFPC2UWI1W1QESX9QP5" localSheetId="6" hidden="1">#REF!</definedName>
    <definedName name="BEx5DS2EKWFPC2UWI1W1QESX9QP5" localSheetId="7" hidden="1">#REF!</definedName>
    <definedName name="BEx5DS2EKWFPC2UWI1W1QESX9QP5" hidden="1">#REF!</definedName>
    <definedName name="BEx5E123OLO9WQUOIRIDJ967KAGK" localSheetId="11" hidden="1">#REF!</definedName>
    <definedName name="BEx5E123OLO9WQUOIRIDJ967KAGK" localSheetId="5" hidden="1">#REF!</definedName>
    <definedName name="BEx5E123OLO9WQUOIRIDJ967KAGK" localSheetId="8" hidden="1">#REF!</definedName>
    <definedName name="BEx5E123OLO9WQUOIRIDJ967KAGK" localSheetId="6" hidden="1">#REF!</definedName>
    <definedName name="BEx5E123OLO9WQUOIRIDJ967KAGK" localSheetId="7" hidden="1">#REF!</definedName>
    <definedName name="BEx5E123OLO9WQUOIRIDJ967KAGK" hidden="1">#REF!</definedName>
    <definedName name="BEx5E2UU5NES6W779W2OZTZOB4O7" localSheetId="11" hidden="1">#REF!</definedName>
    <definedName name="BEx5E2UU5NES6W779W2OZTZOB4O7" localSheetId="5" hidden="1">#REF!</definedName>
    <definedName name="BEx5E2UU5NES6W779W2OZTZOB4O7" localSheetId="8" hidden="1">#REF!</definedName>
    <definedName name="BEx5E2UU5NES6W779W2OZTZOB4O7" localSheetId="6" hidden="1">#REF!</definedName>
    <definedName name="BEx5E2UU5NES6W779W2OZTZOB4O7" localSheetId="7" hidden="1">#REF!</definedName>
    <definedName name="BEx5E2UU5NES6W779W2OZTZOB4O7" hidden="1">#REF!</definedName>
    <definedName name="BEx5ELFT92WAQN3NW8COIMQHUL91" localSheetId="11" hidden="1">#REF!</definedName>
    <definedName name="BEx5ELFT92WAQN3NW8COIMQHUL91" localSheetId="5" hidden="1">#REF!</definedName>
    <definedName name="BEx5ELFT92WAQN3NW8COIMQHUL91" localSheetId="8" hidden="1">#REF!</definedName>
    <definedName name="BEx5ELFT92WAQN3NW8COIMQHUL91" localSheetId="6" hidden="1">#REF!</definedName>
    <definedName name="BEx5ELFT92WAQN3NW8COIMQHUL91" localSheetId="7" hidden="1">#REF!</definedName>
    <definedName name="BEx5ELFT92WAQN3NW8COIMQHUL91" hidden="1">#REF!</definedName>
    <definedName name="BEx5ELQL9B0VR6UT18KP11DHOTFX" localSheetId="11" hidden="1">#REF!</definedName>
    <definedName name="BEx5ELQL9B0VR6UT18KP11DHOTFX" localSheetId="5" hidden="1">#REF!</definedName>
    <definedName name="BEx5ELQL9B0VR6UT18KP11DHOTFX" localSheetId="8" hidden="1">#REF!</definedName>
    <definedName name="BEx5ELQL9B0VR6UT18KP11DHOTFX" localSheetId="6" hidden="1">#REF!</definedName>
    <definedName name="BEx5ELQL9B0VR6UT18KP11DHOTFX" localSheetId="7" hidden="1">#REF!</definedName>
    <definedName name="BEx5ELQL9B0VR6UT18KP11DHOTFX" hidden="1">#REF!</definedName>
    <definedName name="BEx5ER4TJTFPN7IB1MNEB1ZFR5M6" localSheetId="11" hidden="1">#REF!</definedName>
    <definedName name="BEx5ER4TJTFPN7IB1MNEB1ZFR5M6" localSheetId="5" hidden="1">#REF!</definedName>
    <definedName name="BEx5ER4TJTFPN7IB1MNEB1ZFR5M6" localSheetId="8" hidden="1">#REF!</definedName>
    <definedName name="BEx5ER4TJTFPN7IB1MNEB1ZFR5M6" localSheetId="6" hidden="1">#REF!</definedName>
    <definedName name="BEx5ER4TJTFPN7IB1MNEB1ZFR5M6" localSheetId="7" hidden="1">#REF!</definedName>
    <definedName name="BEx5ER4TJTFPN7IB1MNEB1ZFR5M6" hidden="1">#REF!</definedName>
    <definedName name="BEx5EYXB2LDMI4FLC3QFAOXC0FZ3" localSheetId="11" hidden="1">#REF!</definedName>
    <definedName name="BEx5EYXB2LDMI4FLC3QFAOXC0FZ3" localSheetId="5" hidden="1">#REF!</definedName>
    <definedName name="BEx5EYXB2LDMI4FLC3QFAOXC0FZ3" localSheetId="8" hidden="1">#REF!</definedName>
    <definedName name="BEx5EYXB2LDMI4FLC3QFAOXC0FZ3" localSheetId="6" hidden="1">#REF!</definedName>
    <definedName name="BEx5EYXB2LDMI4FLC3QFAOXC0FZ3" localSheetId="7" hidden="1">#REF!</definedName>
    <definedName name="BEx5EYXB2LDMI4FLC3QFAOXC0FZ3" hidden="1">#REF!</definedName>
    <definedName name="BEx5F6V72QTCK7O39Y59R0EVM6CW" localSheetId="11" hidden="1">#REF!</definedName>
    <definedName name="BEx5F6V72QTCK7O39Y59R0EVM6CW" localSheetId="5" hidden="1">#REF!</definedName>
    <definedName name="BEx5F6V72QTCK7O39Y59R0EVM6CW" localSheetId="8" hidden="1">#REF!</definedName>
    <definedName name="BEx5F6V72QTCK7O39Y59R0EVM6CW" localSheetId="6" hidden="1">#REF!</definedName>
    <definedName name="BEx5F6V72QTCK7O39Y59R0EVM6CW" localSheetId="7" hidden="1">#REF!</definedName>
    <definedName name="BEx5F6V72QTCK7O39Y59R0EVM6CW" hidden="1">#REF!</definedName>
    <definedName name="BEx5FGLQVACD5F5YZG4DGSCHCGO2" localSheetId="11" hidden="1">#REF!</definedName>
    <definedName name="BEx5FGLQVACD5F5YZG4DGSCHCGO2" localSheetId="5" hidden="1">#REF!</definedName>
    <definedName name="BEx5FGLQVACD5F5YZG4DGSCHCGO2" localSheetId="8" hidden="1">#REF!</definedName>
    <definedName name="BEx5FGLQVACD5F5YZG4DGSCHCGO2" localSheetId="6" hidden="1">#REF!</definedName>
    <definedName name="BEx5FGLQVACD5F5YZG4DGSCHCGO2" localSheetId="7" hidden="1">#REF!</definedName>
    <definedName name="BEx5FGLQVACD5F5YZG4DGSCHCGO2" hidden="1">#REF!</definedName>
    <definedName name="BEx5FHCTE8VTJEF7IK189AVLNYSY" localSheetId="11" hidden="1">#REF!</definedName>
    <definedName name="BEx5FHCTE8VTJEF7IK189AVLNYSY" localSheetId="5" hidden="1">#REF!</definedName>
    <definedName name="BEx5FHCTE8VTJEF7IK189AVLNYSY" localSheetId="8" hidden="1">#REF!</definedName>
    <definedName name="BEx5FHCTE8VTJEF7IK189AVLNYSY" localSheetId="6" hidden="1">#REF!</definedName>
    <definedName name="BEx5FHCTE8VTJEF7IK189AVLNYSY" localSheetId="7" hidden="1">#REF!</definedName>
    <definedName name="BEx5FHCTE8VTJEF7IK189AVLNYSY" hidden="1">#REF!</definedName>
    <definedName name="BEx5FLJWHLW3BTZILDPN5NMA449V" localSheetId="11" hidden="1">#REF!</definedName>
    <definedName name="BEx5FLJWHLW3BTZILDPN5NMA449V" localSheetId="5" hidden="1">#REF!</definedName>
    <definedName name="BEx5FLJWHLW3BTZILDPN5NMA449V" localSheetId="8" hidden="1">#REF!</definedName>
    <definedName name="BEx5FLJWHLW3BTZILDPN5NMA449V" localSheetId="6" hidden="1">#REF!</definedName>
    <definedName name="BEx5FLJWHLW3BTZILDPN5NMA449V" localSheetId="7" hidden="1">#REF!</definedName>
    <definedName name="BEx5FLJWHLW3BTZILDPN5NMA449V" hidden="1">#REF!</definedName>
    <definedName name="BEx5FNI2O10YN2SI1NO4X5GP3GTF" localSheetId="11" hidden="1">#REF!</definedName>
    <definedName name="BEx5FNI2O10YN2SI1NO4X5GP3GTF" localSheetId="5" hidden="1">#REF!</definedName>
    <definedName name="BEx5FNI2O10YN2SI1NO4X5GP3GTF" localSheetId="8" hidden="1">#REF!</definedName>
    <definedName name="BEx5FNI2O10YN2SI1NO4X5GP3GTF" localSheetId="6" hidden="1">#REF!</definedName>
    <definedName name="BEx5FNI2O10YN2SI1NO4X5GP3GTF" localSheetId="7" hidden="1">#REF!</definedName>
    <definedName name="BEx5FNI2O10YN2SI1NO4X5GP3GTF" hidden="1">#REF!</definedName>
    <definedName name="BEx5FO8YRFSZCG3L608EHIHIHFY4" localSheetId="11" hidden="1">#REF!</definedName>
    <definedName name="BEx5FO8YRFSZCG3L608EHIHIHFY4" localSheetId="5" hidden="1">#REF!</definedName>
    <definedName name="BEx5FO8YRFSZCG3L608EHIHIHFY4" localSheetId="8" hidden="1">#REF!</definedName>
    <definedName name="BEx5FO8YRFSZCG3L608EHIHIHFY4" localSheetId="6" hidden="1">#REF!</definedName>
    <definedName name="BEx5FO8YRFSZCG3L608EHIHIHFY4" localSheetId="7" hidden="1">#REF!</definedName>
    <definedName name="BEx5FO8YRFSZCG3L608EHIHIHFY4" hidden="1">#REF!</definedName>
    <definedName name="BEx5FQNA6V4CNYSH013K45RI4BCV" localSheetId="11" hidden="1">#REF!</definedName>
    <definedName name="BEx5FQNA6V4CNYSH013K45RI4BCV" localSheetId="5" hidden="1">#REF!</definedName>
    <definedName name="BEx5FQNA6V4CNYSH013K45RI4BCV" localSheetId="8" hidden="1">#REF!</definedName>
    <definedName name="BEx5FQNA6V4CNYSH013K45RI4BCV" localSheetId="6" hidden="1">#REF!</definedName>
    <definedName name="BEx5FQNA6V4CNYSH013K45RI4BCV" localSheetId="7" hidden="1">#REF!</definedName>
    <definedName name="BEx5FQNA6V4CNYSH013K45RI4BCV" hidden="1">#REF!</definedName>
    <definedName name="BEx5FVQPPEU32CPNV9RRQ9MNLLVE" localSheetId="11" hidden="1">#REF!</definedName>
    <definedName name="BEx5FVQPPEU32CPNV9RRQ9MNLLVE" localSheetId="5" hidden="1">#REF!</definedName>
    <definedName name="BEx5FVQPPEU32CPNV9RRQ9MNLLVE" localSheetId="8" hidden="1">#REF!</definedName>
    <definedName name="BEx5FVQPPEU32CPNV9RRQ9MNLLVE" localSheetId="6" hidden="1">#REF!</definedName>
    <definedName name="BEx5FVQPPEU32CPNV9RRQ9MNLLVE" localSheetId="7" hidden="1">#REF!</definedName>
    <definedName name="BEx5FVQPPEU32CPNV9RRQ9MNLLVE" hidden="1">#REF!</definedName>
    <definedName name="BEx5G08KGMG5X2AQKDGPFYG5GH94" localSheetId="11" hidden="1">#REF!</definedName>
    <definedName name="BEx5G08KGMG5X2AQKDGPFYG5GH94" localSheetId="5" hidden="1">#REF!</definedName>
    <definedName name="BEx5G08KGMG5X2AQKDGPFYG5GH94" localSheetId="8" hidden="1">#REF!</definedName>
    <definedName name="BEx5G08KGMG5X2AQKDGPFYG5GH94" localSheetId="6" hidden="1">#REF!</definedName>
    <definedName name="BEx5G08KGMG5X2AQKDGPFYG5GH94" localSheetId="7" hidden="1">#REF!</definedName>
    <definedName name="BEx5G08KGMG5X2AQKDGPFYG5GH94" hidden="1">#REF!</definedName>
    <definedName name="BEx5G1A8TFN4C4QII35U9DKYNIS8" localSheetId="11" hidden="1">#REF!</definedName>
    <definedName name="BEx5G1A8TFN4C4QII35U9DKYNIS8" localSheetId="5" hidden="1">#REF!</definedName>
    <definedName name="BEx5G1A8TFN4C4QII35U9DKYNIS8" localSheetId="8" hidden="1">#REF!</definedName>
    <definedName name="BEx5G1A8TFN4C4QII35U9DKYNIS8" localSheetId="6" hidden="1">#REF!</definedName>
    <definedName name="BEx5G1A8TFN4C4QII35U9DKYNIS8" localSheetId="7" hidden="1">#REF!</definedName>
    <definedName name="BEx5G1A8TFN4C4QII35U9DKYNIS8" hidden="1">#REF!</definedName>
    <definedName name="BEx5G1L0QO91KEPDMV1D8OT4BT73" localSheetId="11" hidden="1">#REF!</definedName>
    <definedName name="BEx5G1L0QO91KEPDMV1D8OT4BT73" localSheetId="5" hidden="1">#REF!</definedName>
    <definedName name="BEx5G1L0QO91KEPDMV1D8OT4BT73" localSheetId="8" hidden="1">#REF!</definedName>
    <definedName name="BEx5G1L0QO91KEPDMV1D8OT4BT73" localSheetId="6" hidden="1">#REF!</definedName>
    <definedName name="BEx5G1L0QO91KEPDMV1D8OT4BT73" localSheetId="7" hidden="1">#REF!</definedName>
    <definedName name="BEx5G1L0QO91KEPDMV1D8OT4BT73" hidden="1">#REF!</definedName>
    <definedName name="BEx5G1QHX69GFUYHUZA5X74MTDMR" localSheetId="11" hidden="1">#REF!</definedName>
    <definedName name="BEx5G1QHX69GFUYHUZA5X74MTDMR" localSheetId="5" hidden="1">#REF!</definedName>
    <definedName name="BEx5G1QHX69GFUYHUZA5X74MTDMR" localSheetId="8" hidden="1">#REF!</definedName>
    <definedName name="BEx5G1QHX69GFUYHUZA5X74MTDMR" localSheetId="6" hidden="1">#REF!</definedName>
    <definedName name="BEx5G1QHX69GFUYHUZA5X74MTDMR" localSheetId="7" hidden="1">#REF!</definedName>
    <definedName name="BEx5G1QHX69GFUYHUZA5X74MTDMR" hidden="1">#REF!</definedName>
    <definedName name="BEx5G5S2C9JRD28ZQMMQLCBHWOHB" localSheetId="11" hidden="1">#REF!</definedName>
    <definedName name="BEx5G5S2C9JRD28ZQMMQLCBHWOHB" localSheetId="5" hidden="1">#REF!</definedName>
    <definedName name="BEx5G5S2C9JRD28ZQMMQLCBHWOHB" localSheetId="8" hidden="1">#REF!</definedName>
    <definedName name="BEx5G5S2C9JRD28ZQMMQLCBHWOHB" localSheetId="6" hidden="1">#REF!</definedName>
    <definedName name="BEx5G5S2C9JRD28ZQMMQLCBHWOHB" localSheetId="7" hidden="1">#REF!</definedName>
    <definedName name="BEx5G5S2C9JRD28ZQMMQLCBHWOHB" hidden="1">#REF!</definedName>
    <definedName name="BEx5G7KU3EGZQSYN2YNML8EW8NDC" localSheetId="11" hidden="1">#REF!</definedName>
    <definedName name="BEx5G7KU3EGZQSYN2YNML8EW8NDC" localSheetId="5" hidden="1">#REF!</definedName>
    <definedName name="BEx5G7KU3EGZQSYN2YNML8EW8NDC" localSheetId="8" hidden="1">#REF!</definedName>
    <definedName name="BEx5G7KU3EGZQSYN2YNML8EW8NDC" localSheetId="6" hidden="1">#REF!</definedName>
    <definedName name="BEx5G7KU3EGZQSYN2YNML8EW8NDC" localSheetId="7" hidden="1">#REF!</definedName>
    <definedName name="BEx5G7KU3EGZQSYN2YNML8EW8NDC" hidden="1">#REF!</definedName>
    <definedName name="BEx5G86DZL1VYUX6KWODAP3WFAWP" localSheetId="11" hidden="1">#REF!</definedName>
    <definedName name="BEx5G86DZL1VYUX6KWODAP3WFAWP" localSheetId="5" hidden="1">#REF!</definedName>
    <definedName name="BEx5G86DZL1VYUX6KWODAP3WFAWP" localSheetId="8" hidden="1">#REF!</definedName>
    <definedName name="BEx5G86DZL1VYUX6KWODAP3WFAWP" localSheetId="6" hidden="1">#REF!</definedName>
    <definedName name="BEx5G86DZL1VYUX6KWODAP3WFAWP" localSheetId="7" hidden="1">#REF!</definedName>
    <definedName name="BEx5G86DZL1VYUX6KWODAP3WFAWP" hidden="1">#REF!</definedName>
    <definedName name="BEx5G8BV2GIOCM3C7IUFK8L04A6M" localSheetId="11" hidden="1">#REF!</definedName>
    <definedName name="BEx5G8BV2GIOCM3C7IUFK8L04A6M" localSheetId="5" hidden="1">#REF!</definedName>
    <definedName name="BEx5G8BV2GIOCM3C7IUFK8L04A6M" localSheetId="8" hidden="1">#REF!</definedName>
    <definedName name="BEx5G8BV2GIOCM3C7IUFK8L04A6M" localSheetId="6" hidden="1">#REF!</definedName>
    <definedName name="BEx5G8BV2GIOCM3C7IUFK8L04A6M" localSheetId="7" hidden="1">#REF!</definedName>
    <definedName name="BEx5G8BV2GIOCM3C7IUFK8L04A6M" hidden="1">#REF!</definedName>
    <definedName name="BEx5GID9MVBUPFFT9M8K8B5MO9NV" localSheetId="11" hidden="1">#REF!</definedName>
    <definedName name="BEx5GID9MVBUPFFT9M8K8B5MO9NV" localSheetId="5" hidden="1">#REF!</definedName>
    <definedName name="BEx5GID9MVBUPFFT9M8K8B5MO9NV" localSheetId="8" hidden="1">#REF!</definedName>
    <definedName name="BEx5GID9MVBUPFFT9M8K8B5MO9NV" localSheetId="6" hidden="1">#REF!</definedName>
    <definedName name="BEx5GID9MVBUPFFT9M8K8B5MO9NV" localSheetId="7" hidden="1">#REF!</definedName>
    <definedName name="BEx5GID9MVBUPFFT9M8K8B5MO9NV" hidden="1">#REF!</definedName>
    <definedName name="BEx5GN0EWA9SCQDPQ7NTUQH82QVK" localSheetId="11" hidden="1">#REF!</definedName>
    <definedName name="BEx5GN0EWA9SCQDPQ7NTUQH82QVK" localSheetId="5" hidden="1">#REF!</definedName>
    <definedName name="BEx5GN0EWA9SCQDPQ7NTUQH82QVK" localSheetId="8" hidden="1">#REF!</definedName>
    <definedName name="BEx5GN0EWA9SCQDPQ7NTUQH82QVK" localSheetId="6" hidden="1">#REF!</definedName>
    <definedName name="BEx5GN0EWA9SCQDPQ7NTUQH82QVK" localSheetId="7" hidden="1">#REF!</definedName>
    <definedName name="BEx5GN0EWA9SCQDPQ7NTUQH82QVK" hidden="1">#REF!</definedName>
    <definedName name="BEx5GNBCU4WZ74I0UXFL9ZG2XSGJ" localSheetId="11" hidden="1">#REF!</definedName>
    <definedName name="BEx5GNBCU4WZ74I0UXFL9ZG2XSGJ" localSheetId="5" hidden="1">#REF!</definedName>
    <definedName name="BEx5GNBCU4WZ74I0UXFL9ZG2XSGJ" localSheetId="8" hidden="1">#REF!</definedName>
    <definedName name="BEx5GNBCU4WZ74I0UXFL9ZG2XSGJ" localSheetId="6" hidden="1">#REF!</definedName>
    <definedName name="BEx5GNBCU4WZ74I0UXFL9ZG2XSGJ" localSheetId="7" hidden="1">#REF!</definedName>
    <definedName name="BEx5GNBCU4WZ74I0UXFL9ZG2XSGJ" hidden="1">#REF!</definedName>
    <definedName name="BEx5GUCTYC7QCWGWU5BTO7Y7HDZX" localSheetId="11" hidden="1">#REF!</definedName>
    <definedName name="BEx5GUCTYC7QCWGWU5BTO7Y7HDZX" localSheetId="5" hidden="1">#REF!</definedName>
    <definedName name="BEx5GUCTYC7QCWGWU5BTO7Y7HDZX" localSheetId="8" hidden="1">#REF!</definedName>
    <definedName name="BEx5GUCTYC7QCWGWU5BTO7Y7HDZX" localSheetId="6" hidden="1">#REF!</definedName>
    <definedName name="BEx5GUCTYC7QCWGWU5BTO7Y7HDZX" localSheetId="7" hidden="1">#REF!</definedName>
    <definedName name="BEx5GUCTYC7QCWGWU5BTO7Y7HDZX" hidden="1">#REF!</definedName>
    <definedName name="BEx5GYUPJULJQ624TEESYFG1NFOH" localSheetId="11" hidden="1">#REF!</definedName>
    <definedName name="BEx5GYUPJULJQ624TEESYFG1NFOH" localSheetId="5" hidden="1">#REF!</definedName>
    <definedName name="BEx5GYUPJULJQ624TEESYFG1NFOH" localSheetId="8" hidden="1">#REF!</definedName>
    <definedName name="BEx5GYUPJULJQ624TEESYFG1NFOH" localSheetId="6" hidden="1">#REF!</definedName>
    <definedName name="BEx5GYUPJULJQ624TEESYFG1NFOH" localSheetId="7" hidden="1">#REF!</definedName>
    <definedName name="BEx5GYUPJULJQ624TEESYFG1NFOH" hidden="1">#REF!</definedName>
    <definedName name="BEx5H0NEE0AIN5E2UHJ9J9ISU9N1" localSheetId="11" hidden="1">#REF!</definedName>
    <definedName name="BEx5H0NEE0AIN5E2UHJ9J9ISU9N1" localSheetId="5" hidden="1">#REF!</definedName>
    <definedName name="BEx5H0NEE0AIN5E2UHJ9J9ISU9N1" localSheetId="8" hidden="1">#REF!</definedName>
    <definedName name="BEx5H0NEE0AIN5E2UHJ9J9ISU9N1" localSheetId="6" hidden="1">#REF!</definedName>
    <definedName name="BEx5H0NEE0AIN5E2UHJ9J9ISU9N1" localSheetId="7" hidden="1">#REF!</definedName>
    <definedName name="BEx5H0NEE0AIN5E2UHJ9J9ISU9N1" hidden="1">#REF!</definedName>
    <definedName name="BEx5H1UJSEUQM2K8QHQXO5THVHSO" localSheetId="11" hidden="1">#REF!</definedName>
    <definedName name="BEx5H1UJSEUQM2K8QHQXO5THVHSO" localSheetId="5" hidden="1">#REF!</definedName>
    <definedName name="BEx5H1UJSEUQM2K8QHQXO5THVHSO" localSheetId="8" hidden="1">#REF!</definedName>
    <definedName name="BEx5H1UJSEUQM2K8QHQXO5THVHSO" localSheetId="6" hidden="1">#REF!</definedName>
    <definedName name="BEx5H1UJSEUQM2K8QHQXO5THVHSO" localSheetId="7" hidden="1">#REF!</definedName>
    <definedName name="BEx5H1UJSEUQM2K8QHQXO5THVHSO" hidden="1">#REF!</definedName>
    <definedName name="BEx5HAOT9XWUF7XIFRZZS8B9F5TZ" localSheetId="11" hidden="1">#REF!</definedName>
    <definedName name="BEx5HAOT9XWUF7XIFRZZS8B9F5TZ" localSheetId="5" hidden="1">#REF!</definedName>
    <definedName name="BEx5HAOT9XWUF7XIFRZZS8B9F5TZ" localSheetId="8" hidden="1">#REF!</definedName>
    <definedName name="BEx5HAOT9XWUF7XIFRZZS8B9F5TZ" localSheetId="6" hidden="1">#REF!</definedName>
    <definedName name="BEx5HAOT9XWUF7XIFRZZS8B9F5TZ" localSheetId="7" hidden="1">#REF!</definedName>
    <definedName name="BEx5HAOT9XWUF7XIFRZZS8B9F5TZ" hidden="1">#REF!</definedName>
    <definedName name="BEx5HB534CO7TBSALKMD27WHMAQJ" localSheetId="11" hidden="1">#REF!</definedName>
    <definedName name="BEx5HB534CO7TBSALKMD27WHMAQJ" localSheetId="5" hidden="1">#REF!</definedName>
    <definedName name="BEx5HB534CO7TBSALKMD27WHMAQJ" localSheetId="8" hidden="1">#REF!</definedName>
    <definedName name="BEx5HB534CO7TBSALKMD27WHMAQJ" localSheetId="6" hidden="1">#REF!</definedName>
    <definedName name="BEx5HB534CO7TBSALKMD27WHMAQJ" localSheetId="7" hidden="1">#REF!</definedName>
    <definedName name="BEx5HB534CO7TBSALKMD27WHMAQJ" hidden="1">#REF!</definedName>
    <definedName name="BEx5HE4XRF9BUY04MENWY9CHHN5H" localSheetId="11" hidden="1">#REF!</definedName>
    <definedName name="BEx5HE4XRF9BUY04MENWY9CHHN5H" localSheetId="5" hidden="1">#REF!</definedName>
    <definedName name="BEx5HE4XRF9BUY04MENWY9CHHN5H" localSheetId="8" hidden="1">#REF!</definedName>
    <definedName name="BEx5HE4XRF9BUY04MENWY9CHHN5H" localSheetId="6" hidden="1">#REF!</definedName>
    <definedName name="BEx5HE4XRF9BUY04MENWY9CHHN5H" localSheetId="7" hidden="1">#REF!</definedName>
    <definedName name="BEx5HE4XRF9BUY04MENWY9CHHN5H" hidden="1">#REF!</definedName>
    <definedName name="BEx5HFHMABAT0H9KKS754X4T304E" localSheetId="11" hidden="1">#REF!</definedName>
    <definedName name="BEx5HFHMABAT0H9KKS754X4T304E" localSheetId="5" hidden="1">#REF!</definedName>
    <definedName name="BEx5HFHMABAT0H9KKS754X4T304E" localSheetId="8" hidden="1">#REF!</definedName>
    <definedName name="BEx5HFHMABAT0H9KKS754X4T304E" localSheetId="6" hidden="1">#REF!</definedName>
    <definedName name="BEx5HFHMABAT0H9KKS754X4T304E" localSheetId="7" hidden="1">#REF!</definedName>
    <definedName name="BEx5HFHMABAT0H9KKS754X4T304E" hidden="1">#REF!</definedName>
    <definedName name="BEx5HGDZ7MX1S3KNXLRL9WU565V4" localSheetId="11" hidden="1">#REF!</definedName>
    <definedName name="BEx5HGDZ7MX1S3KNXLRL9WU565V4" localSheetId="5" hidden="1">#REF!</definedName>
    <definedName name="BEx5HGDZ7MX1S3KNXLRL9WU565V4" localSheetId="8" hidden="1">#REF!</definedName>
    <definedName name="BEx5HGDZ7MX1S3KNXLRL9WU565V4" localSheetId="6" hidden="1">#REF!</definedName>
    <definedName name="BEx5HGDZ7MX1S3KNXLRL9WU565V4" localSheetId="7" hidden="1">#REF!</definedName>
    <definedName name="BEx5HGDZ7MX1S3KNXLRL9WU565V4" hidden="1">#REF!</definedName>
    <definedName name="BEx5HJZ9FAVNZSSBTAYRPZDYM9NU" localSheetId="11" hidden="1">#REF!</definedName>
    <definedName name="BEx5HJZ9FAVNZSSBTAYRPZDYM9NU" localSheetId="5" hidden="1">#REF!</definedName>
    <definedName name="BEx5HJZ9FAVNZSSBTAYRPZDYM9NU" localSheetId="8" hidden="1">#REF!</definedName>
    <definedName name="BEx5HJZ9FAVNZSSBTAYRPZDYM9NU" localSheetId="6" hidden="1">#REF!</definedName>
    <definedName name="BEx5HJZ9FAVNZSSBTAYRPZDYM9NU" localSheetId="7" hidden="1">#REF!</definedName>
    <definedName name="BEx5HJZ9FAVNZSSBTAYRPZDYM9NU" hidden="1">#REF!</definedName>
    <definedName name="BEx5HZ9JMKHNLFWLVUB1WP5B39BL" localSheetId="11" hidden="1">#REF!</definedName>
    <definedName name="BEx5HZ9JMKHNLFWLVUB1WP5B39BL" localSheetId="5" hidden="1">#REF!</definedName>
    <definedName name="BEx5HZ9JMKHNLFWLVUB1WP5B39BL" localSheetId="8" hidden="1">#REF!</definedName>
    <definedName name="BEx5HZ9JMKHNLFWLVUB1WP5B39BL" localSheetId="6" hidden="1">#REF!</definedName>
    <definedName name="BEx5HZ9JMKHNLFWLVUB1WP5B39BL" localSheetId="7" hidden="1">#REF!</definedName>
    <definedName name="BEx5HZ9JMKHNLFWLVUB1WP5B39BL" hidden="1">#REF!</definedName>
    <definedName name="BEx5I17QJ0PQ1OG1IMH69HMQWNEA" localSheetId="11" hidden="1">#REF!</definedName>
    <definedName name="BEx5I17QJ0PQ1OG1IMH69HMQWNEA" localSheetId="5" hidden="1">#REF!</definedName>
    <definedName name="BEx5I17QJ0PQ1OG1IMH69HMQWNEA" localSheetId="8" hidden="1">#REF!</definedName>
    <definedName name="BEx5I17QJ0PQ1OG1IMH69HMQWNEA" localSheetId="6" hidden="1">#REF!</definedName>
    <definedName name="BEx5I17QJ0PQ1OG1IMH69HMQWNEA" localSheetId="7" hidden="1">#REF!</definedName>
    <definedName name="BEx5I17QJ0PQ1OG1IMH69HMQWNEA" hidden="1">#REF!</definedName>
    <definedName name="BEx5I244LQHZTF3XI66J8705R9XX" localSheetId="11" hidden="1">#REF!</definedName>
    <definedName name="BEx5I244LQHZTF3XI66J8705R9XX" localSheetId="5" hidden="1">#REF!</definedName>
    <definedName name="BEx5I244LQHZTF3XI66J8705R9XX" localSheetId="8" hidden="1">#REF!</definedName>
    <definedName name="BEx5I244LQHZTF3XI66J8705R9XX" localSheetId="6" hidden="1">#REF!</definedName>
    <definedName name="BEx5I244LQHZTF3XI66J8705R9XX" localSheetId="7" hidden="1">#REF!</definedName>
    <definedName name="BEx5I244LQHZTF3XI66J8705R9XX" hidden="1">#REF!</definedName>
    <definedName name="BEx5I8PBP4LIXDGID5BP0THLO0AQ" localSheetId="11" hidden="1">#REF!</definedName>
    <definedName name="BEx5I8PBP4LIXDGID5BP0THLO0AQ" localSheetId="5" hidden="1">#REF!</definedName>
    <definedName name="BEx5I8PBP4LIXDGID5BP0THLO0AQ" localSheetId="8" hidden="1">#REF!</definedName>
    <definedName name="BEx5I8PBP4LIXDGID5BP0THLO0AQ" localSheetId="6" hidden="1">#REF!</definedName>
    <definedName name="BEx5I8PBP4LIXDGID5BP0THLO0AQ" localSheetId="7" hidden="1">#REF!</definedName>
    <definedName name="BEx5I8PBP4LIXDGID5BP0THLO0AQ" hidden="1">#REF!</definedName>
    <definedName name="BEx5I8USVUB3JP4S9OXGMZVMOQXR" localSheetId="11" hidden="1">#REF!</definedName>
    <definedName name="BEx5I8USVUB3JP4S9OXGMZVMOQXR" localSheetId="5" hidden="1">#REF!</definedName>
    <definedName name="BEx5I8USVUB3JP4S9OXGMZVMOQXR" localSheetId="8" hidden="1">#REF!</definedName>
    <definedName name="BEx5I8USVUB3JP4S9OXGMZVMOQXR" localSheetId="6" hidden="1">#REF!</definedName>
    <definedName name="BEx5I8USVUB3JP4S9OXGMZVMOQXR" localSheetId="7" hidden="1">#REF!</definedName>
    <definedName name="BEx5I8USVUB3JP4S9OXGMZVMOQXR" hidden="1">#REF!</definedName>
    <definedName name="BEx5I9GDQSYIAL65UQNDMNFQCS9Y" localSheetId="11" hidden="1">#REF!</definedName>
    <definedName name="BEx5I9GDQSYIAL65UQNDMNFQCS9Y" localSheetId="5" hidden="1">#REF!</definedName>
    <definedName name="BEx5I9GDQSYIAL65UQNDMNFQCS9Y" localSheetId="8" hidden="1">#REF!</definedName>
    <definedName name="BEx5I9GDQSYIAL65UQNDMNFQCS9Y" localSheetId="6" hidden="1">#REF!</definedName>
    <definedName name="BEx5I9GDQSYIAL65UQNDMNFQCS9Y" localSheetId="7" hidden="1">#REF!</definedName>
    <definedName name="BEx5I9GDQSYIAL65UQNDMNFQCS9Y" hidden="1">#REF!</definedName>
    <definedName name="BEx5IBUPG9AWNW5PK7JGRGEJ4OLM" localSheetId="11" hidden="1">#REF!</definedName>
    <definedName name="BEx5IBUPG9AWNW5PK7JGRGEJ4OLM" localSheetId="5" hidden="1">#REF!</definedName>
    <definedName name="BEx5IBUPG9AWNW5PK7JGRGEJ4OLM" localSheetId="8" hidden="1">#REF!</definedName>
    <definedName name="BEx5IBUPG9AWNW5PK7JGRGEJ4OLM" localSheetId="6" hidden="1">#REF!</definedName>
    <definedName name="BEx5IBUPG9AWNW5PK7JGRGEJ4OLM" localSheetId="7" hidden="1">#REF!</definedName>
    <definedName name="BEx5IBUPG9AWNW5PK7JGRGEJ4OLM" hidden="1">#REF!</definedName>
    <definedName name="BEx5IC06RVN8BSAEPREVKHKLCJ2L" localSheetId="11" hidden="1">#REF!</definedName>
    <definedName name="BEx5IC06RVN8BSAEPREVKHKLCJ2L" localSheetId="5" hidden="1">#REF!</definedName>
    <definedName name="BEx5IC06RVN8BSAEPREVKHKLCJ2L" localSheetId="8" hidden="1">#REF!</definedName>
    <definedName name="BEx5IC06RVN8BSAEPREVKHKLCJ2L" localSheetId="6" hidden="1">#REF!</definedName>
    <definedName name="BEx5IC06RVN8BSAEPREVKHKLCJ2L" localSheetId="7" hidden="1">#REF!</definedName>
    <definedName name="BEx5IC06RVN8BSAEPREVKHKLCJ2L" hidden="1">#REF!</definedName>
    <definedName name="BEx5IGY4M04BPXSQF2J4GQYXF85O" localSheetId="11" hidden="1">#REF!</definedName>
    <definedName name="BEx5IGY4M04BPXSQF2J4GQYXF85O" localSheetId="5" hidden="1">#REF!</definedName>
    <definedName name="BEx5IGY4M04BPXSQF2J4GQYXF85O" localSheetId="8" hidden="1">#REF!</definedName>
    <definedName name="BEx5IGY4M04BPXSQF2J4GQYXF85O" localSheetId="6" hidden="1">#REF!</definedName>
    <definedName name="BEx5IGY4M04BPXSQF2J4GQYXF85O" localSheetId="7" hidden="1">#REF!</definedName>
    <definedName name="BEx5IGY4M04BPXSQF2J4GQYXF85O" hidden="1">#REF!</definedName>
    <definedName name="BEx5IWTZDCLZ5CCDG108STY04SAJ" localSheetId="11" hidden="1">#REF!</definedName>
    <definedName name="BEx5IWTZDCLZ5CCDG108STY04SAJ" localSheetId="5" hidden="1">#REF!</definedName>
    <definedName name="BEx5IWTZDCLZ5CCDG108STY04SAJ" localSheetId="8" hidden="1">#REF!</definedName>
    <definedName name="BEx5IWTZDCLZ5CCDG108STY04SAJ" localSheetId="6" hidden="1">#REF!</definedName>
    <definedName name="BEx5IWTZDCLZ5CCDG108STY04SAJ" localSheetId="7" hidden="1">#REF!</definedName>
    <definedName name="BEx5IWTZDCLZ5CCDG108STY04SAJ" hidden="1">#REF!</definedName>
    <definedName name="BEx5J0FFP1KS4NGY20AEJI8VREEA" localSheetId="11" hidden="1">#REF!</definedName>
    <definedName name="BEx5J0FFP1KS4NGY20AEJI8VREEA" localSheetId="5" hidden="1">#REF!</definedName>
    <definedName name="BEx5J0FFP1KS4NGY20AEJI8VREEA" localSheetId="8" hidden="1">#REF!</definedName>
    <definedName name="BEx5J0FFP1KS4NGY20AEJI8VREEA" localSheetId="6" hidden="1">#REF!</definedName>
    <definedName name="BEx5J0FFP1KS4NGY20AEJI8VREEA" localSheetId="7" hidden="1">#REF!</definedName>
    <definedName name="BEx5J0FFP1KS4NGY20AEJI8VREEA" hidden="1">#REF!</definedName>
    <definedName name="BEx5J1XE5FVWL6IJV6CWKPN24UBK" localSheetId="11" hidden="1">#REF!</definedName>
    <definedName name="BEx5J1XE5FVWL6IJV6CWKPN24UBK" localSheetId="5" hidden="1">#REF!</definedName>
    <definedName name="BEx5J1XE5FVWL6IJV6CWKPN24UBK" localSheetId="8" hidden="1">#REF!</definedName>
    <definedName name="BEx5J1XE5FVWL6IJV6CWKPN24UBK" localSheetId="6" hidden="1">#REF!</definedName>
    <definedName name="BEx5J1XE5FVWL6IJV6CWKPN24UBK" localSheetId="7" hidden="1">#REF!</definedName>
    <definedName name="BEx5J1XE5FVWL6IJV6CWKPN24UBK" hidden="1">#REF!</definedName>
    <definedName name="BEx5JF3ZXLDIS8VNKDCY7ZI7H1CI" localSheetId="11" hidden="1">#REF!</definedName>
    <definedName name="BEx5JF3ZXLDIS8VNKDCY7ZI7H1CI" localSheetId="5" hidden="1">#REF!</definedName>
    <definedName name="BEx5JF3ZXLDIS8VNKDCY7ZI7H1CI" localSheetId="8" hidden="1">#REF!</definedName>
    <definedName name="BEx5JF3ZXLDIS8VNKDCY7ZI7H1CI" localSheetId="6" hidden="1">#REF!</definedName>
    <definedName name="BEx5JF3ZXLDIS8VNKDCY7ZI7H1CI" localSheetId="7" hidden="1">#REF!</definedName>
    <definedName name="BEx5JF3ZXLDIS8VNKDCY7ZI7H1CI" hidden="1">#REF!</definedName>
    <definedName name="BEx5JHCZJ8G6OOOW6EF3GABXKH6F" localSheetId="11" hidden="1">#REF!</definedName>
    <definedName name="BEx5JHCZJ8G6OOOW6EF3GABXKH6F" localSheetId="5" hidden="1">#REF!</definedName>
    <definedName name="BEx5JHCZJ8G6OOOW6EF3GABXKH6F" localSheetId="8" hidden="1">#REF!</definedName>
    <definedName name="BEx5JHCZJ8G6OOOW6EF3GABXKH6F" localSheetId="6" hidden="1">#REF!</definedName>
    <definedName name="BEx5JHCZJ8G6OOOW6EF3GABXKH6F" localSheetId="7" hidden="1">#REF!</definedName>
    <definedName name="BEx5JHCZJ8G6OOOW6EF3GABXKH6F" hidden="1">#REF!</definedName>
    <definedName name="BEx5JJB6W446THXQCRUKD3I7RKLP" localSheetId="11" hidden="1">#REF!</definedName>
    <definedName name="BEx5JJB6W446THXQCRUKD3I7RKLP" localSheetId="5" hidden="1">#REF!</definedName>
    <definedName name="BEx5JJB6W446THXQCRUKD3I7RKLP" localSheetId="8" hidden="1">#REF!</definedName>
    <definedName name="BEx5JJB6W446THXQCRUKD3I7RKLP" localSheetId="6" hidden="1">#REF!</definedName>
    <definedName name="BEx5JJB6W446THXQCRUKD3I7RKLP" localSheetId="7" hidden="1">#REF!</definedName>
    <definedName name="BEx5JJB6W446THXQCRUKD3I7RKLP" hidden="1">#REF!</definedName>
    <definedName name="BEx5JNCT8Z7XSSPD5EMNAJELCU2V" localSheetId="11" hidden="1">#REF!</definedName>
    <definedName name="BEx5JNCT8Z7XSSPD5EMNAJELCU2V" localSheetId="5" hidden="1">#REF!</definedName>
    <definedName name="BEx5JNCT8Z7XSSPD5EMNAJELCU2V" localSheetId="8" hidden="1">#REF!</definedName>
    <definedName name="BEx5JNCT8Z7XSSPD5EMNAJELCU2V" localSheetId="6" hidden="1">#REF!</definedName>
    <definedName name="BEx5JNCT8Z7XSSPD5EMNAJELCU2V" localSheetId="7" hidden="1">#REF!</definedName>
    <definedName name="BEx5JNCT8Z7XSSPD5EMNAJELCU2V" hidden="1">#REF!</definedName>
    <definedName name="BEx5JQCNT9Y4RM306CHC8IPY3HBZ" localSheetId="11" hidden="1">#REF!</definedName>
    <definedName name="BEx5JQCNT9Y4RM306CHC8IPY3HBZ" localSheetId="5" hidden="1">#REF!</definedName>
    <definedName name="BEx5JQCNT9Y4RM306CHC8IPY3HBZ" localSheetId="8" hidden="1">#REF!</definedName>
    <definedName name="BEx5JQCNT9Y4RM306CHC8IPY3HBZ" localSheetId="6" hidden="1">#REF!</definedName>
    <definedName name="BEx5JQCNT9Y4RM306CHC8IPY3HBZ" localSheetId="7" hidden="1">#REF!</definedName>
    <definedName name="BEx5JQCNT9Y4RM306CHC8IPY3HBZ" hidden="1">#REF!</definedName>
    <definedName name="BEx5K08PYKE6JOKBYIB006TX619P" localSheetId="11" hidden="1">#REF!</definedName>
    <definedName name="BEx5K08PYKE6JOKBYIB006TX619P" localSheetId="5" hidden="1">#REF!</definedName>
    <definedName name="BEx5K08PYKE6JOKBYIB006TX619P" localSheetId="8" hidden="1">#REF!</definedName>
    <definedName name="BEx5K08PYKE6JOKBYIB006TX619P" localSheetId="6" hidden="1">#REF!</definedName>
    <definedName name="BEx5K08PYKE6JOKBYIB006TX619P" localSheetId="7" hidden="1">#REF!</definedName>
    <definedName name="BEx5K08PYKE6JOKBYIB006TX619P" hidden="1">#REF!</definedName>
    <definedName name="BEx5K4W2S2K7M9V2M304KW93LK8Q" localSheetId="11" hidden="1">#REF!</definedName>
    <definedName name="BEx5K4W2S2K7M9V2M304KW93LK8Q" localSheetId="5" hidden="1">#REF!</definedName>
    <definedName name="BEx5K4W2S2K7M9V2M304KW93LK8Q" localSheetId="8" hidden="1">#REF!</definedName>
    <definedName name="BEx5K4W2S2K7M9V2M304KW93LK8Q" localSheetId="6" hidden="1">#REF!</definedName>
    <definedName name="BEx5K4W2S2K7M9V2M304KW93LK8Q" localSheetId="7" hidden="1">#REF!</definedName>
    <definedName name="BEx5K4W2S2K7M9V2M304KW93LK8Q" hidden="1">#REF!</definedName>
    <definedName name="BEx5K51DSERT1TR7B4A29R41W4NX" localSheetId="11" hidden="1">#REF!</definedName>
    <definedName name="BEx5K51DSERT1TR7B4A29R41W4NX" localSheetId="5" hidden="1">#REF!</definedName>
    <definedName name="BEx5K51DSERT1TR7B4A29R41W4NX" localSheetId="8" hidden="1">#REF!</definedName>
    <definedName name="BEx5K51DSERT1TR7B4A29R41W4NX" localSheetId="6" hidden="1">#REF!</definedName>
    <definedName name="BEx5K51DSERT1TR7B4A29R41W4NX" localSheetId="7" hidden="1">#REF!</definedName>
    <definedName name="BEx5K51DSERT1TR7B4A29R41W4NX" hidden="1">#REF!</definedName>
    <definedName name="BEx5KBBZ8KCEQK36ARG4ERYOFD4G" localSheetId="11" hidden="1">#REF!</definedName>
    <definedName name="BEx5KBBZ8KCEQK36ARG4ERYOFD4G" localSheetId="5" hidden="1">#REF!</definedName>
    <definedName name="BEx5KBBZ8KCEQK36ARG4ERYOFD4G" localSheetId="8" hidden="1">#REF!</definedName>
    <definedName name="BEx5KBBZ8KCEQK36ARG4ERYOFD4G" localSheetId="6" hidden="1">#REF!</definedName>
    <definedName name="BEx5KBBZ8KCEQK36ARG4ERYOFD4G" localSheetId="7" hidden="1">#REF!</definedName>
    <definedName name="BEx5KBBZ8KCEQK36ARG4ERYOFD4G" hidden="1">#REF!</definedName>
    <definedName name="BEx5KCOET0DYMY4VILOLGVBX7E3C" localSheetId="11" hidden="1">#REF!</definedName>
    <definedName name="BEx5KCOET0DYMY4VILOLGVBX7E3C" localSheetId="5" hidden="1">#REF!</definedName>
    <definedName name="BEx5KCOET0DYMY4VILOLGVBX7E3C" localSheetId="8" hidden="1">#REF!</definedName>
    <definedName name="BEx5KCOET0DYMY4VILOLGVBX7E3C" localSheetId="6" hidden="1">#REF!</definedName>
    <definedName name="BEx5KCOET0DYMY4VILOLGVBX7E3C" localSheetId="7" hidden="1">#REF!</definedName>
    <definedName name="BEx5KCOET0DYMY4VILOLGVBX7E3C" hidden="1">#REF!</definedName>
    <definedName name="BEx5KYER580I4T7WTLMUN7NLNP5K" localSheetId="11" hidden="1">#REF!</definedName>
    <definedName name="BEx5KYER580I4T7WTLMUN7NLNP5K" localSheetId="5" hidden="1">#REF!</definedName>
    <definedName name="BEx5KYER580I4T7WTLMUN7NLNP5K" localSheetId="8" hidden="1">#REF!</definedName>
    <definedName name="BEx5KYER580I4T7WTLMUN7NLNP5K" localSheetId="6" hidden="1">#REF!</definedName>
    <definedName name="BEx5KYER580I4T7WTLMUN7NLNP5K" localSheetId="7" hidden="1">#REF!</definedName>
    <definedName name="BEx5KYER580I4T7WTLMUN7NLNP5K" hidden="1">#REF!</definedName>
    <definedName name="BEx5LHLB3M6K4ZKY2F42QBZT30ZH" localSheetId="11" hidden="1">#REF!</definedName>
    <definedName name="BEx5LHLB3M6K4ZKY2F42QBZT30ZH" localSheetId="5" hidden="1">#REF!</definedName>
    <definedName name="BEx5LHLB3M6K4ZKY2F42QBZT30ZH" localSheetId="8" hidden="1">#REF!</definedName>
    <definedName name="BEx5LHLB3M6K4ZKY2F42QBZT30ZH" localSheetId="6" hidden="1">#REF!</definedName>
    <definedName name="BEx5LHLB3M6K4ZKY2F42QBZT30ZH" localSheetId="7" hidden="1">#REF!</definedName>
    <definedName name="BEx5LHLB3M6K4ZKY2F42QBZT30ZH" hidden="1">#REF!</definedName>
    <definedName name="BEx5LKQJG40DO2JR1ZF6KD3PON9K" localSheetId="11" hidden="1">#REF!</definedName>
    <definedName name="BEx5LKQJG40DO2JR1ZF6KD3PON9K" localSheetId="5" hidden="1">#REF!</definedName>
    <definedName name="BEx5LKQJG40DO2JR1ZF6KD3PON9K" localSheetId="8" hidden="1">#REF!</definedName>
    <definedName name="BEx5LKQJG40DO2JR1ZF6KD3PON9K" localSheetId="6" hidden="1">#REF!</definedName>
    <definedName name="BEx5LKQJG40DO2JR1ZF6KD3PON9K" localSheetId="7" hidden="1">#REF!</definedName>
    <definedName name="BEx5LKQJG40DO2JR1ZF6KD3PON9K" hidden="1">#REF!</definedName>
    <definedName name="BEx5LQA84QRPGAR4FLC7MCT3H9EN" localSheetId="11" hidden="1">#REF!</definedName>
    <definedName name="BEx5LQA84QRPGAR4FLC7MCT3H9EN" localSheetId="5" hidden="1">#REF!</definedName>
    <definedName name="BEx5LQA84QRPGAR4FLC7MCT3H9EN" localSheetId="8" hidden="1">#REF!</definedName>
    <definedName name="BEx5LQA84QRPGAR4FLC7MCT3H9EN" localSheetId="6" hidden="1">#REF!</definedName>
    <definedName name="BEx5LQA84QRPGAR4FLC7MCT3H9EN" localSheetId="7" hidden="1">#REF!</definedName>
    <definedName name="BEx5LQA84QRPGAR4FLC7MCT3H9EN" hidden="1">#REF!</definedName>
    <definedName name="BEx5LRMNU3HXIE1BUMDHRU31F7JJ" localSheetId="11" hidden="1">#REF!</definedName>
    <definedName name="BEx5LRMNU3HXIE1BUMDHRU31F7JJ" localSheetId="5" hidden="1">#REF!</definedName>
    <definedName name="BEx5LRMNU3HXIE1BUMDHRU31F7JJ" localSheetId="8" hidden="1">#REF!</definedName>
    <definedName name="BEx5LRMNU3HXIE1BUMDHRU31F7JJ" localSheetId="6" hidden="1">#REF!</definedName>
    <definedName name="BEx5LRMNU3HXIE1BUMDHRU31F7JJ" localSheetId="7" hidden="1">#REF!</definedName>
    <definedName name="BEx5LRMNU3HXIE1BUMDHRU31F7JJ" hidden="1">#REF!</definedName>
    <definedName name="BEx5LSJ1LPUAX3ENSPECWPG4J7D1" localSheetId="11" hidden="1">#REF!</definedName>
    <definedName name="BEx5LSJ1LPUAX3ENSPECWPG4J7D1" localSheetId="5" hidden="1">#REF!</definedName>
    <definedName name="BEx5LSJ1LPUAX3ENSPECWPG4J7D1" localSheetId="8" hidden="1">#REF!</definedName>
    <definedName name="BEx5LSJ1LPUAX3ENSPECWPG4J7D1" localSheetId="6" hidden="1">#REF!</definedName>
    <definedName name="BEx5LSJ1LPUAX3ENSPECWPG4J7D1" localSheetId="7" hidden="1">#REF!</definedName>
    <definedName name="BEx5LSJ1LPUAX3ENSPECWPG4J7D1" hidden="1">#REF!</definedName>
    <definedName name="BEx5LTKQ8RQWJE4BC88OP928893U" localSheetId="11" hidden="1">#REF!</definedName>
    <definedName name="BEx5LTKQ8RQWJE4BC88OP928893U" localSheetId="5" hidden="1">#REF!</definedName>
    <definedName name="BEx5LTKQ8RQWJE4BC88OP928893U" localSheetId="8" hidden="1">#REF!</definedName>
    <definedName name="BEx5LTKQ8RQWJE4BC88OP928893U" localSheetId="6" hidden="1">#REF!</definedName>
    <definedName name="BEx5LTKQ8RQWJE4BC88OP928893U" localSheetId="7" hidden="1">#REF!</definedName>
    <definedName name="BEx5LTKQ8RQWJE4BC88OP928893U" hidden="1">#REF!</definedName>
    <definedName name="BEx5M4D4KHXU4JXKDEHZZNRG7NRA" localSheetId="11" hidden="1">#REF!</definedName>
    <definedName name="BEx5M4D4KHXU4JXKDEHZZNRG7NRA" localSheetId="5" hidden="1">#REF!</definedName>
    <definedName name="BEx5M4D4KHXU4JXKDEHZZNRG7NRA" localSheetId="8" hidden="1">#REF!</definedName>
    <definedName name="BEx5M4D4KHXU4JXKDEHZZNRG7NRA" localSheetId="6" hidden="1">#REF!</definedName>
    <definedName name="BEx5M4D4KHXU4JXKDEHZZNRG7NRA" localSheetId="7" hidden="1">#REF!</definedName>
    <definedName name="BEx5M4D4KHXU4JXKDEHZZNRG7NRA" hidden="1">#REF!</definedName>
    <definedName name="BEx5MB9BR71LZDG7XXQ2EO58JC5F" localSheetId="11" hidden="1">#REF!</definedName>
    <definedName name="BEx5MB9BR71LZDG7XXQ2EO58JC5F" localSheetId="5" hidden="1">#REF!</definedName>
    <definedName name="BEx5MB9BR71LZDG7XXQ2EO58JC5F" localSheetId="8" hidden="1">#REF!</definedName>
    <definedName name="BEx5MB9BR71LZDG7XXQ2EO58JC5F" localSheetId="6" hidden="1">#REF!</definedName>
    <definedName name="BEx5MB9BR71LZDG7XXQ2EO58JC5F" localSheetId="7" hidden="1">#REF!</definedName>
    <definedName name="BEx5MB9BR71LZDG7XXQ2EO58JC5F" hidden="1">#REF!</definedName>
    <definedName name="BEx5MHEF05EVRV5DPTG4KMPWZSUS" localSheetId="11" hidden="1">#REF!</definedName>
    <definedName name="BEx5MHEF05EVRV5DPTG4KMPWZSUS" localSheetId="5" hidden="1">#REF!</definedName>
    <definedName name="BEx5MHEF05EVRV5DPTG4KMPWZSUS" localSheetId="8" hidden="1">#REF!</definedName>
    <definedName name="BEx5MHEF05EVRV5DPTG4KMPWZSUS" localSheetId="6" hidden="1">#REF!</definedName>
    <definedName name="BEx5MHEF05EVRV5DPTG4KMPWZSUS" localSheetId="7" hidden="1">#REF!</definedName>
    <definedName name="BEx5MHEF05EVRV5DPTG4KMPWZSUS" hidden="1">#REF!</definedName>
    <definedName name="BEx5MLQZM68YQSKARVWTTPINFQ2C" localSheetId="11" hidden="1">[48]ZZCOOM_M03_Q004!#REF!</definedName>
    <definedName name="BEx5MLQZM68YQSKARVWTTPINFQ2C" localSheetId="5" hidden="1">[48]ZZCOOM_M03_Q004!#REF!</definedName>
    <definedName name="BEx5MLQZM68YQSKARVWTTPINFQ2C" localSheetId="8" hidden="1">[49]ZZCOOM_M03_Q005!#REF!</definedName>
    <definedName name="BEx5MLQZM68YQSKARVWTTPINFQ2C" localSheetId="6" hidden="1">[48]ZZCOOM_M03_Q004!#REF!</definedName>
    <definedName name="BEx5MLQZM68YQSKARVWTTPINFQ2C" localSheetId="7" hidden="1">#REF!</definedName>
    <definedName name="BEx5MLQZM68YQSKARVWTTPINFQ2C" hidden="1">[48]ZZCOOM_M03_Q004!#REF!</definedName>
    <definedName name="BEx5MMCJMU7FOOWUCW9EA13B7V5F" localSheetId="11" hidden="1">#REF!</definedName>
    <definedName name="BEx5MMCJMU7FOOWUCW9EA13B7V5F" localSheetId="5" hidden="1">#REF!</definedName>
    <definedName name="BEx5MMCJMU7FOOWUCW9EA13B7V5F" localSheetId="8" hidden="1">#REF!</definedName>
    <definedName name="BEx5MMCJMU7FOOWUCW9EA13B7V5F" localSheetId="6" hidden="1">#REF!</definedName>
    <definedName name="BEx5MMCJMU7FOOWUCW9EA13B7V5F" localSheetId="7" hidden="1">#REF!</definedName>
    <definedName name="BEx5MMCJMU7FOOWUCW9EA13B7V5F" hidden="1">#REF!</definedName>
    <definedName name="BEx5MVXTKNBXHNWTL43C670E4KXC" localSheetId="11" hidden="1">#REF!</definedName>
    <definedName name="BEx5MVXTKNBXHNWTL43C670E4KXC" localSheetId="5" hidden="1">#REF!</definedName>
    <definedName name="BEx5MVXTKNBXHNWTL43C670E4KXC" localSheetId="8" hidden="1">#REF!</definedName>
    <definedName name="BEx5MVXTKNBXHNWTL43C670E4KXC" localSheetId="6" hidden="1">#REF!</definedName>
    <definedName name="BEx5MVXTKNBXHNWTL43C670E4KXC" localSheetId="7" hidden="1">#REF!</definedName>
    <definedName name="BEx5MVXTKNBXHNWTL43C670E4KXC" hidden="1">#REF!</definedName>
    <definedName name="BEx5MWZGZ3VRB5418C2RNF9H17BQ" localSheetId="11" hidden="1">#REF!</definedName>
    <definedName name="BEx5MWZGZ3VRB5418C2RNF9H17BQ" localSheetId="5" hidden="1">#REF!</definedName>
    <definedName name="BEx5MWZGZ3VRB5418C2RNF9H17BQ" localSheetId="8" hidden="1">#REF!</definedName>
    <definedName name="BEx5MWZGZ3VRB5418C2RNF9H17BQ" localSheetId="6" hidden="1">#REF!</definedName>
    <definedName name="BEx5MWZGZ3VRB5418C2RNF9H17BQ" localSheetId="7" hidden="1">#REF!</definedName>
    <definedName name="BEx5MWZGZ3VRB5418C2RNF9H17BQ" hidden="1">#REF!</definedName>
    <definedName name="BEx5MX4YD2QV39W04QH9C6AOA0FB" localSheetId="11" hidden="1">#REF!</definedName>
    <definedName name="BEx5MX4YD2QV39W04QH9C6AOA0FB" localSheetId="5" hidden="1">#REF!</definedName>
    <definedName name="BEx5MX4YD2QV39W04QH9C6AOA0FB" localSheetId="8" hidden="1">#REF!</definedName>
    <definedName name="BEx5MX4YD2QV39W04QH9C6AOA0FB" localSheetId="6" hidden="1">#REF!</definedName>
    <definedName name="BEx5MX4YD2QV39W04QH9C6AOA0FB" localSheetId="7" hidden="1">#REF!</definedName>
    <definedName name="BEx5MX4YD2QV39W04QH9C6AOA0FB" hidden="1">#REF!</definedName>
    <definedName name="BEx5N3A8LULD7YBJH5J83X27PZSW" localSheetId="11" hidden="1">#REF!</definedName>
    <definedName name="BEx5N3A8LULD7YBJH5J83X27PZSW" localSheetId="5" hidden="1">#REF!</definedName>
    <definedName name="BEx5N3A8LULD7YBJH5J83X27PZSW" localSheetId="8" hidden="1">#REF!</definedName>
    <definedName name="BEx5N3A8LULD7YBJH5J83X27PZSW" localSheetId="6" hidden="1">#REF!</definedName>
    <definedName name="BEx5N3A8LULD7YBJH5J83X27PZSW" localSheetId="7" hidden="1">#REF!</definedName>
    <definedName name="BEx5N3A8LULD7YBJH5J83X27PZSW" hidden="1">#REF!</definedName>
    <definedName name="BEx5N4XI4PWB1W9PMZ4O5R0HWTYD" localSheetId="11" hidden="1">#REF!</definedName>
    <definedName name="BEx5N4XI4PWB1W9PMZ4O5R0HWTYD" localSheetId="5" hidden="1">#REF!</definedName>
    <definedName name="BEx5N4XI4PWB1W9PMZ4O5R0HWTYD" localSheetId="8" hidden="1">#REF!</definedName>
    <definedName name="BEx5N4XI4PWB1W9PMZ4O5R0HWTYD" localSheetId="6" hidden="1">#REF!</definedName>
    <definedName name="BEx5N4XI4PWB1W9PMZ4O5R0HWTYD" localSheetId="7" hidden="1">#REF!</definedName>
    <definedName name="BEx5N4XI4PWB1W9PMZ4O5R0HWTYD" hidden="1">#REF!</definedName>
    <definedName name="BEx5N8DH1SY888WI2GZ2D6E9XCXB" localSheetId="11" hidden="1">#REF!</definedName>
    <definedName name="BEx5N8DH1SY888WI2GZ2D6E9XCXB" localSheetId="5" hidden="1">#REF!</definedName>
    <definedName name="BEx5N8DH1SY888WI2GZ2D6E9XCXB" localSheetId="8" hidden="1">#REF!</definedName>
    <definedName name="BEx5N8DH1SY888WI2GZ2D6E9XCXB" localSheetId="6" hidden="1">#REF!</definedName>
    <definedName name="BEx5N8DH1SY888WI2GZ2D6E9XCXB" localSheetId="7" hidden="1">#REF!</definedName>
    <definedName name="BEx5N8DH1SY888WI2GZ2D6E9XCXB" hidden="1">#REF!</definedName>
    <definedName name="BEx5NA68N6FJFX9UJXK4M14U487F" localSheetId="11" hidden="1">#REF!</definedName>
    <definedName name="BEx5NA68N6FJFX9UJXK4M14U487F" localSheetId="5" hidden="1">#REF!</definedName>
    <definedName name="BEx5NA68N6FJFX9UJXK4M14U487F" localSheetId="8" hidden="1">#REF!</definedName>
    <definedName name="BEx5NA68N6FJFX9UJXK4M14U487F" localSheetId="6" hidden="1">#REF!</definedName>
    <definedName name="BEx5NA68N6FJFX9UJXK4M14U487F" localSheetId="7" hidden="1">#REF!</definedName>
    <definedName name="BEx5NA68N6FJFX9UJXK4M14U487F" hidden="1">#REF!</definedName>
    <definedName name="BEx5NIKBG2GDJOYGE3WCXKU7YY51" localSheetId="11" hidden="1">#REF!</definedName>
    <definedName name="BEx5NIKBG2GDJOYGE3WCXKU7YY51" localSheetId="5" hidden="1">#REF!</definedName>
    <definedName name="BEx5NIKBG2GDJOYGE3WCXKU7YY51" localSheetId="8" hidden="1">#REF!</definedName>
    <definedName name="BEx5NIKBG2GDJOYGE3WCXKU7YY51" localSheetId="6" hidden="1">#REF!</definedName>
    <definedName name="BEx5NIKBG2GDJOYGE3WCXKU7YY51" localSheetId="7" hidden="1">#REF!</definedName>
    <definedName name="BEx5NIKBG2GDJOYGE3WCXKU7YY51" hidden="1">#REF!</definedName>
    <definedName name="BEx5NV06L5J5IMKGOMGKGJ4PBZCD" localSheetId="11" hidden="1">#REF!</definedName>
    <definedName name="BEx5NV06L5J5IMKGOMGKGJ4PBZCD" localSheetId="5" hidden="1">#REF!</definedName>
    <definedName name="BEx5NV06L5J5IMKGOMGKGJ4PBZCD" localSheetId="8" hidden="1">#REF!</definedName>
    <definedName name="BEx5NV06L5J5IMKGOMGKGJ4PBZCD" localSheetId="6" hidden="1">#REF!</definedName>
    <definedName name="BEx5NV06L5J5IMKGOMGKGJ4PBZCD" localSheetId="7" hidden="1">#REF!</definedName>
    <definedName name="BEx5NV06L5J5IMKGOMGKGJ4PBZCD" hidden="1">#REF!</definedName>
    <definedName name="BEx5NW1V6AB25NEEX9VPHRXWJDSS" localSheetId="11" hidden="1">#REF!</definedName>
    <definedName name="BEx5NW1V6AB25NEEX9VPHRXWJDSS" localSheetId="5" hidden="1">#REF!</definedName>
    <definedName name="BEx5NW1V6AB25NEEX9VPHRXWJDSS" localSheetId="8" hidden="1">#REF!</definedName>
    <definedName name="BEx5NW1V6AB25NEEX9VPHRXWJDSS" localSheetId="6" hidden="1">#REF!</definedName>
    <definedName name="BEx5NW1V6AB25NEEX9VPHRXWJDSS" localSheetId="7" hidden="1">#REF!</definedName>
    <definedName name="BEx5NW1V6AB25NEEX9VPHRXWJDSS" hidden="1">#REF!</definedName>
    <definedName name="BEx5NWSXWACAUHWVZAI57DGZ8OCQ" localSheetId="11" hidden="1">#REF!</definedName>
    <definedName name="BEx5NWSXWACAUHWVZAI57DGZ8OCQ" localSheetId="5" hidden="1">#REF!</definedName>
    <definedName name="BEx5NWSXWACAUHWVZAI57DGZ8OCQ" localSheetId="8" hidden="1">#REF!</definedName>
    <definedName name="BEx5NWSXWACAUHWVZAI57DGZ8OCQ" localSheetId="6" hidden="1">#REF!</definedName>
    <definedName name="BEx5NWSXWACAUHWVZAI57DGZ8OCQ" localSheetId="7" hidden="1">#REF!</definedName>
    <definedName name="BEx5NWSXWACAUHWVZAI57DGZ8OCQ" hidden="1">#REF!</definedName>
    <definedName name="BEx5NZSSQ6PY99ZX2D7Q9IGOR34W" localSheetId="11" hidden="1">#REF!</definedName>
    <definedName name="BEx5NZSSQ6PY99ZX2D7Q9IGOR34W" localSheetId="5" hidden="1">#REF!</definedName>
    <definedName name="BEx5NZSSQ6PY99ZX2D7Q9IGOR34W" localSheetId="8" hidden="1">#REF!</definedName>
    <definedName name="BEx5NZSSQ6PY99ZX2D7Q9IGOR34W" localSheetId="6" hidden="1">#REF!</definedName>
    <definedName name="BEx5NZSSQ6PY99ZX2D7Q9IGOR34W" localSheetId="7" hidden="1">#REF!</definedName>
    <definedName name="BEx5NZSSQ6PY99ZX2D7Q9IGOR34W" hidden="1">#REF!</definedName>
    <definedName name="BEx5O2N9HTGG4OJHR62PKFMNZTTW" localSheetId="11" hidden="1">#REF!</definedName>
    <definedName name="BEx5O2N9HTGG4OJHR62PKFMNZTTW" localSheetId="5" hidden="1">#REF!</definedName>
    <definedName name="BEx5O2N9HTGG4OJHR62PKFMNZTTW" localSheetId="8" hidden="1">#REF!</definedName>
    <definedName name="BEx5O2N9HTGG4OJHR62PKFMNZTTW" localSheetId="6" hidden="1">#REF!</definedName>
    <definedName name="BEx5O2N9HTGG4OJHR62PKFMNZTTW" localSheetId="7" hidden="1">#REF!</definedName>
    <definedName name="BEx5O2N9HTGG4OJHR62PKFMNZTTW" hidden="1">#REF!</definedName>
    <definedName name="BEx5O3ZUQ2OARA1CDOZ3NC4UE5AA" localSheetId="11" hidden="1">#REF!</definedName>
    <definedName name="BEx5O3ZUQ2OARA1CDOZ3NC4UE5AA" localSheetId="5" hidden="1">#REF!</definedName>
    <definedName name="BEx5O3ZUQ2OARA1CDOZ3NC4UE5AA" localSheetId="8" hidden="1">#REF!</definedName>
    <definedName name="BEx5O3ZUQ2OARA1CDOZ3NC4UE5AA" localSheetId="6" hidden="1">#REF!</definedName>
    <definedName name="BEx5O3ZUQ2OARA1CDOZ3NC4UE5AA" localSheetId="7" hidden="1">#REF!</definedName>
    <definedName name="BEx5O3ZUQ2OARA1CDOZ3NC4UE5AA" hidden="1">#REF!</definedName>
    <definedName name="BEx5OAFS0NJ2CB86A02E1JYHMLQ1" localSheetId="11" hidden="1">#REF!</definedName>
    <definedName name="BEx5OAFS0NJ2CB86A02E1JYHMLQ1" localSheetId="5" hidden="1">#REF!</definedName>
    <definedName name="BEx5OAFS0NJ2CB86A02E1JYHMLQ1" localSheetId="8" hidden="1">#REF!</definedName>
    <definedName name="BEx5OAFS0NJ2CB86A02E1JYHMLQ1" localSheetId="6" hidden="1">#REF!</definedName>
    <definedName name="BEx5OAFS0NJ2CB86A02E1JYHMLQ1" localSheetId="7" hidden="1">#REF!</definedName>
    <definedName name="BEx5OAFS0NJ2CB86A02E1JYHMLQ1" hidden="1">#REF!</definedName>
    <definedName name="BEx5OG4RPU8W1ETWDWM234NYYYEN" localSheetId="11" hidden="1">#REF!</definedName>
    <definedName name="BEx5OG4RPU8W1ETWDWM234NYYYEN" localSheetId="5" hidden="1">#REF!</definedName>
    <definedName name="BEx5OG4RPU8W1ETWDWM234NYYYEN" localSheetId="8" hidden="1">#REF!</definedName>
    <definedName name="BEx5OG4RPU8W1ETWDWM234NYYYEN" localSheetId="6" hidden="1">#REF!</definedName>
    <definedName name="BEx5OG4RPU8W1ETWDWM234NYYYEN" localSheetId="7" hidden="1">#REF!</definedName>
    <definedName name="BEx5OG4RPU8W1ETWDWM234NYYYEN" hidden="1">#REF!</definedName>
    <definedName name="BEx5OP9Y43F99O2IT69MKCCXGL61" localSheetId="11" hidden="1">#REF!</definedName>
    <definedName name="BEx5OP9Y43F99O2IT69MKCCXGL61" localSheetId="5" hidden="1">#REF!</definedName>
    <definedName name="BEx5OP9Y43F99O2IT69MKCCXGL61" localSheetId="8" hidden="1">#REF!</definedName>
    <definedName name="BEx5OP9Y43F99O2IT69MKCCXGL61" localSheetId="6" hidden="1">#REF!</definedName>
    <definedName name="BEx5OP9Y43F99O2IT69MKCCXGL61" localSheetId="7" hidden="1">#REF!</definedName>
    <definedName name="BEx5OP9Y43F99O2IT69MKCCXGL61" hidden="1">#REF!</definedName>
    <definedName name="BEx5P9Y9RDXNUAJ6CZ2LHMM8IM7T" localSheetId="11" hidden="1">#REF!</definedName>
    <definedName name="BEx5P9Y9RDXNUAJ6CZ2LHMM8IM7T" localSheetId="5" hidden="1">#REF!</definedName>
    <definedName name="BEx5P9Y9RDXNUAJ6CZ2LHMM8IM7T" localSheetId="8" hidden="1">#REF!</definedName>
    <definedName name="BEx5P9Y9RDXNUAJ6CZ2LHMM8IM7T" localSheetId="6" hidden="1">#REF!</definedName>
    <definedName name="BEx5P9Y9RDXNUAJ6CZ2LHMM8IM7T" localSheetId="7" hidden="1">#REF!</definedName>
    <definedName name="BEx5P9Y9RDXNUAJ6CZ2LHMM8IM7T" hidden="1">#REF!</definedName>
    <definedName name="BEx5PHWB2C0D5QLP3BZIP3UO7DIZ" localSheetId="11" hidden="1">#REF!</definedName>
    <definedName name="BEx5PHWB2C0D5QLP3BZIP3UO7DIZ" localSheetId="5" hidden="1">#REF!</definedName>
    <definedName name="BEx5PHWB2C0D5QLP3BZIP3UO7DIZ" localSheetId="8" hidden="1">#REF!</definedName>
    <definedName name="BEx5PHWB2C0D5QLP3BZIP3UO7DIZ" localSheetId="6" hidden="1">#REF!</definedName>
    <definedName name="BEx5PHWB2C0D5QLP3BZIP3UO7DIZ" localSheetId="7" hidden="1">#REF!</definedName>
    <definedName name="BEx5PHWB2C0D5QLP3BZIP3UO7DIZ" hidden="1">#REF!</definedName>
    <definedName name="BEx5PJP02W68K2E46L5C5YBSNU6T" localSheetId="11" hidden="1">#REF!</definedName>
    <definedName name="BEx5PJP02W68K2E46L5C5YBSNU6T" localSheetId="5" hidden="1">#REF!</definedName>
    <definedName name="BEx5PJP02W68K2E46L5C5YBSNU6T" localSheetId="8" hidden="1">#REF!</definedName>
    <definedName name="BEx5PJP02W68K2E46L5C5YBSNU6T" localSheetId="6" hidden="1">#REF!</definedName>
    <definedName name="BEx5PJP02W68K2E46L5C5YBSNU6T" localSheetId="7" hidden="1">#REF!</definedName>
    <definedName name="BEx5PJP02W68K2E46L5C5YBSNU6T" hidden="1">#REF!</definedName>
    <definedName name="BEx5PLCA8DOMAU315YCS5275L2HS" localSheetId="11" hidden="1">#REF!</definedName>
    <definedName name="BEx5PLCA8DOMAU315YCS5275L2HS" localSheetId="5" hidden="1">#REF!</definedName>
    <definedName name="BEx5PLCA8DOMAU315YCS5275L2HS" localSheetId="8" hidden="1">#REF!</definedName>
    <definedName name="BEx5PLCA8DOMAU315YCS5275L2HS" localSheetId="6" hidden="1">#REF!</definedName>
    <definedName name="BEx5PLCA8DOMAU315YCS5275L2HS" localSheetId="7" hidden="1">#REF!</definedName>
    <definedName name="BEx5PLCA8DOMAU315YCS5275L2HS" hidden="1">#REF!</definedName>
    <definedName name="BEx5PRXMZ5M65Z732WNNGV564C2J" localSheetId="11" hidden="1">#REF!</definedName>
    <definedName name="BEx5PRXMZ5M65Z732WNNGV564C2J" localSheetId="5" hidden="1">#REF!</definedName>
    <definedName name="BEx5PRXMZ5M65Z732WNNGV564C2J" localSheetId="8" hidden="1">#REF!</definedName>
    <definedName name="BEx5PRXMZ5M65Z732WNNGV564C2J" localSheetId="6" hidden="1">#REF!</definedName>
    <definedName name="BEx5PRXMZ5M65Z732WNNGV564C2J" localSheetId="7" hidden="1">#REF!</definedName>
    <definedName name="BEx5PRXMZ5M65Z732WNNGV564C2J" hidden="1">#REF!</definedName>
    <definedName name="BEx5Q29Y91E64DPE0YY53A6YHF3Y" localSheetId="11" hidden="1">#REF!</definedName>
    <definedName name="BEx5Q29Y91E64DPE0YY53A6YHF3Y" localSheetId="5" hidden="1">#REF!</definedName>
    <definedName name="BEx5Q29Y91E64DPE0YY53A6YHF3Y" localSheetId="8" hidden="1">#REF!</definedName>
    <definedName name="BEx5Q29Y91E64DPE0YY53A6YHF3Y" localSheetId="6" hidden="1">#REF!</definedName>
    <definedName name="BEx5Q29Y91E64DPE0YY53A6YHF3Y" localSheetId="7" hidden="1">#REF!</definedName>
    <definedName name="BEx5Q29Y91E64DPE0YY53A6YHF3Y" hidden="1">#REF!</definedName>
    <definedName name="BEx5QPSW4IPLH50WSR87HRER05RF" localSheetId="11" hidden="1">#REF!</definedName>
    <definedName name="BEx5QPSW4IPLH50WSR87HRER05RF" localSheetId="5" hidden="1">#REF!</definedName>
    <definedName name="BEx5QPSW4IPLH50WSR87HRER05RF" localSheetId="8" hidden="1">#REF!</definedName>
    <definedName name="BEx5QPSW4IPLH50WSR87HRER05RF" localSheetId="6" hidden="1">#REF!</definedName>
    <definedName name="BEx5QPSW4IPLH50WSR87HRER05RF" localSheetId="7" hidden="1">#REF!</definedName>
    <definedName name="BEx5QPSW4IPLH50WSR87HRER05RF" hidden="1">#REF!</definedName>
    <definedName name="BEx73V0EP8EMNRC3EZJJKKVKWQVB" localSheetId="11" hidden="1">#REF!</definedName>
    <definedName name="BEx73V0EP8EMNRC3EZJJKKVKWQVB" localSheetId="5" hidden="1">#REF!</definedName>
    <definedName name="BEx73V0EP8EMNRC3EZJJKKVKWQVB" localSheetId="8" hidden="1">#REF!</definedName>
    <definedName name="BEx73V0EP8EMNRC3EZJJKKVKWQVB" localSheetId="6" hidden="1">#REF!</definedName>
    <definedName name="BEx73V0EP8EMNRC3EZJJKKVKWQVB" localSheetId="7" hidden="1">#REF!</definedName>
    <definedName name="BEx73V0EP8EMNRC3EZJJKKVKWQVB" hidden="1">#REF!</definedName>
    <definedName name="BEx741WJHIJVXUX131SBXTVW8D71" localSheetId="11" hidden="1">#REF!</definedName>
    <definedName name="BEx741WJHIJVXUX131SBXTVW8D71" localSheetId="5" hidden="1">#REF!</definedName>
    <definedName name="BEx741WJHIJVXUX131SBXTVW8D71" localSheetId="8" hidden="1">#REF!</definedName>
    <definedName name="BEx741WJHIJVXUX131SBXTVW8D71" localSheetId="6" hidden="1">#REF!</definedName>
    <definedName name="BEx741WJHIJVXUX131SBXTVW8D71" localSheetId="7" hidden="1">#REF!</definedName>
    <definedName name="BEx741WJHIJVXUX131SBXTVW8D71" hidden="1">#REF!</definedName>
    <definedName name="BEx74Q6H3O7133AWQXWC21MI2UFT" localSheetId="11" hidden="1">#REF!</definedName>
    <definedName name="BEx74Q6H3O7133AWQXWC21MI2UFT" localSheetId="5" hidden="1">#REF!</definedName>
    <definedName name="BEx74Q6H3O7133AWQXWC21MI2UFT" localSheetId="8" hidden="1">#REF!</definedName>
    <definedName name="BEx74Q6H3O7133AWQXWC21MI2UFT" localSheetId="6" hidden="1">#REF!</definedName>
    <definedName name="BEx74Q6H3O7133AWQXWC21MI2UFT" localSheetId="7" hidden="1">#REF!</definedName>
    <definedName name="BEx74Q6H3O7133AWQXWC21MI2UFT" hidden="1">#REF!</definedName>
    <definedName name="BEx74R2VQ8BSMKPX25262AU3VZF7" localSheetId="11" hidden="1">#REF!</definedName>
    <definedName name="BEx74R2VQ8BSMKPX25262AU3VZF7" localSheetId="5" hidden="1">#REF!</definedName>
    <definedName name="BEx74R2VQ8BSMKPX25262AU3VZF7" localSheetId="8" hidden="1">#REF!</definedName>
    <definedName name="BEx74R2VQ8BSMKPX25262AU3VZF7" localSheetId="6" hidden="1">#REF!</definedName>
    <definedName name="BEx74R2VQ8BSMKPX25262AU3VZF7" localSheetId="7" hidden="1">#REF!</definedName>
    <definedName name="BEx74R2VQ8BSMKPX25262AU3VZF7" hidden="1">#REF!</definedName>
    <definedName name="BEx74W6BJ8ENO3J25WNM5H5APKA3" localSheetId="11" hidden="1">#REF!</definedName>
    <definedName name="BEx74W6BJ8ENO3J25WNM5H5APKA3" localSheetId="5" hidden="1">#REF!</definedName>
    <definedName name="BEx74W6BJ8ENO3J25WNM5H5APKA3" localSheetId="8" hidden="1">#REF!</definedName>
    <definedName name="BEx74W6BJ8ENO3J25WNM5H5APKA3" localSheetId="6" hidden="1">#REF!</definedName>
    <definedName name="BEx74W6BJ8ENO3J25WNM5H5APKA3" localSheetId="7" hidden="1">#REF!</definedName>
    <definedName name="BEx74W6BJ8ENO3J25WNM5H5APKA3" hidden="1">#REF!</definedName>
    <definedName name="BEx74YKLW1FKLWC3DJ2ELZBZBY1M" localSheetId="11" hidden="1">#REF!</definedName>
    <definedName name="BEx74YKLW1FKLWC3DJ2ELZBZBY1M" localSheetId="5" hidden="1">#REF!</definedName>
    <definedName name="BEx74YKLW1FKLWC3DJ2ELZBZBY1M" localSheetId="8" hidden="1">#REF!</definedName>
    <definedName name="BEx74YKLW1FKLWC3DJ2ELZBZBY1M" localSheetId="6" hidden="1">#REF!</definedName>
    <definedName name="BEx74YKLW1FKLWC3DJ2ELZBZBY1M" localSheetId="7" hidden="1">#REF!</definedName>
    <definedName name="BEx74YKLW1FKLWC3DJ2ELZBZBY1M" hidden="1">#REF!</definedName>
    <definedName name="BEx755GRRD9BL27YHLH5QWIYLWB7" localSheetId="11" hidden="1">#REF!</definedName>
    <definedName name="BEx755GRRD9BL27YHLH5QWIYLWB7" localSheetId="5" hidden="1">#REF!</definedName>
    <definedName name="BEx755GRRD9BL27YHLH5QWIYLWB7" localSheetId="8" hidden="1">#REF!</definedName>
    <definedName name="BEx755GRRD9BL27YHLH5QWIYLWB7" localSheetId="6" hidden="1">#REF!</definedName>
    <definedName name="BEx755GRRD9BL27YHLH5QWIYLWB7" localSheetId="7" hidden="1">#REF!</definedName>
    <definedName name="BEx755GRRD9BL27YHLH5QWIYLWB7" hidden="1">#REF!</definedName>
    <definedName name="BEx759D1D5SXS5ELLZVBI0SXYUNF" localSheetId="11" hidden="1">#REF!</definedName>
    <definedName name="BEx759D1D5SXS5ELLZVBI0SXYUNF" localSheetId="5" hidden="1">#REF!</definedName>
    <definedName name="BEx759D1D5SXS5ELLZVBI0SXYUNF" localSheetId="8" hidden="1">#REF!</definedName>
    <definedName name="BEx759D1D5SXS5ELLZVBI0SXYUNF" localSheetId="6" hidden="1">#REF!</definedName>
    <definedName name="BEx759D1D5SXS5ELLZVBI0SXYUNF" localSheetId="7" hidden="1">#REF!</definedName>
    <definedName name="BEx759D1D5SXS5ELLZVBI0SXYUNF" hidden="1">#REF!</definedName>
    <definedName name="BEx75DPEQTX055IZ2L8UVLJOT1DD" localSheetId="11" hidden="1">#REF!</definedName>
    <definedName name="BEx75DPEQTX055IZ2L8UVLJOT1DD" localSheetId="5" hidden="1">#REF!</definedName>
    <definedName name="BEx75DPEQTX055IZ2L8UVLJOT1DD" localSheetId="8" hidden="1">#REF!</definedName>
    <definedName name="BEx75DPEQTX055IZ2L8UVLJOT1DD" localSheetId="6" hidden="1">#REF!</definedName>
    <definedName name="BEx75DPEQTX055IZ2L8UVLJOT1DD" localSheetId="7" hidden="1">#REF!</definedName>
    <definedName name="BEx75DPEQTX055IZ2L8UVLJOT1DD" hidden="1">#REF!</definedName>
    <definedName name="BEx75GJZSZHUDN6OOAGQYFUDA2LP" localSheetId="11" hidden="1">#REF!</definedName>
    <definedName name="BEx75GJZSZHUDN6OOAGQYFUDA2LP" localSheetId="5" hidden="1">#REF!</definedName>
    <definedName name="BEx75GJZSZHUDN6OOAGQYFUDA2LP" localSheetId="8" hidden="1">#REF!</definedName>
    <definedName name="BEx75GJZSZHUDN6OOAGQYFUDA2LP" localSheetId="6" hidden="1">#REF!</definedName>
    <definedName name="BEx75GJZSZHUDN6OOAGQYFUDA2LP" localSheetId="7" hidden="1">#REF!</definedName>
    <definedName name="BEx75GJZSZHUDN6OOAGQYFUDA2LP" hidden="1">#REF!</definedName>
    <definedName name="BEx75HGCCV5K4UCJWYV8EV9AG5YT" localSheetId="11" hidden="1">#REF!</definedName>
    <definedName name="BEx75HGCCV5K4UCJWYV8EV9AG5YT" localSheetId="5" hidden="1">#REF!</definedName>
    <definedName name="BEx75HGCCV5K4UCJWYV8EV9AG5YT" localSheetId="8" hidden="1">#REF!</definedName>
    <definedName name="BEx75HGCCV5K4UCJWYV8EV9AG5YT" localSheetId="6" hidden="1">#REF!</definedName>
    <definedName name="BEx75HGCCV5K4UCJWYV8EV9AG5YT" localSheetId="7" hidden="1">#REF!</definedName>
    <definedName name="BEx75HGCCV5K4UCJWYV8EV9AG5YT" hidden="1">#REF!</definedName>
    <definedName name="BEx75PZT8TY5P13U978NVBUXKHT4" localSheetId="11" hidden="1">#REF!</definedName>
    <definedName name="BEx75PZT8TY5P13U978NVBUXKHT4" localSheetId="5" hidden="1">#REF!</definedName>
    <definedName name="BEx75PZT8TY5P13U978NVBUXKHT4" localSheetId="8" hidden="1">#REF!</definedName>
    <definedName name="BEx75PZT8TY5P13U978NVBUXKHT4" localSheetId="6" hidden="1">#REF!</definedName>
    <definedName name="BEx75PZT8TY5P13U978NVBUXKHT4" localSheetId="7" hidden="1">#REF!</definedName>
    <definedName name="BEx75PZT8TY5P13U978NVBUXKHT4" hidden="1">#REF!</definedName>
    <definedName name="BEx75T55F7GML8V1DMWL26WRT006" localSheetId="11" hidden="1">#REF!</definedName>
    <definedName name="BEx75T55F7GML8V1DMWL26WRT006" localSheetId="5" hidden="1">#REF!</definedName>
    <definedName name="BEx75T55F7GML8V1DMWL26WRT006" localSheetId="8" hidden="1">#REF!</definedName>
    <definedName name="BEx75T55F7GML8V1DMWL26WRT006" localSheetId="6" hidden="1">#REF!</definedName>
    <definedName name="BEx75T55F7GML8V1DMWL26WRT006" localSheetId="7" hidden="1">#REF!</definedName>
    <definedName name="BEx75T55F7GML8V1DMWL26WRT006" hidden="1">#REF!</definedName>
    <definedName name="BEx75VJGR07JY6UUWURQ4PJ29UKC" localSheetId="11" hidden="1">#REF!</definedName>
    <definedName name="BEx75VJGR07JY6UUWURQ4PJ29UKC" localSheetId="5" hidden="1">#REF!</definedName>
    <definedName name="BEx75VJGR07JY6UUWURQ4PJ29UKC" localSheetId="8" hidden="1">#REF!</definedName>
    <definedName name="BEx75VJGR07JY6UUWURQ4PJ29UKC" localSheetId="6" hidden="1">#REF!</definedName>
    <definedName name="BEx75VJGR07JY6UUWURQ4PJ29UKC" localSheetId="7" hidden="1">#REF!</definedName>
    <definedName name="BEx75VJGR07JY6UUWURQ4PJ29UKC" hidden="1">#REF!</definedName>
    <definedName name="BEx7696AZUPB1PK30JJQUWUELQPJ" localSheetId="11" hidden="1">#REF!</definedName>
    <definedName name="BEx7696AZUPB1PK30JJQUWUELQPJ" localSheetId="5" hidden="1">#REF!</definedName>
    <definedName name="BEx7696AZUPB1PK30JJQUWUELQPJ" localSheetId="8" hidden="1">#REF!</definedName>
    <definedName name="BEx7696AZUPB1PK30JJQUWUELQPJ" localSheetId="6" hidden="1">#REF!</definedName>
    <definedName name="BEx7696AZUPB1PK30JJQUWUELQPJ" localSheetId="7" hidden="1">#REF!</definedName>
    <definedName name="BEx7696AZUPB1PK30JJQUWUELQPJ" hidden="1">#REF!</definedName>
    <definedName name="BEx76PNR8S4T4VUQS0KU58SEX0VN" localSheetId="11" hidden="1">#REF!</definedName>
    <definedName name="BEx76PNR8S4T4VUQS0KU58SEX0VN" localSheetId="5" hidden="1">#REF!</definedName>
    <definedName name="BEx76PNR8S4T4VUQS0KU58SEX0VN" localSheetId="8" hidden="1">#REF!</definedName>
    <definedName name="BEx76PNR8S4T4VUQS0KU58SEX0VN" localSheetId="6" hidden="1">#REF!</definedName>
    <definedName name="BEx76PNR8S4T4VUQS0KU58SEX0VN" localSheetId="7" hidden="1">#REF!</definedName>
    <definedName name="BEx76PNR8S4T4VUQS0KU58SEX0VN" hidden="1">#REF!</definedName>
    <definedName name="BEx76YY7ODSIKDD9VDF9TLTDM18I" localSheetId="11" hidden="1">#REF!</definedName>
    <definedName name="BEx76YY7ODSIKDD9VDF9TLTDM18I" localSheetId="5" hidden="1">#REF!</definedName>
    <definedName name="BEx76YY7ODSIKDD9VDF9TLTDM18I" localSheetId="8" hidden="1">#REF!</definedName>
    <definedName name="BEx76YY7ODSIKDD9VDF9TLTDM18I" localSheetId="6" hidden="1">#REF!</definedName>
    <definedName name="BEx76YY7ODSIKDD9VDF9TLTDM18I" localSheetId="7" hidden="1">#REF!</definedName>
    <definedName name="BEx76YY7ODSIKDD9VDF9TLTDM18I" hidden="1">#REF!</definedName>
    <definedName name="BEx7705E86I9B7DTKMMJMAFSYMUL" localSheetId="11" hidden="1">#REF!</definedName>
    <definedName name="BEx7705E86I9B7DTKMMJMAFSYMUL" localSheetId="5" hidden="1">#REF!</definedName>
    <definedName name="BEx7705E86I9B7DTKMMJMAFSYMUL" localSheetId="8" hidden="1">#REF!</definedName>
    <definedName name="BEx7705E86I9B7DTKMMJMAFSYMUL" localSheetId="6" hidden="1">#REF!</definedName>
    <definedName name="BEx7705E86I9B7DTKMMJMAFSYMUL" localSheetId="7" hidden="1">#REF!</definedName>
    <definedName name="BEx7705E86I9B7DTKMMJMAFSYMUL" hidden="1">#REF!</definedName>
    <definedName name="BEx7741OUGLA0WJQLQRUJSL4DE00" localSheetId="11" hidden="1">#REF!</definedName>
    <definedName name="BEx7741OUGLA0WJQLQRUJSL4DE00" localSheetId="5" hidden="1">#REF!</definedName>
    <definedName name="BEx7741OUGLA0WJQLQRUJSL4DE00" localSheetId="8" hidden="1">#REF!</definedName>
    <definedName name="BEx7741OUGLA0WJQLQRUJSL4DE00" localSheetId="6" hidden="1">#REF!</definedName>
    <definedName name="BEx7741OUGLA0WJQLQRUJSL4DE00" localSheetId="7" hidden="1">#REF!</definedName>
    <definedName name="BEx7741OUGLA0WJQLQRUJSL4DE00" hidden="1">#REF!</definedName>
    <definedName name="BEx774N83DXLJZ54Q42PWIJZ2DN1" localSheetId="11" hidden="1">#REF!</definedName>
    <definedName name="BEx774N83DXLJZ54Q42PWIJZ2DN1" localSheetId="5" hidden="1">#REF!</definedName>
    <definedName name="BEx774N83DXLJZ54Q42PWIJZ2DN1" localSheetId="8" hidden="1">#REF!</definedName>
    <definedName name="BEx774N83DXLJZ54Q42PWIJZ2DN1" localSheetId="6" hidden="1">#REF!</definedName>
    <definedName name="BEx774N83DXLJZ54Q42PWIJZ2DN1" localSheetId="7" hidden="1">#REF!</definedName>
    <definedName name="BEx774N83DXLJZ54Q42PWIJZ2DN1" hidden="1">#REF!</definedName>
    <definedName name="BEx779QNIY3061ZV9BR462WKEGRW" localSheetId="11" hidden="1">#REF!</definedName>
    <definedName name="BEx779QNIY3061ZV9BR462WKEGRW" localSheetId="5" hidden="1">#REF!</definedName>
    <definedName name="BEx779QNIY3061ZV9BR462WKEGRW" localSheetId="8" hidden="1">#REF!</definedName>
    <definedName name="BEx779QNIY3061ZV9BR462WKEGRW" localSheetId="6" hidden="1">#REF!</definedName>
    <definedName name="BEx779QNIY3061ZV9BR462WKEGRW" localSheetId="7" hidden="1">#REF!</definedName>
    <definedName name="BEx779QNIY3061ZV9BR462WKEGRW" hidden="1">#REF!</definedName>
    <definedName name="BEx77G19QU9A95CNHE6QMVSQR2T3" localSheetId="11" hidden="1">#REF!</definedName>
    <definedName name="BEx77G19QU9A95CNHE6QMVSQR2T3" localSheetId="5" hidden="1">#REF!</definedName>
    <definedName name="BEx77G19QU9A95CNHE6QMVSQR2T3" localSheetId="8" hidden="1">#REF!</definedName>
    <definedName name="BEx77G19QU9A95CNHE6QMVSQR2T3" localSheetId="6" hidden="1">#REF!</definedName>
    <definedName name="BEx77G19QU9A95CNHE6QMVSQR2T3" localSheetId="7" hidden="1">#REF!</definedName>
    <definedName name="BEx77G19QU9A95CNHE6QMVSQR2T3" hidden="1">#REF!</definedName>
    <definedName name="BEx77P0S3GVMS7BJUL9OWUGJ1B02" localSheetId="11" hidden="1">#REF!</definedName>
    <definedName name="BEx77P0S3GVMS7BJUL9OWUGJ1B02" localSheetId="5" hidden="1">#REF!</definedName>
    <definedName name="BEx77P0S3GVMS7BJUL9OWUGJ1B02" localSheetId="8" hidden="1">#REF!</definedName>
    <definedName name="BEx77P0S3GVMS7BJUL9OWUGJ1B02" localSheetId="6" hidden="1">#REF!</definedName>
    <definedName name="BEx77P0S3GVMS7BJUL9OWUGJ1B02" localSheetId="7" hidden="1">#REF!</definedName>
    <definedName name="BEx77P0S3GVMS7BJUL9OWUGJ1B02" hidden="1">#REF!</definedName>
    <definedName name="BEx77QDESURI6WW5582YXSK3A972" localSheetId="11" hidden="1">#REF!</definedName>
    <definedName name="BEx77QDESURI6WW5582YXSK3A972" localSheetId="5" hidden="1">#REF!</definedName>
    <definedName name="BEx77QDESURI6WW5582YXSK3A972" localSheetId="8" hidden="1">#REF!</definedName>
    <definedName name="BEx77QDESURI6WW5582YXSK3A972" localSheetId="6" hidden="1">#REF!</definedName>
    <definedName name="BEx77QDESURI6WW5582YXSK3A972" localSheetId="7" hidden="1">#REF!</definedName>
    <definedName name="BEx77QDESURI6WW5582YXSK3A972" hidden="1">#REF!</definedName>
    <definedName name="BEx77VBI9XOPFHKEWU5EHQ9J675Y" localSheetId="11" hidden="1">#REF!</definedName>
    <definedName name="BEx77VBI9XOPFHKEWU5EHQ9J675Y" localSheetId="5" hidden="1">#REF!</definedName>
    <definedName name="BEx77VBI9XOPFHKEWU5EHQ9J675Y" localSheetId="8" hidden="1">#REF!</definedName>
    <definedName name="BEx77VBI9XOPFHKEWU5EHQ9J675Y" localSheetId="6" hidden="1">#REF!</definedName>
    <definedName name="BEx77VBI9XOPFHKEWU5EHQ9J675Y" localSheetId="7" hidden="1">#REF!</definedName>
    <definedName name="BEx77VBI9XOPFHKEWU5EHQ9J675Y" hidden="1">#REF!</definedName>
    <definedName name="BEx7809GQOCLHSNH95VOYIX7P1TV" localSheetId="11" hidden="1">#REF!</definedName>
    <definedName name="BEx7809GQOCLHSNH95VOYIX7P1TV" localSheetId="5" hidden="1">#REF!</definedName>
    <definedName name="BEx7809GQOCLHSNH95VOYIX7P1TV" localSheetId="8" hidden="1">#REF!</definedName>
    <definedName name="BEx7809GQOCLHSNH95VOYIX7P1TV" localSheetId="6" hidden="1">#REF!</definedName>
    <definedName name="BEx7809GQOCLHSNH95VOYIX7P1TV" localSheetId="7" hidden="1">#REF!</definedName>
    <definedName name="BEx7809GQOCLHSNH95VOYIX7P1TV" hidden="1">#REF!</definedName>
    <definedName name="BEx780K8XAXUHGVZGZWQ74DK4CI3" localSheetId="11" hidden="1">#REF!</definedName>
    <definedName name="BEx780K8XAXUHGVZGZWQ74DK4CI3" localSheetId="5" hidden="1">#REF!</definedName>
    <definedName name="BEx780K8XAXUHGVZGZWQ74DK4CI3" localSheetId="8" hidden="1">#REF!</definedName>
    <definedName name="BEx780K8XAXUHGVZGZWQ74DK4CI3" localSheetId="6" hidden="1">#REF!</definedName>
    <definedName name="BEx780K8XAXUHGVZGZWQ74DK4CI3" localSheetId="7" hidden="1">#REF!</definedName>
    <definedName name="BEx780K8XAXUHGVZGZWQ74DK4CI3" hidden="1">#REF!</definedName>
    <definedName name="BEx78226TN58UE0CTY98YEDU0LSL" localSheetId="11" hidden="1">#REF!</definedName>
    <definedName name="BEx78226TN58UE0CTY98YEDU0LSL" localSheetId="5" hidden="1">#REF!</definedName>
    <definedName name="BEx78226TN58UE0CTY98YEDU0LSL" localSheetId="8" hidden="1">#REF!</definedName>
    <definedName name="BEx78226TN58UE0CTY98YEDU0LSL" localSheetId="6" hidden="1">#REF!</definedName>
    <definedName name="BEx78226TN58UE0CTY98YEDU0LSL" localSheetId="7" hidden="1">#REF!</definedName>
    <definedName name="BEx78226TN58UE0CTY98YEDU0LSL" hidden="1">#REF!</definedName>
    <definedName name="BEx7881ZZBWHRAX6W2GY19J8MGEQ" localSheetId="11" hidden="1">#REF!</definedName>
    <definedName name="BEx7881ZZBWHRAX6W2GY19J8MGEQ" localSheetId="5" hidden="1">#REF!</definedName>
    <definedName name="BEx7881ZZBWHRAX6W2GY19J8MGEQ" localSheetId="8" hidden="1">#REF!</definedName>
    <definedName name="BEx7881ZZBWHRAX6W2GY19J8MGEQ" localSheetId="6" hidden="1">#REF!</definedName>
    <definedName name="BEx7881ZZBWHRAX6W2GY19J8MGEQ" localSheetId="7" hidden="1">#REF!</definedName>
    <definedName name="BEx7881ZZBWHRAX6W2GY19J8MGEQ" hidden="1">#REF!</definedName>
    <definedName name="BEx78BSYINF85GYNSCIRD95PH86Q" localSheetId="11" hidden="1">#REF!</definedName>
    <definedName name="BEx78BSYINF85GYNSCIRD95PH86Q" localSheetId="5" hidden="1">#REF!</definedName>
    <definedName name="BEx78BSYINF85GYNSCIRD95PH86Q" localSheetId="8" hidden="1">#REF!</definedName>
    <definedName name="BEx78BSYINF85GYNSCIRD95PH86Q" localSheetId="6" hidden="1">#REF!</definedName>
    <definedName name="BEx78BSYINF85GYNSCIRD95PH86Q" localSheetId="7" hidden="1">#REF!</definedName>
    <definedName name="BEx78BSYINF85GYNSCIRD95PH86Q" hidden="1">#REF!</definedName>
    <definedName name="BEx78HHRIWDLHQX2LG0HWFRYEL1T" localSheetId="11" hidden="1">#REF!</definedName>
    <definedName name="BEx78HHRIWDLHQX2LG0HWFRYEL1T" localSheetId="5" hidden="1">#REF!</definedName>
    <definedName name="BEx78HHRIWDLHQX2LG0HWFRYEL1T" localSheetId="8" hidden="1">#REF!</definedName>
    <definedName name="BEx78HHRIWDLHQX2LG0HWFRYEL1T" localSheetId="6" hidden="1">#REF!</definedName>
    <definedName name="BEx78HHRIWDLHQX2LG0HWFRYEL1T" localSheetId="7" hidden="1">#REF!</definedName>
    <definedName name="BEx78HHRIWDLHQX2LG0HWFRYEL1T" hidden="1">#REF!</definedName>
    <definedName name="BEx78QC4X2YVM9K6MQRB2WJG36N3" localSheetId="11" hidden="1">#REF!</definedName>
    <definedName name="BEx78QC4X2YVM9K6MQRB2WJG36N3" localSheetId="5" hidden="1">#REF!</definedName>
    <definedName name="BEx78QC4X2YVM9K6MQRB2WJG36N3" localSheetId="8" hidden="1">#REF!</definedName>
    <definedName name="BEx78QC4X2YVM9K6MQRB2WJG36N3" localSheetId="6" hidden="1">#REF!</definedName>
    <definedName name="BEx78QC4X2YVM9K6MQRB2WJG36N3" localSheetId="7" hidden="1">#REF!</definedName>
    <definedName name="BEx78QC4X2YVM9K6MQRB2WJG36N3" hidden="1">#REF!</definedName>
    <definedName name="BEx78QMXZ2P1ZB3HJ9O50DWHCMXR" localSheetId="11" hidden="1">#REF!</definedName>
    <definedName name="BEx78QMXZ2P1ZB3HJ9O50DWHCMXR" localSheetId="5" hidden="1">#REF!</definedName>
    <definedName name="BEx78QMXZ2P1ZB3HJ9O50DWHCMXR" localSheetId="8" hidden="1">#REF!</definedName>
    <definedName name="BEx78QMXZ2P1ZB3HJ9O50DWHCMXR" localSheetId="6" hidden="1">#REF!</definedName>
    <definedName name="BEx78QMXZ2P1ZB3HJ9O50DWHCMXR" localSheetId="7" hidden="1">#REF!</definedName>
    <definedName name="BEx78QMXZ2P1ZB3HJ9O50DWHCMXR" hidden="1">#REF!</definedName>
    <definedName name="BEx78SFO5VR28677DWZEMDN7G86X" localSheetId="11" hidden="1">#REF!</definedName>
    <definedName name="BEx78SFO5VR28677DWZEMDN7G86X" localSheetId="5" hidden="1">#REF!</definedName>
    <definedName name="BEx78SFO5VR28677DWZEMDN7G86X" localSheetId="8" hidden="1">#REF!</definedName>
    <definedName name="BEx78SFO5VR28677DWZEMDN7G86X" localSheetId="6" hidden="1">#REF!</definedName>
    <definedName name="BEx78SFO5VR28677DWZEMDN7G86X" localSheetId="7" hidden="1">#REF!</definedName>
    <definedName name="BEx78SFO5VR28677DWZEMDN7G86X" hidden="1">#REF!</definedName>
    <definedName name="BEx78SFOYH1Z0ZDTO47W2M60TW6K" localSheetId="11" hidden="1">#REF!</definedName>
    <definedName name="BEx78SFOYH1Z0ZDTO47W2M60TW6K" localSheetId="5" hidden="1">#REF!</definedName>
    <definedName name="BEx78SFOYH1Z0ZDTO47W2M60TW6K" localSheetId="8" hidden="1">#REF!</definedName>
    <definedName name="BEx78SFOYH1Z0ZDTO47W2M60TW6K" localSheetId="6" hidden="1">#REF!</definedName>
    <definedName name="BEx78SFOYH1Z0ZDTO47W2M60TW6K" localSheetId="7" hidden="1">#REF!</definedName>
    <definedName name="BEx78SFOYH1Z0ZDTO47W2M60TW6K" hidden="1">#REF!</definedName>
    <definedName name="BEx7974EARYYX2ICWU0YC50VO5D8" localSheetId="11" hidden="1">#REF!</definedName>
    <definedName name="BEx7974EARYYX2ICWU0YC50VO5D8" localSheetId="5" hidden="1">#REF!</definedName>
    <definedName name="BEx7974EARYYX2ICWU0YC50VO5D8" localSheetId="8" hidden="1">#REF!</definedName>
    <definedName name="BEx7974EARYYX2ICWU0YC50VO5D8" localSheetId="6" hidden="1">#REF!</definedName>
    <definedName name="BEx7974EARYYX2ICWU0YC50VO5D8" localSheetId="7" hidden="1">#REF!</definedName>
    <definedName name="BEx7974EARYYX2ICWU0YC50VO5D8" hidden="1">#REF!</definedName>
    <definedName name="BEx79JK3E6JO8MX4O35A5G8NZCC8" localSheetId="11" hidden="1">#REF!</definedName>
    <definedName name="BEx79JK3E6JO8MX4O35A5G8NZCC8" localSheetId="5" hidden="1">#REF!</definedName>
    <definedName name="BEx79JK3E6JO8MX4O35A5G8NZCC8" localSheetId="8" hidden="1">#REF!</definedName>
    <definedName name="BEx79JK3E6JO8MX4O35A5G8NZCC8" localSheetId="6" hidden="1">#REF!</definedName>
    <definedName name="BEx79JK3E6JO8MX4O35A5G8NZCC8" localSheetId="7" hidden="1">#REF!</definedName>
    <definedName name="BEx79JK3E6JO8MX4O35A5G8NZCC8" hidden="1">#REF!</definedName>
    <definedName name="BEx79OCP4HQ6XP8EWNGEUDLOZBBS" localSheetId="11" hidden="1">#REF!</definedName>
    <definedName name="BEx79OCP4HQ6XP8EWNGEUDLOZBBS" localSheetId="5" hidden="1">#REF!</definedName>
    <definedName name="BEx79OCP4HQ6XP8EWNGEUDLOZBBS" localSheetId="8" hidden="1">#REF!</definedName>
    <definedName name="BEx79OCP4HQ6XP8EWNGEUDLOZBBS" localSheetId="6" hidden="1">#REF!</definedName>
    <definedName name="BEx79OCP4HQ6XP8EWNGEUDLOZBBS" localSheetId="7" hidden="1">#REF!</definedName>
    <definedName name="BEx79OCP4HQ6XP8EWNGEUDLOZBBS" hidden="1">#REF!</definedName>
    <definedName name="BEx79SEAYKUZB0H4LYBCD6WWJBG2" localSheetId="11" hidden="1">#REF!</definedName>
    <definedName name="BEx79SEAYKUZB0H4LYBCD6WWJBG2" localSheetId="5" hidden="1">#REF!</definedName>
    <definedName name="BEx79SEAYKUZB0H4LYBCD6WWJBG2" localSheetId="8" hidden="1">#REF!</definedName>
    <definedName name="BEx79SEAYKUZB0H4LYBCD6WWJBG2" localSheetId="6" hidden="1">#REF!</definedName>
    <definedName name="BEx79SEAYKUZB0H4LYBCD6WWJBG2" localSheetId="7" hidden="1">#REF!</definedName>
    <definedName name="BEx79SEAYKUZB0H4LYBCD6WWJBG2" hidden="1">#REF!</definedName>
    <definedName name="BEx79SJRHTLS9PYM69O9BWW1FMJK" localSheetId="11" hidden="1">#REF!</definedName>
    <definedName name="BEx79SJRHTLS9PYM69O9BWW1FMJK" localSheetId="5" hidden="1">#REF!</definedName>
    <definedName name="BEx79SJRHTLS9PYM69O9BWW1FMJK" localSheetId="8" hidden="1">#REF!</definedName>
    <definedName name="BEx79SJRHTLS9PYM69O9BWW1FMJK" localSheetId="6" hidden="1">#REF!</definedName>
    <definedName name="BEx79SJRHTLS9PYM69O9BWW1FMJK" localSheetId="7" hidden="1">#REF!</definedName>
    <definedName name="BEx79SJRHTLS9PYM69O9BWW1FMJK" hidden="1">#REF!</definedName>
    <definedName name="BEx79YJJLBELICW9F9FRYSCQ101L" localSheetId="11" hidden="1">#REF!</definedName>
    <definedName name="BEx79YJJLBELICW9F9FRYSCQ101L" localSheetId="5" hidden="1">#REF!</definedName>
    <definedName name="BEx79YJJLBELICW9F9FRYSCQ101L" localSheetId="8" hidden="1">#REF!</definedName>
    <definedName name="BEx79YJJLBELICW9F9FRYSCQ101L" localSheetId="6" hidden="1">#REF!</definedName>
    <definedName name="BEx79YJJLBELICW9F9FRYSCQ101L" localSheetId="7" hidden="1">#REF!</definedName>
    <definedName name="BEx79YJJLBELICW9F9FRYSCQ101L" hidden="1">#REF!</definedName>
    <definedName name="BEx79YUC7B0V77FSBGIRCY1BR4VK" localSheetId="11" hidden="1">#REF!</definedName>
    <definedName name="BEx79YUC7B0V77FSBGIRCY1BR4VK" localSheetId="5" hidden="1">#REF!</definedName>
    <definedName name="BEx79YUC7B0V77FSBGIRCY1BR4VK" localSheetId="8" hidden="1">#REF!</definedName>
    <definedName name="BEx79YUC7B0V77FSBGIRCY1BR4VK" localSheetId="6" hidden="1">#REF!</definedName>
    <definedName name="BEx79YUC7B0V77FSBGIRCY1BR4VK" localSheetId="7" hidden="1">#REF!</definedName>
    <definedName name="BEx79YUC7B0V77FSBGIRCY1BR4VK" hidden="1">#REF!</definedName>
    <definedName name="BEx7A06T3RC2891FUX05G3QPRAUE" localSheetId="11" hidden="1">#REF!</definedName>
    <definedName name="BEx7A06T3RC2891FUX05G3QPRAUE" localSheetId="5" hidden="1">#REF!</definedName>
    <definedName name="BEx7A06T3RC2891FUX05G3QPRAUE" localSheetId="8" hidden="1">#REF!</definedName>
    <definedName name="BEx7A06T3RC2891FUX05G3QPRAUE" localSheetId="6" hidden="1">#REF!</definedName>
    <definedName name="BEx7A06T3RC2891FUX05G3QPRAUE" localSheetId="7" hidden="1">#REF!</definedName>
    <definedName name="BEx7A06T3RC2891FUX05G3QPRAUE" hidden="1">#REF!</definedName>
    <definedName name="BEx7A9S3JA1X7FH4CFSQLTZC4691" localSheetId="11" hidden="1">#REF!</definedName>
    <definedName name="BEx7A9S3JA1X7FH4CFSQLTZC4691" localSheetId="5" hidden="1">#REF!</definedName>
    <definedName name="BEx7A9S3JA1X7FH4CFSQLTZC4691" localSheetId="8" hidden="1">#REF!</definedName>
    <definedName name="BEx7A9S3JA1X7FH4CFSQLTZC4691" localSheetId="6" hidden="1">#REF!</definedName>
    <definedName name="BEx7A9S3JA1X7FH4CFSQLTZC4691" localSheetId="7" hidden="1">#REF!</definedName>
    <definedName name="BEx7A9S3JA1X7FH4CFSQLTZC4691" hidden="1">#REF!</definedName>
    <definedName name="BEx7ABA2C9IWH5VSLVLLLCY62161" localSheetId="11" hidden="1">#REF!</definedName>
    <definedName name="BEx7ABA2C9IWH5VSLVLLLCY62161" localSheetId="5" hidden="1">#REF!</definedName>
    <definedName name="BEx7ABA2C9IWH5VSLVLLLCY62161" localSheetId="8" hidden="1">#REF!</definedName>
    <definedName name="BEx7ABA2C9IWH5VSLVLLLCY62161" localSheetId="6" hidden="1">#REF!</definedName>
    <definedName name="BEx7ABA2C9IWH5VSLVLLLCY62161" localSheetId="7" hidden="1">#REF!</definedName>
    <definedName name="BEx7ABA2C9IWH5VSLVLLLCY62161" hidden="1">#REF!</definedName>
    <definedName name="BEx7AE4LPLX8N85BYB0WCO5S7ZPV" localSheetId="11" hidden="1">#REF!</definedName>
    <definedName name="BEx7AE4LPLX8N85BYB0WCO5S7ZPV" localSheetId="5" hidden="1">#REF!</definedName>
    <definedName name="BEx7AE4LPLX8N85BYB0WCO5S7ZPV" localSheetId="8" hidden="1">#REF!</definedName>
    <definedName name="BEx7AE4LPLX8N85BYB0WCO5S7ZPV" localSheetId="6" hidden="1">#REF!</definedName>
    <definedName name="BEx7AE4LPLX8N85BYB0WCO5S7ZPV" localSheetId="7" hidden="1">#REF!</definedName>
    <definedName name="BEx7AE4LPLX8N85BYB0WCO5S7ZPV" hidden="1">#REF!</definedName>
    <definedName name="BEx7AR0EEP9O5JPPEKQWG1TC860T" localSheetId="11" hidden="1">#REF!</definedName>
    <definedName name="BEx7AR0EEP9O5JPPEKQWG1TC860T" localSheetId="5" hidden="1">#REF!</definedName>
    <definedName name="BEx7AR0EEP9O5JPPEKQWG1TC860T" localSheetId="8" hidden="1">#REF!</definedName>
    <definedName name="BEx7AR0EEP9O5JPPEKQWG1TC860T" localSheetId="6" hidden="1">#REF!</definedName>
    <definedName name="BEx7AR0EEP9O5JPPEKQWG1TC860T" localSheetId="7" hidden="1">#REF!</definedName>
    <definedName name="BEx7AR0EEP9O5JPPEKQWG1TC860T" hidden="1">#REF!</definedName>
    <definedName name="BEx7ASD1I654MEDCO6GGWA95PXSC" localSheetId="11" hidden="1">#REF!</definedName>
    <definedName name="BEx7ASD1I654MEDCO6GGWA95PXSC" localSheetId="5" hidden="1">#REF!</definedName>
    <definedName name="BEx7ASD1I654MEDCO6GGWA95PXSC" localSheetId="8" hidden="1">#REF!</definedName>
    <definedName name="BEx7ASD1I654MEDCO6GGWA95PXSC" localSheetId="6" hidden="1">#REF!</definedName>
    <definedName name="BEx7ASD1I654MEDCO6GGWA95PXSC" localSheetId="7" hidden="1">#REF!</definedName>
    <definedName name="BEx7ASD1I654MEDCO6GGWA95PXSC" hidden="1">#REF!</definedName>
    <definedName name="BEx7AURD3S7JGN4D3YK1QAG6TAFA" localSheetId="11" hidden="1">#REF!</definedName>
    <definedName name="BEx7AURD3S7JGN4D3YK1QAG6TAFA" localSheetId="5" hidden="1">#REF!</definedName>
    <definedName name="BEx7AURD3S7JGN4D3YK1QAG6TAFA" localSheetId="8" hidden="1">#REF!</definedName>
    <definedName name="BEx7AURD3S7JGN4D3YK1QAG6TAFA" localSheetId="6" hidden="1">#REF!</definedName>
    <definedName name="BEx7AURD3S7JGN4D3YK1QAG6TAFA" localSheetId="7" hidden="1">#REF!</definedName>
    <definedName name="BEx7AURD3S7JGN4D3YK1QAG6TAFA" hidden="1">#REF!</definedName>
    <definedName name="BEx7AVCX9S5RJP3NSZ4QM4E6ERDT" localSheetId="11" hidden="1">#REF!</definedName>
    <definedName name="BEx7AVCX9S5RJP3NSZ4QM4E6ERDT" localSheetId="5" hidden="1">#REF!</definedName>
    <definedName name="BEx7AVCX9S5RJP3NSZ4QM4E6ERDT" localSheetId="8" hidden="1">#REF!</definedName>
    <definedName name="BEx7AVCX9S5RJP3NSZ4QM4E6ERDT" localSheetId="6" hidden="1">#REF!</definedName>
    <definedName name="BEx7AVCX9S5RJP3NSZ4QM4E6ERDT" localSheetId="7" hidden="1">#REF!</definedName>
    <definedName name="BEx7AVCX9S5RJP3NSZ4QM4E6ERDT" hidden="1">#REF!</definedName>
    <definedName name="BEx7AVYIGP0930MV5JEBWRYCJN68" localSheetId="11" hidden="1">#REF!</definedName>
    <definedName name="BEx7AVYIGP0930MV5JEBWRYCJN68" localSheetId="5" hidden="1">#REF!</definedName>
    <definedName name="BEx7AVYIGP0930MV5JEBWRYCJN68" localSheetId="8" hidden="1">#REF!</definedName>
    <definedName name="BEx7AVYIGP0930MV5JEBWRYCJN68" localSheetId="6" hidden="1">#REF!</definedName>
    <definedName name="BEx7AVYIGP0930MV5JEBWRYCJN68" localSheetId="7" hidden="1">#REF!</definedName>
    <definedName name="BEx7AVYIGP0930MV5JEBWRYCJN68" hidden="1">#REF!</definedName>
    <definedName name="BEx7B6LH6917TXOSAAQ6U7HVF018" localSheetId="11" hidden="1">#REF!</definedName>
    <definedName name="BEx7B6LH6917TXOSAAQ6U7HVF018" localSheetId="5" hidden="1">#REF!</definedName>
    <definedName name="BEx7B6LH6917TXOSAAQ6U7HVF018" localSheetId="8" hidden="1">#REF!</definedName>
    <definedName name="BEx7B6LH6917TXOSAAQ6U7HVF018" localSheetId="6" hidden="1">#REF!</definedName>
    <definedName name="BEx7B6LH6917TXOSAAQ6U7HVF018" localSheetId="7" hidden="1">#REF!</definedName>
    <definedName name="BEx7B6LH6917TXOSAAQ6U7HVF018" hidden="1">#REF!</definedName>
    <definedName name="BEx7BN8E88JR3K1BSLAZRPSFPQ9L" localSheetId="11" hidden="1">#REF!</definedName>
    <definedName name="BEx7BN8E88JR3K1BSLAZRPSFPQ9L" localSheetId="5" hidden="1">#REF!</definedName>
    <definedName name="BEx7BN8E88JR3K1BSLAZRPSFPQ9L" localSheetId="8" hidden="1">#REF!</definedName>
    <definedName name="BEx7BN8E88JR3K1BSLAZRPSFPQ9L" localSheetId="6" hidden="1">#REF!</definedName>
    <definedName name="BEx7BN8E88JR3K1BSLAZRPSFPQ9L" localSheetId="7" hidden="1">#REF!</definedName>
    <definedName name="BEx7BN8E88JR3K1BSLAZRPSFPQ9L" hidden="1">#REF!</definedName>
    <definedName name="BEx7BP14RMS3638K85OM4NCYLRHG" localSheetId="11" hidden="1">#REF!</definedName>
    <definedName name="BEx7BP14RMS3638K85OM4NCYLRHG" localSheetId="5" hidden="1">#REF!</definedName>
    <definedName name="BEx7BP14RMS3638K85OM4NCYLRHG" localSheetId="8" hidden="1">#REF!</definedName>
    <definedName name="BEx7BP14RMS3638K85OM4NCYLRHG" localSheetId="6" hidden="1">#REF!</definedName>
    <definedName name="BEx7BP14RMS3638K85OM4NCYLRHG" localSheetId="7" hidden="1">#REF!</definedName>
    <definedName name="BEx7BP14RMS3638K85OM4NCYLRHG" hidden="1">#REF!</definedName>
    <definedName name="BEx7BPXFZXJ79FQ0E8AQE21PGVHA" localSheetId="11" hidden="1">#REF!</definedName>
    <definedName name="BEx7BPXFZXJ79FQ0E8AQE21PGVHA" localSheetId="5" hidden="1">#REF!</definedName>
    <definedName name="BEx7BPXFZXJ79FQ0E8AQE21PGVHA" localSheetId="8" hidden="1">#REF!</definedName>
    <definedName name="BEx7BPXFZXJ79FQ0E8AQE21PGVHA" localSheetId="6" hidden="1">#REF!</definedName>
    <definedName name="BEx7BPXFZXJ79FQ0E8AQE21PGVHA" localSheetId="7" hidden="1">#REF!</definedName>
    <definedName name="BEx7BPXFZXJ79FQ0E8AQE21PGVHA" hidden="1">#REF!</definedName>
    <definedName name="BEx7C04AM39DQMC1TIX7CFZ2ADHX" localSheetId="11" hidden="1">#REF!</definedName>
    <definedName name="BEx7C04AM39DQMC1TIX7CFZ2ADHX" localSheetId="5" hidden="1">#REF!</definedName>
    <definedName name="BEx7C04AM39DQMC1TIX7CFZ2ADHX" localSheetId="8" hidden="1">#REF!</definedName>
    <definedName name="BEx7C04AM39DQMC1TIX7CFZ2ADHX" localSheetId="6" hidden="1">#REF!</definedName>
    <definedName name="BEx7C04AM39DQMC1TIX7CFZ2ADHX" localSheetId="7" hidden="1">#REF!</definedName>
    <definedName name="BEx7C04AM39DQMC1TIX7CFZ2ADHX" hidden="1">#REF!</definedName>
    <definedName name="BEx7C346X4AX2J1QPM4NBC7JL5W9" localSheetId="11" hidden="1">#REF!</definedName>
    <definedName name="BEx7C346X4AX2J1QPM4NBC7JL5W9" localSheetId="5" hidden="1">#REF!</definedName>
    <definedName name="BEx7C346X4AX2J1QPM4NBC7JL5W9" localSheetId="8" hidden="1">#REF!</definedName>
    <definedName name="BEx7C346X4AX2J1QPM4NBC7JL5W9" localSheetId="6" hidden="1">#REF!</definedName>
    <definedName name="BEx7C346X4AX2J1QPM4NBC7JL5W9" localSheetId="7" hidden="1">#REF!</definedName>
    <definedName name="BEx7C346X4AX2J1QPM4NBC7JL5W9" hidden="1">#REF!</definedName>
    <definedName name="BEx7C40F0PQURHPI6YQ39NFIR86Z" localSheetId="11" hidden="1">#REF!</definedName>
    <definedName name="BEx7C40F0PQURHPI6YQ39NFIR86Z" localSheetId="5" hidden="1">#REF!</definedName>
    <definedName name="BEx7C40F0PQURHPI6YQ39NFIR86Z" localSheetId="8" hidden="1">#REF!</definedName>
    <definedName name="BEx7C40F0PQURHPI6YQ39NFIR86Z" localSheetId="6" hidden="1">#REF!</definedName>
    <definedName name="BEx7C40F0PQURHPI6YQ39NFIR86Z" localSheetId="7" hidden="1">#REF!</definedName>
    <definedName name="BEx7C40F0PQURHPI6YQ39NFIR86Z" hidden="1">#REF!</definedName>
    <definedName name="BEx7C7B9VCY7N0H7N1NH6HNNH724" localSheetId="11" hidden="1">#REF!</definedName>
    <definedName name="BEx7C7B9VCY7N0H7N1NH6HNNH724" localSheetId="5" hidden="1">#REF!</definedName>
    <definedName name="BEx7C7B9VCY7N0H7N1NH6HNNH724" localSheetId="8" hidden="1">#REF!</definedName>
    <definedName name="BEx7C7B9VCY7N0H7N1NH6HNNH724" localSheetId="6" hidden="1">#REF!</definedName>
    <definedName name="BEx7C7B9VCY7N0H7N1NH6HNNH724" localSheetId="7" hidden="1">#REF!</definedName>
    <definedName name="BEx7C7B9VCY7N0H7N1NH6HNNH724" hidden="1">#REF!</definedName>
    <definedName name="BEx7C93VR7SYRIJS1JO8YZKSFAW9" localSheetId="11" hidden="1">#REF!</definedName>
    <definedName name="BEx7C93VR7SYRIJS1JO8YZKSFAW9" localSheetId="5" hidden="1">#REF!</definedName>
    <definedName name="BEx7C93VR7SYRIJS1JO8YZKSFAW9" localSheetId="8" hidden="1">#REF!</definedName>
    <definedName name="BEx7C93VR7SYRIJS1JO8YZKSFAW9" localSheetId="6" hidden="1">#REF!</definedName>
    <definedName name="BEx7C93VR7SYRIJS1JO8YZKSFAW9" localSheetId="7" hidden="1">#REF!</definedName>
    <definedName name="BEx7C93VR7SYRIJS1JO8YZKSFAW9" hidden="1">#REF!</definedName>
    <definedName name="BEx7CCPC6R1KQQZ2JQU6EFI1G0RM" localSheetId="11" hidden="1">#REF!</definedName>
    <definedName name="BEx7CCPC6R1KQQZ2JQU6EFI1G0RM" localSheetId="5" hidden="1">#REF!</definedName>
    <definedName name="BEx7CCPC6R1KQQZ2JQU6EFI1G0RM" localSheetId="8" hidden="1">#REF!</definedName>
    <definedName name="BEx7CCPC6R1KQQZ2JQU6EFI1G0RM" localSheetId="6" hidden="1">#REF!</definedName>
    <definedName name="BEx7CCPC6R1KQQZ2JQU6EFI1G0RM" localSheetId="7" hidden="1">#REF!</definedName>
    <definedName name="BEx7CCPC6R1KQQZ2JQU6EFI1G0RM" hidden="1">#REF!</definedName>
    <definedName name="BEx7CIJST9GLS2QD383UK7VUDTGL" localSheetId="11" hidden="1">#REF!</definedName>
    <definedName name="BEx7CIJST9GLS2QD383UK7VUDTGL" localSheetId="5" hidden="1">#REF!</definedName>
    <definedName name="BEx7CIJST9GLS2QD383UK7VUDTGL" localSheetId="8" hidden="1">#REF!</definedName>
    <definedName name="BEx7CIJST9GLS2QD383UK7VUDTGL" localSheetId="6" hidden="1">#REF!</definedName>
    <definedName name="BEx7CIJST9GLS2QD383UK7VUDTGL" localSheetId="7" hidden="1">#REF!</definedName>
    <definedName name="BEx7CIJST9GLS2QD383UK7VUDTGL" hidden="1">#REF!</definedName>
    <definedName name="BEx7CO8T2XKC7GHDSYNAWTZ9L7YR" localSheetId="11" hidden="1">#REF!</definedName>
    <definedName name="BEx7CO8T2XKC7GHDSYNAWTZ9L7YR" localSheetId="5" hidden="1">#REF!</definedName>
    <definedName name="BEx7CO8T2XKC7GHDSYNAWTZ9L7YR" localSheetId="8" hidden="1">#REF!</definedName>
    <definedName name="BEx7CO8T2XKC7GHDSYNAWTZ9L7YR" localSheetId="6" hidden="1">#REF!</definedName>
    <definedName name="BEx7CO8T2XKC7GHDSYNAWTZ9L7YR" localSheetId="7" hidden="1">#REF!</definedName>
    <definedName name="BEx7CO8T2XKC7GHDSYNAWTZ9L7YR" hidden="1">#REF!</definedName>
    <definedName name="BEx7CW1CF00DO8A36UNC2X7K65C2" localSheetId="11" hidden="1">#REF!</definedName>
    <definedName name="BEx7CW1CF00DO8A36UNC2X7K65C2" localSheetId="5" hidden="1">#REF!</definedName>
    <definedName name="BEx7CW1CF00DO8A36UNC2X7K65C2" localSheetId="8" hidden="1">#REF!</definedName>
    <definedName name="BEx7CW1CF00DO8A36UNC2X7K65C2" localSheetId="6" hidden="1">#REF!</definedName>
    <definedName name="BEx7CW1CF00DO8A36UNC2X7K65C2" localSheetId="7" hidden="1">#REF!</definedName>
    <definedName name="BEx7CW1CF00DO8A36UNC2X7K65C2" hidden="1">#REF!</definedName>
    <definedName name="BEx7CW6NFRL2P4XWP0MWHIYA97KF" localSheetId="11" hidden="1">#REF!</definedName>
    <definedName name="BEx7CW6NFRL2P4XWP0MWHIYA97KF" localSheetId="5" hidden="1">#REF!</definedName>
    <definedName name="BEx7CW6NFRL2P4XWP0MWHIYA97KF" localSheetId="8" hidden="1">#REF!</definedName>
    <definedName name="BEx7CW6NFRL2P4XWP0MWHIYA97KF" localSheetId="6" hidden="1">#REF!</definedName>
    <definedName name="BEx7CW6NFRL2P4XWP0MWHIYA97KF" localSheetId="7" hidden="1">#REF!</definedName>
    <definedName name="BEx7CW6NFRL2P4XWP0MWHIYA97KF" hidden="1">#REF!</definedName>
    <definedName name="BEx7CZXN83U7XFVGG1P1N6ZCQK7U" localSheetId="11" hidden="1">#REF!</definedName>
    <definedName name="BEx7CZXN83U7XFVGG1P1N6ZCQK7U" localSheetId="5" hidden="1">#REF!</definedName>
    <definedName name="BEx7CZXN83U7XFVGG1P1N6ZCQK7U" localSheetId="8" hidden="1">#REF!</definedName>
    <definedName name="BEx7CZXN83U7XFVGG1P1N6ZCQK7U" localSheetId="6" hidden="1">#REF!</definedName>
    <definedName name="BEx7CZXN83U7XFVGG1P1N6ZCQK7U" localSheetId="7" hidden="1">#REF!</definedName>
    <definedName name="BEx7CZXN83U7XFVGG1P1N6ZCQK7U" hidden="1">#REF!</definedName>
    <definedName name="BEx7D14R4J25CLH301NHMGU8FSWM" localSheetId="11" hidden="1">#REF!</definedName>
    <definedName name="BEx7D14R4J25CLH301NHMGU8FSWM" localSheetId="5" hidden="1">#REF!</definedName>
    <definedName name="BEx7D14R4J25CLH301NHMGU8FSWM" localSheetId="8" hidden="1">#REF!</definedName>
    <definedName name="BEx7D14R4J25CLH301NHMGU8FSWM" localSheetId="6" hidden="1">#REF!</definedName>
    <definedName name="BEx7D14R4J25CLH301NHMGU8FSWM" localSheetId="7" hidden="1">#REF!</definedName>
    <definedName name="BEx7D14R4J25CLH301NHMGU8FSWM" hidden="1">#REF!</definedName>
    <definedName name="BEx7D38BE0Z9QLQBDMGARM9USFPM" localSheetId="11" hidden="1">#REF!</definedName>
    <definedName name="BEx7D38BE0Z9QLQBDMGARM9USFPM" localSheetId="5" hidden="1">#REF!</definedName>
    <definedName name="BEx7D38BE0Z9QLQBDMGARM9USFPM" localSheetId="8" hidden="1">#REF!</definedName>
    <definedName name="BEx7D38BE0Z9QLQBDMGARM9USFPM" localSheetId="6" hidden="1">#REF!</definedName>
    <definedName name="BEx7D38BE0Z9QLQBDMGARM9USFPM" localSheetId="7" hidden="1">#REF!</definedName>
    <definedName name="BEx7D38BE0Z9QLQBDMGARM9USFPM" hidden="1">#REF!</definedName>
    <definedName name="BEx7D5RWKRS4W71J4NZ6ZSFHPKFT" localSheetId="11" hidden="1">#REF!</definedName>
    <definedName name="BEx7D5RWKRS4W71J4NZ6ZSFHPKFT" localSheetId="5" hidden="1">#REF!</definedName>
    <definedName name="BEx7D5RWKRS4W71J4NZ6ZSFHPKFT" localSheetId="8" hidden="1">#REF!</definedName>
    <definedName name="BEx7D5RWKRS4W71J4NZ6ZSFHPKFT" localSheetId="6" hidden="1">#REF!</definedName>
    <definedName name="BEx7D5RWKRS4W71J4NZ6ZSFHPKFT" localSheetId="7" hidden="1">#REF!</definedName>
    <definedName name="BEx7D5RWKRS4W71J4NZ6ZSFHPKFT" hidden="1">#REF!</definedName>
    <definedName name="BEx7D8H1TPOX1UN17QZYEV7Q58GA" localSheetId="11" hidden="1">#REF!</definedName>
    <definedName name="BEx7D8H1TPOX1UN17QZYEV7Q58GA" localSheetId="5" hidden="1">#REF!</definedName>
    <definedName name="BEx7D8H1TPOX1UN17QZYEV7Q58GA" localSheetId="8" hidden="1">#REF!</definedName>
    <definedName name="BEx7D8H1TPOX1UN17QZYEV7Q58GA" localSheetId="6" hidden="1">#REF!</definedName>
    <definedName name="BEx7D8H1TPOX1UN17QZYEV7Q58GA" localSheetId="7" hidden="1">#REF!</definedName>
    <definedName name="BEx7D8H1TPOX1UN17QZYEV7Q58GA" hidden="1">#REF!</definedName>
    <definedName name="BEx7DGF13H2074LRWFZQ45PZ6JPX" localSheetId="11" hidden="1">#REF!</definedName>
    <definedName name="BEx7DGF13H2074LRWFZQ45PZ6JPX" localSheetId="5" hidden="1">#REF!</definedName>
    <definedName name="BEx7DGF13H2074LRWFZQ45PZ6JPX" localSheetId="8" hidden="1">#REF!</definedName>
    <definedName name="BEx7DGF13H2074LRWFZQ45PZ6JPX" localSheetId="6" hidden="1">#REF!</definedName>
    <definedName name="BEx7DGF13H2074LRWFZQ45PZ6JPX" localSheetId="7" hidden="1">#REF!</definedName>
    <definedName name="BEx7DGF13H2074LRWFZQ45PZ6JPX" hidden="1">#REF!</definedName>
    <definedName name="BEx7DHBE0SOC5KXWWQ73WUDBRX8J" localSheetId="11" hidden="1">#REF!</definedName>
    <definedName name="BEx7DHBE0SOC5KXWWQ73WUDBRX8J" localSheetId="5" hidden="1">#REF!</definedName>
    <definedName name="BEx7DHBE0SOC5KXWWQ73WUDBRX8J" localSheetId="8" hidden="1">#REF!</definedName>
    <definedName name="BEx7DHBE0SOC5KXWWQ73WUDBRX8J" localSheetId="6" hidden="1">#REF!</definedName>
    <definedName name="BEx7DHBE0SOC5KXWWQ73WUDBRX8J" localSheetId="7" hidden="1">#REF!</definedName>
    <definedName name="BEx7DHBE0SOC5KXWWQ73WUDBRX8J" hidden="1">#REF!</definedName>
    <definedName name="BEx7DKWUXEDIISSX4GDD4YYT887F" localSheetId="11" hidden="1">#REF!</definedName>
    <definedName name="BEx7DKWUXEDIISSX4GDD4YYT887F" localSheetId="5" hidden="1">#REF!</definedName>
    <definedName name="BEx7DKWUXEDIISSX4GDD4YYT887F" localSheetId="8" hidden="1">#REF!</definedName>
    <definedName name="BEx7DKWUXEDIISSX4GDD4YYT887F" localSheetId="6" hidden="1">#REF!</definedName>
    <definedName name="BEx7DKWUXEDIISSX4GDD4YYT887F" localSheetId="7" hidden="1">#REF!</definedName>
    <definedName name="BEx7DKWUXEDIISSX4GDD4YYT887F" hidden="1">#REF!</definedName>
    <definedName name="BEx7DMUYR2HC26WW7AOB1TULERMB" localSheetId="11" hidden="1">#REF!</definedName>
    <definedName name="BEx7DMUYR2HC26WW7AOB1TULERMB" localSheetId="5" hidden="1">#REF!</definedName>
    <definedName name="BEx7DMUYR2HC26WW7AOB1TULERMB" localSheetId="8" hidden="1">#REF!</definedName>
    <definedName name="BEx7DMUYR2HC26WW7AOB1TULERMB" localSheetId="6" hidden="1">#REF!</definedName>
    <definedName name="BEx7DMUYR2HC26WW7AOB1TULERMB" localSheetId="7" hidden="1">#REF!</definedName>
    <definedName name="BEx7DMUYR2HC26WW7AOB1TULERMB" hidden="1">#REF!</definedName>
    <definedName name="BEx7DVJTRV44IMJIBFXELE67SZ7S" localSheetId="11" hidden="1">#REF!</definedName>
    <definedName name="BEx7DVJTRV44IMJIBFXELE67SZ7S" localSheetId="5" hidden="1">#REF!</definedName>
    <definedName name="BEx7DVJTRV44IMJIBFXELE67SZ7S" localSheetId="8" hidden="1">#REF!</definedName>
    <definedName name="BEx7DVJTRV44IMJIBFXELE67SZ7S" localSheetId="6" hidden="1">#REF!</definedName>
    <definedName name="BEx7DVJTRV44IMJIBFXELE67SZ7S" localSheetId="7" hidden="1">#REF!</definedName>
    <definedName name="BEx7DVJTRV44IMJIBFXELE67SZ7S" hidden="1">#REF!</definedName>
    <definedName name="BEx7DVUMFCI5INHMVFIJ44RTTSTT" localSheetId="11" hidden="1">#REF!</definedName>
    <definedName name="BEx7DVUMFCI5INHMVFIJ44RTTSTT" localSheetId="5" hidden="1">#REF!</definedName>
    <definedName name="BEx7DVUMFCI5INHMVFIJ44RTTSTT" localSheetId="8" hidden="1">#REF!</definedName>
    <definedName name="BEx7DVUMFCI5INHMVFIJ44RTTSTT" localSheetId="6" hidden="1">#REF!</definedName>
    <definedName name="BEx7DVUMFCI5INHMVFIJ44RTTSTT" localSheetId="7" hidden="1">#REF!</definedName>
    <definedName name="BEx7DVUMFCI5INHMVFIJ44RTTSTT" hidden="1">#REF!</definedName>
    <definedName name="BEx7E2QT2U8THYOKBPXONB1B47WH" localSheetId="11" hidden="1">#REF!</definedName>
    <definedName name="BEx7E2QT2U8THYOKBPXONB1B47WH" localSheetId="5" hidden="1">#REF!</definedName>
    <definedName name="BEx7E2QT2U8THYOKBPXONB1B47WH" localSheetId="8" hidden="1">#REF!</definedName>
    <definedName name="BEx7E2QT2U8THYOKBPXONB1B47WH" localSheetId="6" hidden="1">#REF!</definedName>
    <definedName name="BEx7E2QT2U8THYOKBPXONB1B47WH" localSheetId="7" hidden="1">#REF!</definedName>
    <definedName name="BEx7E2QT2U8THYOKBPXONB1B47WH" hidden="1">#REF!</definedName>
    <definedName name="BEx7E5QP7W6UKO74F5Y0VJ741HS5" localSheetId="11" hidden="1">#REF!</definedName>
    <definedName name="BEx7E5QP7W6UKO74F5Y0VJ741HS5" localSheetId="5" hidden="1">#REF!</definedName>
    <definedName name="BEx7E5QP7W6UKO74F5Y0VJ741HS5" localSheetId="8" hidden="1">#REF!</definedName>
    <definedName name="BEx7E5QP7W6UKO74F5Y0VJ741HS5" localSheetId="6" hidden="1">#REF!</definedName>
    <definedName name="BEx7E5QP7W6UKO74F5Y0VJ741HS5" localSheetId="7" hidden="1">#REF!</definedName>
    <definedName name="BEx7E5QP7W6UKO74F5Y0VJ741HS5" hidden="1">#REF!</definedName>
    <definedName name="BEx7E6N29HGH3I47AFB2DCS6MVS6" localSheetId="11" hidden="1">#REF!</definedName>
    <definedName name="BEx7E6N29HGH3I47AFB2DCS6MVS6" localSheetId="5" hidden="1">#REF!</definedName>
    <definedName name="BEx7E6N29HGH3I47AFB2DCS6MVS6" localSheetId="8" hidden="1">#REF!</definedName>
    <definedName name="BEx7E6N29HGH3I47AFB2DCS6MVS6" localSheetId="6" hidden="1">#REF!</definedName>
    <definedName name="BEx7E6N29HGH3I47AFB2DCS6MVS6" localSheetId="7" hidden="1">#REF!</definedName>
    <definedName name="BEx7E6N29HGH3I47AFB2DCS6MVS6" hidden="1">#REF!</definedName>
    <definedName name="BEx7EBA8IYHQKT7IQAOAML660SYA" localSheetId="11" hidden="1">#REF!</definedName>
    <definedName name="BEx7EBA8IYHQKT7IQAOAML660SYA" localSheetId="5" hidden="1">#REF!</definedName>
    <definedName name="BEx7EBA8IYHQKT7IQAOAML660SYA" localSheetId="8" hidden="1">#REF!</definedName>
    <definedName name="BEx7EBA8IYHQKT7IQAOAML660SYA" localSheetId="6" hidden="1">#REF!</definedName>
    <definedName name="BEx7EBA8IYHQKT7IQAOAML660SYA" localSheetId="7" hidden="1">#REF!</definedName>
    <definedName name="BEx7EBA8IYHQKT7IQAOAML660SYA" hidden="1">#REF!</definedName>
    <definedName name="BEx7EI6C8MCRZFEQYUBE5FSUTIHK" localSheetId="11" hidden="1">#REF!</definedName>
    <definedName name="BEx7EI6C8MCRZFEQYUBE5FSUTIHK" localSheetId="5" hidden="1">#REF!</definedName>
    <definedName name="BEx7EI6C8MCRZFEQYUBE5FSUTIHK" localSheetId="8" hidden="1">#REF!</definedName>
    <definedName name="BEx7EI6C8MCRZFEQYUBE5FSUTIHK" localSheetId="6" hidden="1">#REF!</definedName>
    <definedName name="BEx7EI6C8MCRZFEQYUBE5FSUTIHK" localSheetId="7" hidden="1">#REF!</definedName>
    <definedName name="BEx7EI6C8MCRZFEQYUBE5FSUTIHK" hidden="1">#REF!</definedName>
    <definedName name="BEx7EI6DL1Z6UWLFBXAKVGZTKHWJ" localSheetId="11" hidden="1">#REF!</definedName>
    <definedName name="BEx7EI6DL1Z6UWLFBXAKVGZTKHWJ" localSheetId="5" hidden="1">#REF!</definedName>
    <definedName name="BEx7EI6DL1Z6UWLFBXAKVGZTKHWJ" localSheetId="8" hidden="1">#REF!</definedName>
    <definedName name="BEx7EI6DL1Z6UWLFBXAKVGZTKHWJ" localSheetId="6" hidden="1">#REF!</definedName>
    <definedName name="BEx7EI6DL1Z6UWLFBXAKVGZTKHWJ" localSheetId="7" hidden="1">#REF!</definedName>
    <definedName name="BEx7EI6DL1Z6UWLFBXAKVGZTKHWJ" hidden="1">#REF!</definedName>
    <definedName name="BEx7EQKHX7GZYOLXRDU534TT4H64" localSheetId="11" hidden="1">#REF!</definedName>
    <definedName name="BEx7EQKHX7GZYOLXRDU534TT4H64" localSheetId="5" hidden="1">#REF!</definedName>
    <definedName name="BEx7EQKHX7GZYOLXRDU534TT4H64" localSheetId="8" hidden="1">#REF!</definedName>
    <definedName name="BEx7EQKHX7GZYOLXRDU534TT4H64" localSheetId="6" hidden="1">#REF!</definedName>
    <definedName name="BEx7EQKHX7GZYOLXRDU534TT4H64" localSheetId="7" hidden="1">#REF!</definedName>
    <definedName name="BEx7EQKHX7GZYOLXRDU534TT4H64" hidden="1">#REF!</definedName>
    <definedName name="BEx7ETV6L1TM7JSXJIGK3FC6RVZW" localSheetId="11" hidden="1">#REF!</definedName>
    <definedName name="BEx7ETV6L1TM7JSXJIGK3FC6RVZW" localSheetId="5" hidden="1">#REF!</definedName>
    <definedName name="BEx7ETV6L1TM7JSXJIGK3FC6RVZW" localSheetId="8" hidden="1">#REF!</definedName>
    <definedName name="BEx7ETV6L1TM7JSXJIGK3FC6RVZW" localSheetId="6" hidden="1">#REF!</definedName>
    <definedName name="BEx7ETV6L1TM7JSXJIGK3FC6RVZW" localSheetId="7" hidden="1">#REF!</definedName>
    <definedName name="BEx7ETV6L1TM7JSXJIGK3FC6RVZW" hidden="1">#REF!</definedName>
    <definedName name="BEx7EYYLHMBYQTH6I377FCQS7CSX" localSheetId="11" hidden="1">#REF!</definedName>
    <definedName name="BEx7EYYLHMBYQTH6I377FCQS7CSX" localSheetId="5" hidden="1">#REF!</definedName>
    <definedName name="BEx7EYYLHMBYQTH6I377FCQS7CSX" localSheetId="8" hidden="1">#REF!</definedName>
    <definedName name="BEx7EYYLHMBYQTH6I377FCQS7CSX" localSheetId="6" hidden="1">#REF!</definedName>
    <definedName name="BEx7EYYLHMBYQTH6I377FCQS7CSX" localSheetId="7" hidden="1">#REF!</definedName>
    <definedName name="BEx7EYYLHMBYQTH6I377FCQS7CSX" hidden="1">#REF!</definedName>
    <definedName name="BEx7FCLG1RYI2SNOU1Y2GQZNZSWA" localSheetId="11" hidden="1">#REF!</definedName>
    <definedName name="BEx7FCLG1RYI2SNOU1Y2GQZNZSWA" localSheetId="5" hidden="1">#REF!</definedName>
    <definedName name="BEx7FCLG1RYI2SNOU1Y2GQZNZSWA" localSheetId="8" hidden="1">#REF!</definedName>
    <definedName name="BEx7FCLG1RYI2SNOU1Y2GQZNZSWA" localSheetId="6" hidden="1">#REF!</definedName>
    <definedName name="BEx7FCLG1RYI2SNOU1Y2GQZNZSWA" localSheetId="7" hidden="1">#REF!</definedName>
    <definedName name="BEx7FCLG1RYI2SNOU1Y2GQZNZSWA" hidden="1">#REF!</definedName>
    <definedName name="BEx7FN32ZGWOAA4TTH79KINTDWR9" localSheetId="11" hidden="1">#REF!</definedName>
    <definedName name="BEx7FN32ZGWOAA4TTH79KINTDWR9" localSheetId="5" hidden="1">#REF!</definedName>
    <definedName name="BEx7FN32ZGWOAA4TTH79KINTDWR9" localSheetId="8" hidden="1">#REF!</definedName>
    <definedName name="BEx7FN32ZGWOAA4TTH79KINTDWR9" localSheetId="6" hidden="1">#REF!</definedName>
    <definedName name="BEx7FN32ZGWOAA4TTH79KINTDWR9" localSheetId="7" hidden="1">#REF!</definedName>
    <definedName name="BEx7FN32ZGWOAA4TTH79KINTDWR9" hidden="1">#REF!</definedName>
    <definedName name="BEx7FV0WJHXL6X5JNQ2ZX45PX49P" localSheetId="11" hidden="1">#REF!</definedName>
    <definedName name="BEx7FV0WJHXL6X5JNQ2ZX45PX49P" localSheetId="5" hidden="1">#REF!</definedName>
    <definedName name="BEx7FV0WJHXL6X5JNQ2ZX45PX49P" localSheetId="8" hidden="1">#REF!</definedName>
    <definedName name="BEx7FV0WJHXL6X5JNQ2ZX45PX49P" localSheetId="6" hidden="1">#REF!</definedName>
    <definedName name="BEx7FV0WJHXL6X5JNQ2ZX45PX49P" localSheetId="7" hidden="1">#REF!</definedName>
    <definedName name="BEx7FV0WJHXL6X5JNQ2ZX45PX49P" hidden="1">#REF!</definedName>
    <definedName name="BEx7G82CKM3NIY1PHNFK28M09PCH" localSheetId="11" hidden="1">#REF!</definedName>
    <definedName name="BEx7G82CKM3NIY1PHNFK28M09PCH" localSheetId="5" hidden="1">#REF!</definedName>
    <definedName name="BEx7G82CKM3NIY1PHNFK28M09PCH" localSheetId="8" hidden="1">#REF!</definedName>
    <definedName name="BEx7G82CKM3NIY1PHNFK28M09PCH" localSheetId="6" hidden="1">#REF!</definedName>
    <definedName name="BEx7G82CKM3NIY1PHNFK28M09PCH" localSheetId="7" hidden="1">#REF!</definedName>
    <definedName name="BEx7G82CKM3NIY1PHNFK28M09PCH" hidden="1">#REF!</definedName>
    <definedName name="BEx7GR3ENYWRXXS5IT0UMEGOLGUH" localSheetId="11" hidden="1">#REF!</definedName>
    <definedName name="BEx7GR3ENYWRXXS5IT0UMEGOLGUH" localSheetId="5" hidden="1">#REF!</definedName>
    <definedName name="BEx7GR3ENYWRXXS5IT0UMEGOLGUH" localSheetId="8" hidden="1">#REF!</definedName>
    <definedName name="BEx7GR3ENYWRXXS5IT0UMEGOLGUH" localSheetId="6" hidden="1">#REF!</definedName>
    <definedName name="BEx7GR3ENYWRXXS5IT0UMEGOLGUH" localSheetId="7" hidden="1">#REF!</definedName>
    <definedName name="BEx7GR3ENYWRXXS5IT0UMEGOLGUH" hidden="1">#REF!</definedName>
    <definedName name="BEx7GSAL6P7TASL8MB63RFST1LJL" localSheetId="11" hidden="1">#REF!</definedName>
    <definedName name="BEx7GSAL6P7TASL8MB63RFST1LJL" localSheetId="5" hidden="1">#REF!</definedName>
    <definedName name="BEx7GSAL6P7TASL8MB63RFST1LJL" localSheetId="8" hidden="1">#REF!</definedName>
    <definedName name="BEx7GSAL6P7TASL8MB63RFST1LJL" localSheetId="6" hidden="1">#REF!</definedName>
    <definedName name="BEx7GSAL6P7TASL8MB63RFST1LJL" localSheetId="7" hidden="1">#REF!</definedName>
    <definedName name="BEx7GSAL6P7TASL8MB63RFST1LJL" hidden="1">#REF!</definedName>
    <definedName name="BEx7H0JD6I5I8WQLLWOYWY5YWPQE" localSheetId="11" hidden="1">#REF!</definedName>
    <definedName name="BEx7H0JD6I5I8WQLLWOYWY5YWPQE" localSheetId="5" hidden="1">#REF!</definedName>
    <definedName name="BEx7H0JD6I5I8WQLLWOYWY5YWPQE" localSheetId="8" hidden="1">#REF!</definedName>
    <definedName name="BEx7H0JD6I5I8WQLLWOYWY5YWPQE" localSheetId="6" hidden="1">#REF!</definedName>
    <definedName name="BEx7H0JD6I5I8WQLLWOYWY5YWPQE" localSheetId="7" hidden="1">#REF!</definedName>
    <definedName name="BEx7H0JD6I5I8WQLLWOYWY5YWPQE" hidden="1">#REF!</definedName>
    <definedName name="BEx7H14XCXH7WEXEY1HVO53A6AGH" localSheetId="11" hidden="1">#REF!</definedName>
    <definedName name="BEx7H14XCXH7WEXEY1HVO53A6AGH" localSheetId="5" hidden="1">#REF!</definedName>
    <definedName name="BEx7H14XCXH7WEXEY1HVO53A6AGH" localSheetId="8" hidden="1">#REF!</definedName>
    <definedName name="BEx7H14XCXH7WEXEY1HVO53A6AGH" localSheetId="6" hidden="1">#REF!</definedName>
    <definedName name="BEx7H14XCXH7WEXEY1HVO53A6AGH" localSheetId="7" hidden="1">#REF!</definedName>
    <definedName name="BEx7H14XCXH7WEXEY1HVO53A6AGH" hidden="1">#REF!</definedName>
    <definedName name="BEx7HGVBEF4LEIF6RC14N3PSU461" localSheetId="11" hidden="1">#REF!</definedName>
    <definedName name="BEx7HGVBEF4LEIF6RC14N3PSU461" localSheetId="5" hidden="1">#REF!</definedName>
    <definedName name="BEx7HGVBEF4LEIF6RC14N3PSU461" localSheetId="8" hidden="1">#REF!</definedName>
    <definedName name="BEx7HGVBEF4LEIF6RC14N3PSU461" localSheetId="6" hidden="1">#REF!</definedName>
    <definedName name="BEx7HGVBEF4LEIF6RC14N3PSU461" localSheetId="7" hidden="1">#REF!</definedName>
    <definedName name="BEx7HGVBEF4LEIF6RC14N3PSU461" hidden="1">#REF!</definedName>
    <definedName name="BEx7HQ5T9FZ42QWS09UO4DT42Y0R" localSheetId="11" hidden="1">#REF!</definedName>
    <definedName name="BEx7HQ5T9FZ42QWS09UO4DT42Y0R" localSheetId="5" hidden="1">#REF!</definedName>
    <definedName name="BEx7HQ5T9FZ42QWS09UO4DT42Y0R" localSheetId="8" hidden="1">#REF!</definedName>
    <definedName name="BEx7HQ5T9FZ42QWS09UO4DT42Y0R" localSheetId="6" hidden="1">#REF!</definedName>
    <definedName name="BEx7HQ5T9FZ42QWS09UO4DT42Y0R" localSheetId="7" hidden="1">#REF!</definedName>
    <definedName name="BEx7HQ5T9FZ42QWS09UO4DT42Y0R" hidden="1">#REF!</definedName>
    <definedName name="BEx7HRCZE3CVGON1HV07MT5MNDZ3" localSheetId="11" hidden="1">#REF!</definedName>
    <definedName name="BEx7HRCZE3CVGON1HV07MT5MNDZ3" localSheetId="5" hidden="1">#REF!</definedName>
    <definedName name="BEx7HRCZE3CVGON1HV07MT5MNDZ3" localSheetId="8" hidden="1">#REF!</definedName>
    <definedName name="BEx7HRCZE3CVGON1HV07MT5MNDZ3" localSheetId="6" hidden="1">#REF!</definedName>
    <definedName name="BEx7HRCZE3CVGON1HV07MT5MNDZ3" localSheetId="7" hidden="1">#REF!</definedName>
    <definedName name="BEx7HRCZE3CVGON1HV07MT5MNDZ3" hidden="1">#REF!</definedName>
    <definedName name="BEx7HWGE2CANG5M17X4C8YNC3N8F" localSheetId="11" hidden="1">#REF!</definedName>
    <definedName name="BEx7HWGE2CANG5M17X4C8YNC3N8F" localSheetId="5" hidden="1">#REF!</definedName>
    <definedName name="BEx7HWGE2CANG5M17X4C8YNC3N8F" localSheetId="8" hidden="1">#REF!</definedName>
    <definedName name="BEx7HWGE2CANG5M17X4C8YNC3N8F" localSheetId="6" hidden="1">#REF!</definedName>
    <definedName name="BEx7HWGE2CANG5M17X4C8YNC3N8F" localSheetId="7" hidden="1">#REF!</definedName>
    <definedName name="BEx7HWGE2CANG5M17X4C8YNC3N8F" hidden="1">#REF!</definedName>
    <definedName name="BEx7IB54GU5UCTJS549UBDW43EJL" localSheetId="11" hidden="1">#REF!</definedName>
    <definedName name="BEx7IB54GU5UCTJS549UBDW43EJL" localSheetId="5" hidden="1">#REF!</definedName>
    <definedName name="BEx7IB54GU5UCTJS549UBDW43EJL" localSheetId="8" hidden="1">#REF!</definedName>
    <definedName name="BEx7IB54GU5UCTJS549UBDW43EJL" localSheetId="6" hidden="1">#REF!</definedName>
    <definedName name="BEx7IB54GU5UCTJS549UBDW43EJL" localSheetId="7" hidden="1">#REF!</definedName>
    <definedName name="BEx7IB54GU5UCTJS549UBDW43EJL" hidden="1">#REF!</definedName>
    <definedName name="BEx7IBVYN47SFZIA0K4MDKQZNN9V" localSheetId="11" hidden="1">#REF!</definedName>
    <definedName name="BEx7IBVYN47SFZIA0K4MDKQZNN9V" localSheetId="5" hidden="1">#REF!</definedName>
    <definedName name="BEx7IBVYN47SFZIA0K4MDKQZNN9V" localSheetId="8" hidden="1">#REF!</definedName>
    <definedName name="BEx7IBVYN47SFZIA0K4MDKQZNN9V" localSheetId="6" hidden="1">#REF!</definedName>
    <definedName name="BEx7IBVYN47SFZIA0K4MDKQZNN9V" localSheetId="7" hidden="1">#REF!</definedName>
    <definedName name="BEx7IBVYN47SFZIA0K4MDKQZNN9V" hidden="1">#REF!</definedName>
    <definedName name="BEx7IGOMJB39HUONENRXTK1MFHGE" localSheetId="11" hidden="1">#REF!</definedName>
    <definedName name="BEx7IGOMJB39HUONENRXTK1MFHGE" localSheetId="5" hidden="1">#REF!</definedName>
    <definedName name="BEx7IGOMJB39HUONENRXTK1MFHGE" localSheetId="8" hidden="1">#REF!</definedName>
    <definedName name="BEx7IGOMJB39HUONENRXTK1MFHGE" localSheetId="6" hidden="1">#REF!</definedName>
    <definedName name="BEx7IGOMJB39HUONENRXTK1MFHGE" localSheetId="7" hidden="1">#REF!</definedName>
    <definedName name="BEx7IGOMJB39HUONENRXTK1MFHGE" hidden="1">#REF!</definedName>
    <definedName name="BEx7ISO6LTCYYDK0J6IN4PG2P6SW" localSheetId="11" hidden="1">#REF!</definedName>
    <definedName name="BEx7ISO6LTCYYDK0J6IN4PG2P6SW" localSheetId="5" hidden="1">#REF!</definedName>
    <definedName name="BEx7ISO6LTCYYDK0J6IN4PG2P6SW" localSheetId="8" hidden="1">#REF!</definedName>
    <definedName name="BEx7ISO6LTCYYDK0J6IN4PG2P6SW" localSheetId="6" hidden="1">#REF!</definedName>
    <definedName name="BEx7ISO6LTCYYDK0J6IN4PG2P6SW" localSheetId="7" hidden="1">#REF!</definedName>
    <definedName name="BEx7ISO6LTCYYDK0J6IN4PG2P6SW" hidden="1">#REF!</definedName>
    <definedName name="BEx7IV2IJ5WT7UC0UG7WP0WF2JZI" localSheetId="11" hidden="1">#REF!</definedName>
    <definedName name="BEx7IV2IJ5WT7UC0UG7WP0WF2JZI" localSheetId="5" hidden="1">#REF!</definedName>
    <definedName name="BEx7IV2IJ5WT7UC0UG7WP0WF2JZI" localSheetId="8" hidden="1">#REF!</definedName>
    <definedName name="BEx7IV2IJ5WT7UC0UG7WP0WF2JZI" localSheetId="6" hidden="1">#REF!</definedName>
    <definedName name="BEx7IV2IJ5WT7UC0UG7WP0WF2JZI" localSheetId="7" hidden="1">#REF!</definedName>
    <definedName name="BEx7IV2IJ5WT7UC0UG7WP0WF2JZI" hidden="1">#REF!</definedName>
    <definedName name="BEx7IXGU74GE5E4S6W4Z13AR092Y" localSheetId="11" hidden="1">#REF!</definedName>
    <definedName name="BEx7IXGU74GE5E4S6W4Z13AR092Y" localSheetId="5" hidden="1">#REF!</definedName>
    <definedName name="BEx7IXGU74GE5E4S6W4Z13AR092Y" localSheetId="8" hidden="1">#REF!</definedName>
    <definedName name="BEx7IXGU74GE5E4S6W4Z13AR092Y" localSheetId="6" hidden="1">#REF!</definedName>
    <definedName name="BEx7IXGU74GE5E4S6W4Z13AR092Y" localSheetId="7" hidden="1">#REF!</definedName>
    <definedName name="BEx7IXGU74GE5E4S6W4Z13AR092Y" hidden="1">#REF!</definedName>
    <definedName name="BEx7J4YL8Q3BI1MLH16YYQ18IJRD" localSheetId="11" hidden="1">#REF!</definedName>
    <definedName name="BEx7J4YL8Q3BI1MLH16YYQ18IJRD" localSheetId="5" hidden="1">#REF!</definedName>
    <definedName name="BEx7J4YL8Q3BI1MLH16YYQ18IJRD" localSheetId="8" hidden="1">#REF!</definedName>
    <definedName name="BEx7J4YL8Q3BI1MLH16YYQ18IJRD" localSheetId="6" hidden="1">#REF!</definedName>
    <definedName name="BEx7J4YL8Q3BI1MLH16YYQ18IJRD" localSheetId="7" hidden="1">#REF!</definedName>
    <definedName name="BEx7J4YL8Q3BI1MLH16YYQ18IJRD" hidden="1">#REF!</definedName>
    <definedName name="BEx7J5K5QVUOXI6A663KUWL6PO3O" localSheetId="11" hidden="1">#REF!</definedName>
    <definedName name="BEx7J5K5QVUOXI6A663KUWL6PO3O" localSheetId="5" hidden="1">#REF!</definedName>
    <definedName name="BEx7J5K5QVUOXI6A663KUWL6PO3O" localSheetId="8" hidden="1">#REF!</definedName>
    <definedName name="BEx7J5K5QVUOXI6A663KUWL6PO3O" localSheetId="6" hidden="1">#REF!</definedName>
    <definedName name="BEx7J5K5QVUOXI6A663KUWL6PO3O" localSheetId="7" hidden="1">#REF!</definedName>
    <definedName name="BEx7J5K5QVUOXI6A663KUWL6PO3O" hidden="1">#REF!</definedName>
    <definedName name="BEx7JH3HGBPI07OHZ5LFYK0UFZQR" localSheetId="11" hidden="1">#REF!</definedName>
    <definedName name="BEx7JH3HGBPI07OHZ5LFYK0UFZQR" localSheetId="5" hidden="1">#REF!</definedName>
    <definedName name="BEx7JH3HGBPI07OHZ5LFYK0UFZQR" localSheetId="8" hidden="1">#REF!</definedName>
    <definedName name="BEx7JH3HGBPI07OHZ5LFYK0UFZQR" localSheetId="6" hidden="1">#REF!</definedName>
    <definedName name="BEx7JH3HGBPI07OHZ5LFYK0UFZQR" localSheetId="7" hidden="1">#REF!</definedName>
    <definedName name="BEx7JH3HGBPI07OHZ5LFYK0UFZQR" hidden="1">#REF!</definedName>
    <definedName name="BEx7JRL3MHRMVLQF3EN15MXRPN68" localSheetId="11" hidden="1">#REF!</definedName>
    <definedName name="BEx7JRL3MHRMVLQF3EN15MXRPN68" localSheetId="5" hidden="1">#REF!</definedName>
    <definedName name="BEx7JRL3MHRMVLQF3EN15MXRPN68" localSheetId="8" hidden="1">#REF!</definedName>
    <definedName name="BEx7JRL3MHRMVLQF3EN15MXRPN68" localSheetId="6" hidden="1">#REF!</definedName>
    <definedName name="BEx7JRL3MHRMVLQF3EN15MXRPN68" localSheetId="7" hidden="1">#REF!</definedName>
    <definedName name="BEx7JRL3MHRMVLQF3EN15MXRPN68" hidden="1">#REF!</definedName>
    <definedName name="BEx7JV194190CNM6WWGQ3UBJ3CHH" localSheetId="11" hidden="1">#REF!</definedName>
    <definedName name="BEx7JV194190CNM6WWGQ3UBJ3CHH" localSheetId="5" hidden="1">#REF!</definedName>
    <definedName name="BEx7JV194190CNM6WWGQ3UBJ3CHH" localSheetId="8" hidden="1">#REF!</definedName>
    <definedName name="BEx7JV194190CNM6WWGQ3UBJ3CHH" localSheetId="6" hidden="1">#REF!</definedName>
    <definedName name="BEx7JV194190CNM6WWGQ3UBJ3CHH" localSheetId="7" hidden="1">#REF!</definedName>
    <definedName name="BEx7JV194190CNM6WWGQ3UBJ3CHH" hidden="1">#REF!</definedName>
    <definedName name="BEx7JZJ4AE8AGMWPK3XPBTBUBZ48" localSheetId="11" hidden="1">#REF!</definedName>
    <definedName name="BEx7JZJ4AE8AGMWPK3XPBTBUBZ48" localSheetId="5" hidden="1">#REF!</definedName>
    <definedName name="BEx7JZJ4AE8AGMWPK3XPBTBUBZ48" localSheetId="8" hidden="1">#REF!</definedName>
    <definedName name="BEx7JZJ4AE8AGMWPK3XPBTBUBZ48" localSheetId="6" hidden="1">#REF!</definedName>
    <definedName name="BEx7JZJ4AE8AGMWPK3XPBTBUBZ48" localSheetId="7" hidden="1">#REF!</definedName>
    <definedName name="BEx7JZJ4AE8AGMWPK3XPBTBUBZ48" hidden="1">#REF!</definedName>
    <definedName name="BEx7K7GZ607XQOGB81A1HINBTGOZ" localSheetId="11" hidden="1">#REF!</definedName>
    <definedName name="BEx7K7GZ607XQOGB81A1HINBTGOZ" localSheetId="5" hidden="1">#REF!</definedName>
    <definedName name="BEx7K7GZ607XQOGB81A1HINBTGOZ" localSheetId="8" hidden="1">#REF!</definedName>
    <definedName name="BEx7K7GZ607XQOGB81A1HINBTGOZ" localSheetId="6" hidden="1">#REF!</definedName>
    <definedName name="BEx7K7GZ607XQOGB81A1HINBTGOZ" localSheetId="7" hidden="1">#REF!</definedName>
    <definedName name="BEx7K7GZ607XQOGB81A1HINBTGOZ" hidden="1">#REF!</definedName>
    <definedName name="BEx7KEYPBDXSNROH8M6CDCBN6B50" localSheetId="11" hidden="1">#REF!</definedName>
    <definedName name="BEx7KEYPBDXSNROH8M6CDCBN6B50" localSheetId="5" hidden="1">#REF!</definedName>
    <definedName name="BEx7KEYPBDXSNROH8M6CDCBN6B50" localSheetId="8" hidden="1">#REF!</definedName>
    <definedName name="BEx7KEYPBDXSNROH8M6CDCBN6B50" localSheetId="6" hidden="1">#REF!</definedName>
    <definedName name="BEx7KEYPBDXSNROH8M6CDCBN6B50" localSheetId="7" hidden="1">#REF!</definedName>
    <definedName name="BEx7KEYPBDXSNROH8M6CDCBN6B50" hidden="1">#REF!</definedName>
    <definedName name="BEx7KH7PZ0A6FSWA4LAN2CMZ0WSF" localSheetId="11" hidden="1">#REF!</definedName>
    <definedName name="BEx7KH7PZ0A6FSWA4LAN2CMZ0WSF" localSheetId="5" hidden="1">#REF!</definedName>
    <definedName name="BEx7KH7PZ0A6FSWA4LAN2CMZ0WSF" localSheetId="8" hidden="1">#REF!</definedName>
    <definedName name="BEx7KH7PZ0A6FSWA4LAN2CMZ0WSF" localSheetId="6" hidden="1">#REF!</definedName>
    <definedName name="BEx7KH7PZ0A6FSWA4LAN2CMZ0WSF" localSheetId="7" hidden="1">#REF!</definedName>
    <definedName name="BEx7KH7PZ0A6FSWA4LAN2CMZ0WSF" hidden="1">#REF!</definedName>
    <definedName name="BEx7KNCTL6VMNQP4MFMHOMV1WI1Y" localSheetId="11" hidden="1">#REF!</definedName>
    <definedName name="BEx7KNCTL6VMNQP4MFMHOMV1WI1Y" localSheetId="5" hidden="1">#REF!</definedName>
    <definedName name="BEx7KNCTL6VMNQP4MFMHOMV1WI1Y" localSheetId="8" hidden="1">#REF!</definedName>
    <definedName name="BEx7KNCTL6VMNQP4MFMHOMV1WI1Y" localSheetId="6" hidden="1">#REF!</definedName>
    <definedName name="BEx7KNCTL6VMNQP4MFMHOMV1WI1Y" localSheetId="7" hidden="1">#REF!</definedName>
    <definedName name="BEx7KNCTL6VMNQP4MFMHOMV1WI1Y" hidden="1">#REF!</definedName>
    <definedName name="BEx7KSAS8BZT6H8OQCZ5DNSTMO07" localSheetId="11" hidden="1">#REF!</definedName>
    <definedName name="BEx7KSAS8BZT6H8OQCZ5DNSTMO07" localSheetId="5" hidden="1">#REF!</definedName>
    <definedName name="BEx7KSAS8BZT6H8OQCZ5DNSTMO07" localSheetId="8" hidden="1">#REF!</definedName>
    <definedName name="BEx7KSAS8BZT6H8OQCZ5DNSTMO07" localSheetId="6" hidden="1">#REF!</definedName>
    <definedName name="BEx7KSAS8BZT6H8OQCZ5DNSTMO07" localSheetId="7" hidden="1">#REF!</definedName>
    <definedName name="BEx7KSAS8BZT6H8OQCZ5DNSTMO07" hidden="1">#REF!</definedName>
    <definedName name="BEx7KWHTBD21COXVI4HNEQH0Z3L8" localSheetId="11" hidden="1">#REF!</definedName>
    <definedName name="BEx7KWHTBD21COXVI4HNEQH0Z3L8" localSheetId="5" hidden="1">#REF!</definedName>
    <definedName name="BEx7KWHTBD21COXVI4HNEQH0Z3L8" localSheetId="8" hidden="1">#REF!</definedName>
    <definedName name="BEx7KWHTBD21COXVI4HNEQH0Z3L8" localSheetId="6" hidden="1">#REF!</definedName>
    <definedName name="BEx7KWHTBD21COXVI4HNEQH0Z3L8" localSheetId="7" hidden="1">#REF!</definedName>
    <definedName name="BEx7KWHTBD21COXVI4HNEQH0Z3L8" hidden="1">#REF!</definedName>
    <definedName name="BEx7KXUGRMRSUXCM97Z7VRZQ9JH2" localSheetId="11" hidden="1">#REF!</definedName>
    <definedName name="BEx7KXUGRMRSUXCM97Z7VRZQ9JH2" localSheetId="5" hidden="1">#REF!</definedName>
    <definedName name="BEx7KXUGRMRSUXCM97Z7VRZQ9JH2" localSheetId="8" hidden="1">#REF!</definedName>
    <definedName name="BEx7KXUGRMRSUXCM97Z7VRZQ9JH2" localSheetId="6" hidden="1">#REF!</definedName>
    <definedName name="BEx7KXUGRMRSUXCM97Z7VRZQ9JH2" localSheetId="7" hidden="1">#REF!</definedName>
    <definedName name="BEx7KXUGRMRSUXCM97Z7VRZQ9JH2" hidden="1">#REF!</definedName>
    <definedName name="BEx7L5C6U8MP6IZ67BD649WQYJEK" localSheetId="11" hidden="1">#REF!</definedName>
    <definedName name="BEx7L5C6U8MP6IZ67BD649WQYJEK" localSheetId="5" hidden="1">#REF!</definedName>
    <definedName name="BEx7L5C6U8MP6IZ67BD649WQYJEK" localSheetId="8" hidden="1">#REF!</definedName>
    <definedName name="BEx7L5C6U8MP6IZ67BD649WQYJEK" localSheetId="6" hidden="1">#REF!</definedName>
    <definedName name="BEx7L5C6U8MP6IZ67BD649WQYJEK" localSheetId="7" hidden="1">#REF!</definedName>
    <definedName name="BEx7L5C6U8MP6IZ67BD649WQYJEK" hidden="1">#REF!</definedName>
    <definedName name="BEx7L8HEYEVTATR0OG5JJO647KNI" localSheetId="11" hidden="1">#REF!</definedName>
    <definedName name="BEx7L8HEYEVTATR0OG5JJO647KNI" localSheetId="5" hidden="1">#REF!</definedName>
    <definedName name="BEx7L8HEYEVTATR0OG5JJO647KNI" localSheetId="8" hidden="1">#REF!</definedName>
    <definedName name="BEx7L8HEYEVTATR0OG5JJO647KNI" localSheetId="6" hidden="1">#REF!</definedName>
    <definedName name="BEx7L8HEYEVTATR0OG5JJO647KNI" localSheetId="7" hidden="1">#REF!</definedName>
    <definedName name="BEx7L8HEYEVTATR0OG5JJO647KNI" hidden="1">#REF!</definedName>
    <definedName name="BEx7L8XOV64OMS15ZFURFEUXLMWF" localSheetId="11" hidden="1">#REF!</definedName>
    <definedName name="BEx7L8XOV64OMS15ZFURFEUXLMWF" localSheetId="5" hidden="1">#REF!</definedName>
    <definedName name="BEx7L8XOV64OMS15ZFURFEUXLMWF" localSheetId="8" hidden="1">#REF!</definedName>
    <definedName name="BEx7L8XOV64OMS15ZFURFEUXLMWF" localSheetId="6" hidden="1">#REF!</definedName>
    <definedName name="BEx7L8XOV64OMS15ZFURFEUXLMWF" localSheetId="7" hidden="1">#REF!</definedName>
    <definedName name="BEx7L8XOV64OMS15ZFURFEUXLMWF" hidden="1">#REF!</definedName>
    <definedName name="BEx7LPF478MRAYB9TQ6LDML6O3BY" localSheetId="11" hidden="1">#REF!</definedName>
    <definedName name="BEx7LPF478MRAYB9TQ6LDML6O3BY" localSheetId="5" hidden="1">#REF!</definedName>
    <definedName name="BEx7LPF478MRAYB9TQ6LDML6O3BY" localSheetId="8" hidden="1">#REF!</definedName>
    <definedName name="BEx7LPF478MRAYB9TQ6LDML6O3BY" localSheetId="6" hidden="1">#REF!</definedName>
    <definedName name="BEx7LPF478MRAYB9TQ6LDML6O3BY" localSheetId="7" hidden="1">#REF!</definedName>
    <definedName name="BEx7LPF478MRAYB9TQ6LDML6O3BY" hidden="1">#REF!</definedName>
    <definedName name="BEx7LPV780NFCG1VX4EKJ29YXOLZ" localSheetId="11" hidden="1">#REF!</definedName>
    <definedName name="BEx7LPV780NFCG1VX4EKJ29YXOLZ" localSheetId="5" hidden="1">#REF!</definedName>
    <definedName name="BEx7LPV780NFCG1VX4EKJ29YXOLZ" localSheetId="8" hidden="1">#REF!</definedName>
    <definedName name="BEx7LPV780NFCG1VX4EKJ29YXOLZ" localSheetId="6" hidden="1">#REF!</definedName>
    <definedName name="BEx7LPV780NFCG1VX4EKJ29YXOLZ" localSheetId="7" hidden="1">#REF!</definedName>
    <definedName name="BEx7LPV780NFCG1VX4EKJ29YXOLZ" hidden="1">#REF!</definedName>
    <definedName name="BEx7LQ0PD30NJWOAYKPEYHM9J83B" localSheetId="11" hidden="1">#REF!</definedName>
    <definedName name="BEx7LQ0PD30NJWOAYKPEYHM9J83B" localSheetId="5" hidden="1">#REF!</definedName>
    <definedName name="BEx7LQ0PD30NJWOAYKPEYHM9J83B" localSheetId="8" hidden="1">#REF!</definedName>
    <definedName name="BEx7LQ0PD30NJWOAYKPEYHM9J83B" localSheetId="6" hidden="1">#REF!</definedName>
    <definedName name="BEx7LQ0PD30NJWOAYKPEYHM9J83B" localSheetId="7" hidden="1">#REF!</definedName>
    <definedName name="BEx7LQ0PD30NJWOAYKPEYHM9J83B" hidden="1">#REF!</definedName>
    <definedName name="BEx7M4EKEDHZ1ZZ91NDLSUNPUFPZ" localSheetId="11" hidden="1">#REF!</definedName>
    <definedName name="BEx7M4EKEDHZ1ZZ91NDLSUNPUFPZ" localSheetId="5" hidden="1">#REF!</definedName>
    <definedName name="BEx7M4EKEDHZ1ZZ91NDLSUNPUFPZ" localSheetId="8" hidden="1">#REF!</definedName>
    <definedName name="BEx7M4EKEDHZ1ZZ91NDLSUNPUFPZ" localSheetId="6" hidden="1">#REF!</definedName>
    <definedName name="BEx7M4EKEDHZ1ZZ91NDLSUNPUFPZ" localSheetId="7" hidden="1">#REF!</definedName>
    <definedName name="BEx7M4EKEDHZ1ZZ91NDLSUNPUFPZ" hidden="1">#REF!</definedName>
    <definedName name="BEx7MAUI1JJFDIJGDW4RWY5384LY" localSheetId="11" hidden="1">#REF!</definedName>
    <definedName name="BEx7MAUI1JJFDIJGDW4RWY5384LY" localSheetId="5" hidden="1">#REF!</definedName>
    <definedName name="BEx7MAUI1JJFDIJGDW4RWY5384LY" localSheetId="8" hidden="1">#REF!</definedName>
    <definedName name="BEx7MAUI1JJFDIJGDW4RWY5384LY" localSheetId="6" hidden="1">#REF!</definedName>
    <definedName name="BEx7MAUI1JJFDIJGDW4RWY5384LY" localSheetId="7" hidden="1">#REF!</definedName>
    <definedName name="BEx7MAUI1JJFDIJGDW4RWY5384LY" hidden="1">#REF!</definedName>
    <definedName name="BEx7MI1EW6N7FOBHWJLYC02TZSKR" localSheetId="11" hidden="1">#REF!</definedName>
    <definedName name="BEx7MI1EW6N7FOBHWJLYC02TZSKR" localSheetId="5" hidden="1">#REF!</definedName>
    <definedName name="BEx7MI1EW6N7FOBHWJLYC02TZSKR" localSheetId="8" hidden="1">#REF!</definedName>
    <definedName name="BEx7MI1EW6N7FOBHWJLYC02TZSKR" localSheetId="6" hidden="1">#REF!</definedName>
    <definedName name="BEx7MI1EW6N7FOBHWJLYC02TZSKR" localSheetId="7" hidden="1">#REF!</definedName>
    <definedName name="BEx7MI1EW6N7FOBHWJLYC02TZSKR" hidden="1">#REF!</definedName>
    <definedName name="BEx7MJZO3UKAMJ53UWOJ5ZD4GGMQ" localSheetId="11" hidden="1">#REF!</definedName>
    <definedName name="BEx7MJZO3UKAMJ53UWOJ5ZD4GGMQ" localSheetId="5" hidden="1">#REF!</definedName>
    <definedName name="BEx7MJZO3UKAMJ53UWOJ5ZD4GGMQ" localSheetId="8" hidden="1">#REF!</definedName>
    <definedName name="BEx7MJZO3UKAMJ53UWOJ5ZD4GGMQ" localSheetId="6" hidden="1">#REF!</definedName>
    <definedName name="BEx7MJZO3UKAMJ53UWOJ5ZD4GGMQ" localSheetId="7" hidden="1">#REF!</definedName>
    <definedName name="BEx7MJZO3UKAMJ53UWOJ5ZD4GGMQ" hidden="1">#REF!</definedName>
    <definedName name="BEx7MO17TZ6L4457Q12FYYLUUZAZ" localSheetId="11" hidden="1">#REF!</definedName>
    <definedName name="BEx7MO17TZ6L4457Q12FYYLUUZAZ" localSheetId="5" hidden="1">#REF!</definedName>
    <definedName name="BEx7MO17TZ6L4457Q12FYYLUUZAZ" localSheetId="8" hidden="1">#REF!</definedName>
    <definedName name="BEx7MO17TZ6L4457Q12FYYLUUZAZ" localSheetId="6" hidden="1">#REF!</definedName>
    <definedName name="BEx7MO17TZ6L4457Q12FYYLUUZAZ" localSheetId="7" hidden="1">#REF!</definedName>
    <definedName name="BEx7MO17TZ6L4457Q12FYYLUUZAZ" hidden="1">#REF!</definedName>
    <definedName name="BEx7MT4MFNXIVQGAT6D971GZW7CA" localSheetId="11" hidden="1">#REF!</definedName>
    <definedName name="BEx7MT4MFNXIVQGAT6D971GZW7CA" localSheetId="5" hidden="1">#REF!</definedName>
    <definedName name="BEx7MT4MFNXIVQGAT6D971GZW7CA" localSheetId="8" hidden="1">#REF!</definedName>
    <definedName name="BEx7MT4MFNXIVQGAT6D971GZW7CA" localSheetId="6" hidden="1">#REF!</definedName>
    <definedName name="BEx7MT4MFNXIVQGAT6D971GZW7CA" localSheetId="7" hidden="1">#REF!</definedName>
    <definedName name="BEx7MT4MFNXIVQGAT6D971GZW7CA" hidden="1">#REF!</definedName>
    <definedName name="BEx7MUMLPPX92MX7SA8S1PLONDL8" localSheetId="11" hidden="1">#REF!</definedName>
    <definedName name="BEx7MUMLPPX92MX7SA8S1PLONDL8" localSheetId="5" hidden="1">#REF!</definedName>
    <definedName name="BEx7MUMLPPX92MX7SA8S1PLONDL8" localSheetId="8" hidden="1">#REF!</definedName>
    <definedName name="BEx7MUMLPPX92MX7SA8S1PLONDL8" localSheetId="6" hidden="1">#REF!</definedName>
    <definedName name="BEx7MUMLPPX92MX7SA8S1PLONDL8" localSheetId="7" hidden="1">#REF!</definedName>
    <definedName name="BEx7MUMLPPX92MX7SA8S1PLONDL8" hidden="1">#REF!</definedName>
    <definedName name="BEx7MX0W532Q7CB4V6KFVC9WAOUI" localSheetId="11" hidden="1">#REF!</definedName>
    <definedName name="BEx7MX0W532Q7CB4V6KFVC9WAOUI" localSheetId="5" hidden="1">#REF!</definedName>
    <definedName name="BEx7MX0W532Q7CB4V6KFVC9WAOUI" localSheetId="8" hidden="1">#REF!</definedName>
    <definedName name="BEx7MX0W532Q7CB4V6KFVC9WAOUI" localSheetId="6" hidden="1">#REF!</definedName>
    <definedName name="BEx7MX0W532Q7CB4V6KFVC9WAOUI" localSheetId="7" hidden="1">#REF!</definedName>
    <definedName name="BEx7MX0W532Q7CB4V6KFVC9WAOUI" hidden="1">#REF!</definedName>
    <definedName name="BEx7NB403NE748IF75RXMWOFQ986" localSheetId="11" hidden="1">#REF!</definedName>
    <definedName name="BEx7NB403NE748IF75RXMWOFQ986" localSheetId="5" hidden="1">#REF!</definedName>
    <definedName name="BEx7NB403NE748IF75RXMWOFQ986" localSheetId="8" hidden="1">#REF!</definedName>
    <definedName name="BEx7NB403NE748IF75RXMWOFQ986" localSheetId="6" hidden="1">#REF!</definedName>
    <definedName name="BEx7NB403NE748IF75RXMWOFQ986" localSheetId="7" hidden="1">#REF!</definedName>
    <definedName name="BEx7NB403NE748IF75RXMWOFQ986" hidden="1">#REF!</definedName>
    <definedName name="BEx7NI062THZAM6I8AJWTFJL91CS" localSheetId="11" hidden="1">#REF!</definedName>
    <definedName name="BEx7NI062THZAM6I8AJWTFJL91CS" localSheetId="5" hidden="1">#REF!</definedName>
    <definedName name="BEx7NI062THZAM6I8AJWTFJL91CS" localSheetId="8" hidden="1">#REF!</definedName>
    <definedName name="BEx7NI062THZAM6I8AJWTFJL91CS" localSheetId="6" hidden="1">#REF!</definedName>
    <definedName name="BEx7NI062THZAM6I8AJWTFJL91CS" localSheetId="7" hidden="1">#REF!</definedName>
    <definedName name="BEx7NI062THZAM6I8AJWTFJL91CS" hidden="1">#REF!</definedName>
    <definedName name="BEx904S75BPRYMHF0083JF7ES4NG" localSheetId="11" hidden="1">#REF!</definedName>
    <definedName name="BEx904S75BPRYMHF0083JF7ES4NG" localSheetId="5" hidden="1">#REF!</definedName>
    <definedName name="BEx904S75BPRYMHF0083JF7ES4NG" localSheetId="8" hidden="1">#REF!</definedName>
    <definedName name="BEx904S75BPRYMHF0083JF7ES4NG" localSheetId="6" hidden="1">#REF!</definedName>
    <definedName name="BEx904S75BPRYMHF0083JF7ES4NG" localSheetId="7" hidden="1">#REF!</definedName>
    <definedName name="BEx904S75BPRYMHF0083JF7ES4NG" hidden="1">#REF!</definedName>
    <definedName name="BEx90HDD4RWF7JZGA8GCGG7D63MG" localSheetId="11" hidden="1">#REF!</definedName>
    <definedName name="BEx90HDD4RWF7JZGA8GCGG7D63MG" localSheetId="5" hidden="1">#REF!</definedName>
    <definedName name="BEx90HDD4RWF7JZGA8GCGG7D63MG" localSheetId="8" hidden="1">#REF!</definedName>
    <definedName name="BEx90HDD4RWF7JZGA8GCGG7D63MG" localSheetId="6" hidden="1">#REF!</definedName>
    <definedName name="BEx90HDD4RWF7JZGA8GCGG7D63MG" localSheetId="7" hidden="1">#REF!</definedName>
    <definedName name="BEx90HDD4RWF7JZGA8GCGG7D63MG" hidden="1">#REF!</definedName>
    <definedName name="BEx90HO6UVMFVSV8U0YBZFHNCL38" localSheetId="11" hidden="1">#REF!</definedName>
    <definedName name="BEx90HO6UVMFVSV8U0YBZFHNCL38" localSheetId="5" hidden="1">#REF!</definedName>
    <definedName name="BEx90HO6UVMFVSV8U0YBZFHNCL38" localSheetId="8" hidden="1">#REF!</definedName>
    <definedName name="BEx90HO6UVMFVSV8U0YBZFHNCL38" localSheetId="6" hidden="1">#REF!</definedName>
    <definedName name="BEx90HO6UVMFVSV8U0YBZFHNCL38" localSheetId="7" hidden="1">#REF!</definedName>
    <definedName name="BEx90HO6UVMFVSV8U0YBZFHNCL38" hidden="1">#REF!</definedName>
    <definedName name="BEx90VGH5H09ON2QXYC9WIIEU98T" localSheetId="11" hidden="1">#REF!</definedName>
    <definedName name="BEx90VGH5H09ON2QXYC9WIIEU98T" localSheetId="5" hidden="1">#REF!</definedName>
    <definedName name="BEx90VGH5H09ON2QXYC9WIIEU98T" localSheetId="8" hidden="1">#REF!</definedName>
    <definedName name="BEx90VGH5H09ON2QXYC9WIIEU98T" localSheetId="6" hidden="1">#REF!</definedName>
    <definedName name="BEx90VGH5H09ON2QXYC9WIIEU98T" localSheetId="7" hidden="1">#REF!</definedName>
    <definedName name="BEx90VGH5H09ON2QXYC9WIIEU98T" hidden="1">#REF!</definedName>
    <definedName name="BEx9157279000SVN5XNWQ99JY0WU" localSheetId="11" hidden="1">#REF!</definedName>
    <definedName name="BEx9157279000SVN5XNWQ99JY0WU" localSheetId="5" hidden="1">#REF!</definedName>
    <definedName name="BEx9157279000SVN5XNWQ99JY0WU" localSheetId="8" hidden="1">#REF!</definedName>
    <definedName name="BEx9157279000SVN5XNWQ99JY0WU" localSheetId="6" hidden="1">#REF!</definedName>
    <definedName name="BEx9157279000SVN5XNWQ99JY0WU" localSheetId="7" hidden="1">#REF!</definedName>
    <definedName name="BEx9157279000SVN5XNWQ99JY0WU" hidden="1">#REF!</definedName>
    <definedName name="BEx9175B70QXYAU5A8DJPGZQ46L9" localSheetId="11" hidden="1">#REF!</definedName>
    <definedName name="BEx9175B70QXYAU5A8DJPGZQ46L9" localSheetId="5" hidden="1">#REF!</definedName>
    <definedName name="BEx9175B70QXYAU5A8DJPGZQ46L9" localSheetId="8" hidden="1">#REF!</definedName>
    <definedName name="BEx9175B70QXYAU5A8DJPGZQ46L9" localSheetId="6" hidden="1">#REF!</definedName>
    <definedName name="BEx9175B70QXYAU5A8DJPGZQ46L9" localSheetId="7" hidden="1">#REF!</definedName>
    <definedName name="BEx9175B70QXYAU5A8DJPGZQ46L9" hidden="1">#REF!</definedName>
    <definedName name="BEx91AQQRTV87AO27VWHSFZAD4ZR" localSheetId="11" hidden="1">#REF!</definedName>
    <definedName name="BEx91AQQRTV87AO27VWHSFZAD4ZR" localSheetId="5" hidden="1">#REF!</definedName>
    <definedName name="BEx91AQQRTV87AO27VWHSFZAD4ZR" localSheetId="8" hidden="1">#REF!</definedName>
    <definedName name="BEx91AQQRTV87AO27VWHSFZAD4ZR" localSheetId="6" hidden="1">#REF!</definedName>
    <definedName name="BEx91AQQRTV87AO27VWHSFZAD4ZR" localSheetId="7" hidden="1">#REF!</definedName>
    <definedName name="BEx91AQQRTV87AO27VWHSFZAD4ZR" hidden="1">#REF!</definedName>
    <definedName name="BEx91L8FLL5CWLA2CDHKCOMGVDZN" localSheetId="11" hidden="1">#REF!</definedName>
    <definedName name="BEx91L8FLL5CWLA2CDHKCOMGVDZN" localSheetId="5" hidden="1">#REF!</definedName>
    <definedName name="BEx91L8FLL5CWLA2CDHKCOMGVDZN" localSheetId="8" hidden="1">#REF!</definedName>
    <definedName name="BEx91L8FLL5CWLA2CDHKCOMGVDZN" localSheetId="6" hidden="1">#REF!</definedName>
    <definedName name="BEx91L8FLL5CWLA2CDHKCOMGVDZN" localSheetId="7" hidden="1">#REF!</definedName>
    <definedName name="BEx91L8FLL5CWLA2CDHKCOMGVDZN" hidden="1">#REF!</definedName>
    <definedName name="BEx91OTVH9ZDBC3QTORU8RZX4EOC" localSheetId="11" hidden="1">#REF!</definedName>
    <definedName name="BEx91OTVH9ZDBC3QTORU8RZX4EOC" localSheetId="5" hidden="1">#REF!</definedName>
    <definedName name="BEx91OTVH9ZDBC3QTORU8RZX4EOC" localSheetId="8" hidden="1">#REF!</definedName>
    <definedName name="BEx91OTVH9ZDBC3QTORU8RZX4EOC" localSheetId="6" hidden="1">#REF!</definedName>
    <definedName name="BEx91OTVH9ZDBC3QTORU8RZX4EOC" localSheetId="7" hidden="1">#REF!</definedName>
    <definedName name="BEx91OTVH9ZDBC3QTORU8RZX4EOC" hidden="1">#REF!</definedName>
    <definedName name="BEx91QH5JRZKQP1GPN2SQMR3CKAG" localSheetId="11" hidden="1">#REF!</definedName>
    <definedName name="BEx91QH5JRZKQP1GPN2SQMR3CKAG" localSheetId="5" hidden="1">#REF!</definedName>
    <definedName name="BEx91QH5JRZKQP1GPN2SQMR3CKAG" localSheetId="8" hidden="1">#REF!</definedName>
    <definedName name="BEx91QH5JRZKQP1GPN2SQMR3CKAG" localSheetId="6" hidden="1">#REF!</definedName>
    <definedName name="BEx91QH5JRZKQP1GPN2SQMR3CKAG" localSheetId="7" hidden="1">#REF!</definedName>
    <definedName name="BEx91QH5JRZKQP1GPN2SQMR3CKAG" hidden="1">#REF!</definedName>
    <definedName name="BEx91ROALDNHO7FI4X8L61RH4UJE" localSheetId="11" hidden="1">#REF!</definedName>
    <definedName name="BEx91ROALDNHO7FI4X8L61RH4UJE" localSheetId="5" hidden="1">#REF!</definedName>
    <definedName name="BEx91ROALDNHO7FI4X8L61RH4UJE" localSheetId="8" hidden="1">#REF!</definedName>
    <definedName name="BEx91ROALDNHO7FI4X8L61RH4UJE" localSheetId="6" hidden="1">#REF!</definedName>
    <definedName name="BEx91ROALDNHO7FI4X8L61RH4UJE" localSheetId="7" hidden="1">#REF!</definedName>
    <definedName name="BEx91ROALDNHO7FI4X8L61RH4UJE" hidden="1">#REF!</definedName>
    <definedName name="BEx91TMID71GVYH0U16QM1RV3PX0" localSheetId="11" hidden="1">#REF!</definedName>
    <definedName name="BEx91TMID71GVYH0U16QM1RV3PX0" localSheetId="5" hidden="1">#REF!</definedName>
    <definedName name="BEx91TMID71GVYH0U16QM1RV3PX0" localSheetId="8" hidden="1">#REF!</definedName>
    <definedName name="BEx91TMID71GVYH0U16QM1RV3PX0" localSheetId="6" hidden="1">#REF!</definedName>
    <definedName name="BEx91TMID71GVYH0U16QM1RV3PX0" localSheetId="7" hidden="1">#REF!</definedName>
    <definedName name="BEx91TMID71GVYH0U16QM1RV3PX0" hidden="1">#REF!</definedName>
    <definedName name="BEx91VF2D78PAF337E3L2L81K9W2" localSheetId="11" hidden="1">#REF!</definedName>
    <definedName name="BEx91VF2D78PAF337E3L2L81K9W2" localSheetId="5" hidden="1">#REF!</definedName>
    <definedName name="BEx91VF2D78PAF337E3L2L81K9W2" localSheetId="8" hidden="1">#REF!</definedName>
    <definedName name="BEx91VF2D78PAF337E3L2L81K9W2" localSheetId="6" hidden="1">#REF!</definedName>
    <definedName name="BEx91VF2D78PAF337E3L2L81K9W2" localSheetId="7" hidden="1">#REF!</definedName>
    <definedName name="BEx91VF2D78PAF337E3L2L81K9W2" hidden="1">#REF!</definedName>
    <definedName name="BEx921PNZ46VORG2VRMWREWIC0SE" localSheetId="11" hidden="1">#REF!</definedName>
    <definedName name="BEx921PNZ46VORG2VRMWREWIC0SE" localSheetId="5" hidden="1">#REF!</definedName>
    <definedName name="BEx921PNZ46VORG2VRMWREWIC0SE" localSheetId="8" hidden="1">#REF!</definedName>
    <definedName name="BEx921PNZ46VORG2VRMWREWIC0SE" localSheetId="6" hidden="1">#REF!</definedName>
    <definedName name="BEx921PNZ46VORG2VRMWREWIC0SE" localSheetId="7" hidden="1">#REF!</definedName>
    <definedName name="BEx921PNZ46VORG2VRMWREWIC0SE" hidden="1">#REF!</definedName>
    <definedName name="BEx929CVDCG5CFUQWNDLOSNRQ1FN" localSheetId="11" hidden="1">#REF!</definedName>
    <definedName name="BEx929CVDCG5CFUQWNDLOSNRQ1FN" localSheetId="5" hidden="1">#REF!</definedName>
    <definedName name="BEx929CVDCG5CFUQWNDLOSNRQ1FN" localSheetId="8" hidden="1">#REF!</definedName>
    <definedName name="BEx929CVDCG5CFUQWNDLOSNRQ1FN" localSheetId="6" hidden="1">#REF!</definedName>
    <definedName name="BEx929CVDCG5CFUQWNDLOSNRQ1FN" localSheetId="7" hidden="1">#REF!</definedName>
    <definedName name="BEx929CVDCG5CFUQWNDLOSNRQ1FN" hidden="1">#REF!</definedName>
    <definedName name="BEx92DPEKL5WM5A3CN8674JI0PR3" localSheetId="11" hidden="1">#REF!</definedName>
    <definedName name="BEx92DPEKL5WM5A3CN8674JI0PR3" localSheetId="5" hidden="1">#REF!</definedName>
    <definedName name="BEx92DPEKL5WM5A3CN8674JI0PR3" localSheetId="8" hidden="1">#REF!</definedName>
    <definedName name="BEx92DPEKL5WM5A3CN8674JI0PR3" localSheetId="6" hidden="1">#REF!</definedName>
    <definedName name="BEx92DPEKL5WM5A3CN8674JI0PR3" localSheetId="7" hidden="1">#REF!</definedName>
    <definedName name="BEx92DPEKL5WM5A3CN8674JI0PR3" hidden="1">#REF!</definedName>
    <definedName name="BEx92ER2RMY93TZK0D9L9T3H0GI5" localSheetId="11" hidden="1">#REF!</definedName>
    <definedName name="BEx92ER2RMY93TZK0D9L9T3H0GI5" localSheetId="5" hidden="1">#REF!</definedName>
    <definedName name="BEx92ER2RMY93TZK0D9L9T3H0GI5" localSheetId="8" hidden="1">#REF!</definedName>
    <definedName name="BEx92ER2RMY93TZK0D9L9T3H0GI5" localSheetId="6" hidden="1">#REF!</definedName>
    <definedName name="BEx92ER2RMY93TZK0D9L9T3H0GI5" localSheetId="7" hidden="1">#REF!</definedName>
    <definedName name="BEx92ER2RMY93TZK0D9L9T3H0GI5" hidden="1">#REF!</definedName>
    <definedName name="BEx92FI04PJT4LI23KKIHRXWJDTT" localSheetId="11" hidden="1">#REF!</definedName>
    <definedName name="BEx92FI04PJT4LI23KKIHRXWJDTT" localSheetId="5" hidden="1">#REF!</definedName>
    <definedName name="BEx92FI04PJT4LI23KKIHRXWJDTT" localSheetId="8" hidden="1">#REF!</definedName>
    <definedName name="BEx92FI04PJT4LI23KKIHRXWJDTT" localSheetId="6" hidden="1">#REF!</definedName>
    <definedName name="BEx92FI04PJT4LI23KKIHRXWJDTT" localSheetId="7" hidden="1">#REF!</definedName>
    <definedName name="BEx92FI04PJT4LI23KKIHRXWJDTT" hidden="1">#REF!</definedName>
    <definedName name="BEx92HR14HQ9D5JXCSPA4SS4RT62" localSheetId="11" hidden="1">#REF!</definedName>
    <definedName name="BEx92HR14HQ9D5JXCSPA4SS4RT62" localSheetId="5" hidden="1">#REF!</definedName>
    <definedName name="BEx92HR14HQ9D5JXCSPA4SS4RT62" localSheetId="8" hidden="1">#REF!</definedName>
    <definedName name="BEx92HR14HQ9D5JXCSPA4SS4RT62" localSheetId="6" hidden="1">#REF!</definedName>
    <definedName name="BEx92HR14HQ9D5JXCSPA4SS4RT62" localSheetId="7" hidden="1">#REF!</definedName>
    <definedName name="BEx92HR14HQ9D5JXCSPA4SS4RT62" hidden="1">#REF!</definedName>
    <definedName name="BEx92HWA2D6A5EX9MFG68G0NOMSN" localSheetId="11" hidden="1">#REF!</definedName>
    <definedName name="BEx92HWA2D6A5EX9MFG68G0NOMSN" localSheetId="5" hidden="1">#REF!</definedName>
    <definedName name="BEx92HWA2D6A5EX9MFG68G0NOMSN" localSheetId="8" hidden="1">#REF!</definedName>
    <definedName name="BEx92HWA2D6A5EX9MFG68G0NOMSN" localSheetId="6" hidden="1">#REF!</definedName>
    <definedName name="BEx92HWA2D6A5EX9MFG68G0NOMSN" localSheetId="7" hidden="1">#REF!</definedName>
    <definedName name="BEx92HWA2D6A5EX9MFG68G0NOMSN" hidden="1">#REF!</definedName>
    <definedName name="BEx92I1SQUKW2W7S22E82HLJXRGK" localSheetId="11" hidden="1">#REF!</definedName>
    <definedName name="BEx92I1SQUKW2W7S22E82HLJXRGK" localSheetId="5" hidden="1">#REF!</definedName>
    <definedName name="BEx92I1SQUKW2W7S22E82HLJXRGK" localSheetId="8" hidden="1">#REF!</definedName>
    <definedName name="BEx92I1SQUKW2W7S22E82HLJXRGK" localSheetId="6" hidden="1">#REF!</definedName>
    <definedName name="BEx92I1SQUKW2W7S22E82HLJXRGK" localSheetId="7" hidden="1">#REF!</definedName>
    <definedName name="BEx92I1SQUKW2W7S22E82HLJXRGK" hidden="1">#REF!</definedName>
    <definedName name="BEx92PUBDIXAU1FW5ZAXECMAU0LN" localSheetId="11" hidden="1">#REF!</definedName>
    <definedName name="BEx92PUBDIXAU1FW5ZAXECMAU0LN" localSheetId="5" hidden="1">#REF!</definedName>
    <definedName name="BEx92PUBDIXAU1FW5ZAXECMAU0LN" localSheetId="8" hidden="1">#REF!</definedName>
    <definedName name="BEx92PUBDIXAU1FW5ZAXECMAU0LN" localSheetId="6" hidden="1">#REF!</definedName>
    <definedName name="BEx92PUBDIXAU1FW5ZAXECMAU0LN" localSheetId="7" hidden="1">#REF!</definedName>
    <definedName name="BEx92PUBDIXAU1FW5ZAXECMAU0LN" hidden="1">#REF!</definedName>
    <definedName name="BEx92S8MHFFIVRQ2YSHZNQGOFUHD" localSheetId="11" hidden="1">#REF!</definedName>
    <definedName name="BEx92S8MHFFIVRQ2YSHZNQGOFUHD" localSheetId="5" hidden="1">#REF!</definedName>
    <definedName name="BEx92S8MHFFIVRQ2YSHZNQGOFUHD" localSheetId="8" hidden="1">#REF!</definedName>
    <definedName name="BEx92S8MHFFIVRQ2YSHZNQGOFUHD" localSheetId="6" hidden="1">#REF!</definedName>
    <definedName name="BEx92S8MHFFIVRQ2YSHZNQGOFUHD" localSheetId="7" hidden="1">#REF!</definedName>
    <definedName name="BEx92S8MHFFIVRQ2YSHZNQGOFUHD" hidden="1">#REF!</definedName>
    <definedName name="BEx92VJ5FJGXISSSMOUAESCSIWFV" localSheetId="11" hidden="1">#REF!</definedName>
    <definedName name="BEx92VJ5FJGXISSSMOUAESCSIWFV" localSheetId="5" hidden="1">#REF!</definedName>
    <definedName name="BEx92VJ5FJGXISSSMOUAESCSIWFV" localSheetId="8" hidden="1">#REF!</definedName>
    <definedName name="BEx92VJ5FJGXISSSMOUAESCSIWFV" localSheetId="6" hidden="1">#REF!</definedName>
    <definedName name="BEx92VJ5FJGXISSSMOUAESCSIWFV" localSheetId="7" hidden="1">#REF!</definedName>
    <definedName name="BEx92VJ5FJGXISSSMOUAESCSIWFV" hidden="1">#REF!</definedName>
    <definedName name="BEx93B9OULL2YGC896XXYAAJSTRK" localSheetId="11" hidden="1">#REF!</definedName>
    <definedName name="BEx93B9OULL2YGC896XXYAAJSTRK" localSheetId="5" hidden="1">#REF!</definedName>
    <definedName name="BEx93B9OULL2YGC896XXYAAJSTRK" localSheetId="8" hidden="1">#REF!</definedName>
    <definedName name="BEx93B9OULL2YGC896XXYAAJSTRK" localSheetId="6" hidden="1">#REF!</definedName>
    <definedName name="BEx93B9OULL2YGC896XXYAAJSTRK" localSheetId="7" hidden="1">#REF!</definedName>
    <definedName name="BEx93B9OULL2YGC896XXYAAJSTRK" hidden="1">#REF!</definedName>
    <definedName name="BEx93FRKF99NRT3LH99UTIH7AAYF" localSheetId="11" hidden="1">#REF!</definedName>
    <definedName name="BEx93FRKF99NRT3LH99UTIH7AAYF" localSheetId="5" hidden="1">#REF!</definedName>
    <definedName name="BEx93FRKF99NRT3LH99UTIH7AAYF" localSheetId="8" hidden="1">#REF!</definedName>
    <definedName name="BEx93FRKF99NRT3LH99UTIH7AAYF" localSheetId="6" hidden="1">#REF!</definedName>
    <definedName name="BEx93FRKF99NRT3LH99UTIH7AAYF" localSheetId="7" hidden="1">#REF!</definedName>
    <definedName name="BEx93FRKF99NRT3LH99UTIH7AAYF" hidden="1">#REF!</definedName>
    <definedName name="BEx93M7FSHP50OG34A4W8W8DF12U" localSheetId="11" hidden="1">#REF!</definedName>
    <definedName name="BEx93M7FSHP50OG34A4W8W8DF12U" localSheetId="5" hidden="1">#REF!</definedName>
    <definedName name="BEx93M7FSHP50OG34A4W8W8DF12U" localSheetId="8" hidden="1">#REF!</definedName>
    <definedName name="BEx93M7FSHP50OG34A4W8W8DF12U" localSheetId="6" hidden="1">#REF!</definedName>
    <definedName name="BEx93M7FSHP50OG34A4W8W8DF12U" localSheetId="7" hidden="1">#REF!</definedName>
    <definedName name="BEx93M7FSHP50OG34A4W8W8DF12U" hidden="1">#REF!</definedName>
    <definedName name="BEx93OLWY2O3PRA74U41VG5RXT4Q" localSheetId="11" hidden="1">#REF!</definedName>
    <definedName name="BEx93OLWY2O3PRA74U41VG5RXT4Q" localSheetId="5" hidden="1">#REF!</definedName>
    <definedName name="BEx93OLWY2O3PRA74U41VG5RXT4Q" localSheetId="8" hidden="1">#REF!</definedName>
    <definedName name="BEx93OLWY2O3PRA74U41VG5RXT4Q" localSheetId="6" hidden="1">#REF!</definedName>
    <definedName name="BEx93OLWY2O3PRA74U41VG5RXT4Q" localSheetId="7" hidden="1">#REF!</definedName>
    <definedName name="BEx93OLWY2O3PRA74U41VG5RXT4Q" hidden="1">#REF!</definedName>
    <definedName name="BEx93RWFAF6YJGYUTITVM445C02U" localSheetId="11" hidden="1">#REF!</definedName>
    <definedName name="BEx93RWFAF6YJGYUTITVM445C02U" localSheetId="5" hidden="1">#REF!</definedName>
    <definedName name="BEx93RWFAF6YJGYUTITVM445C02U" localSheetId="8" hidden="1">#REF!</definedName>
    <definedName name="BEx93RWFAF6YJGYUTITVM445C02U" localSheetId="6" hidden="1">#REF!</definedName>
    <definedName name="BEx93RWFAF6YJGYUTITVM445C02U" localSheetId="7" hidden="1">#REF!</definedName>
    <definedName name="BEx93RWFAF6YJGYUTITVM445C02U" hidden="1">#REF!</definedName>
    <definedName name="BEx93SY9RWG3HUV4YXQKXJH9FH14" localSheetId="11" hidden="1">#REF!</definedName>
    <definedName name="BEx93SY9RWG3HUV4YXQKXJH9FH14" localSheetId="5" hidden="1">#REF!</definedName>
    <definedName name="BEx93SY9RWG3HUV4YXQKXJH9FH14" localSheetId="8" hidden="1">#REF!</definedName>
    <definedName name="BEx93SY9RWG3HUV4YXQKXJH9FH14" localSheetId="6" hidden="1">#REF!</definedName>
    <definedName name="BEx93SY9RWG3HUV4YXQKXJH9FH14" localSheetId="7" hidden="1">#REF!</definedName>
    <definedName name="BEx93SY9RWG3HUV4YXQKXJH9FH14" hidden="1">#REF!</definedName>
    <definedName name="BEx93TJUX3U0FJDBG6DDSNQ91R5J" localSheetId="11" hidden="1">#REF!</definedName>
    <definedName name="BEx93TJUX3U0FJDBG6DDSNQ91R5J" localSheetId="5" hidden="1">#REF!</definedName>
    <definedName name="BEx93TJUX3U0FJDBG6DDSNQ91R5J" localSheetId="8" hidden="1">#REF!</definedName>
    <definedName name="BEx93TJUX3U0FJDBG6DDSNQ91R5J" localSheetId="6" hidden="1">#REF!</definedName>
    <definedName name="BEx93TJUX3U0FJDBG6DDSNQ91R5J" localSheetId="7" hidden="1">#REF!</definedName>
    <definedName name="BEx93TJUX3U0FJDBG6DDSNQ91R5J" hidden="1">#REF!</definedName>
    <definedName name="BEx942UCRHMI4B0US31HO95GSC2X" localSheetId="11" hidden="1">#REF!</definedName>
    <definedName name="BEx942UCRHMI4B0US31HO95GSC2X" localSheetId="5" hidden="1">#REF!</definedName>
    <definedName name="BEx942UCRHMI4B0US31HO95GSC2X" localSheetId="8" hidden="1">#REF!</definedName>
    <definedName name="BEx942UCRHMI4B0US31HO95GSC2X" localSheetId="6" hidden="1">#REF!</definedName>
    <definedName name="BEx942UCRHMI4B0US31HO95GSC2X" localSheetId="7" hidden="1">#REF!</definedName>
    <definedName name="BEx942UCRHMI4B0US31HO95GSC2X" hidden="1">#REF!</definedName>
    <definedName name="BEx942ZND3V7XSHKTD0UH9X85N5E" localSheetId="11" hidden="1">#REF!</definedName>
    <definedName name="BEx942ZND3V7XSHKTD0UH9X85N5E" localSheetId="5" hidden="1">#REF!</definedName>
    <definedName name="BEx942ZND3V7XSHKTD0UH9X85N5E" localSheetId="8" hidden="1">#REF!</definedName>
    <definedName name="BEx942ZND3V7XSHKTD0UH9X85N5E" localSheetId="6" hidden="1">#REF!</definedName>
    <definedName name="BEx942ZND3V7XSHKTD0UH9X85N5E" localSheetId="7" hidden="1">#REF!</definedName>
    <definedName name="BEx942ZND3V7XSHKTD0UH9X85N5E" hidden="1">#REF!</definedName>
    <definedName name="BEx947HHLR6UU6NYPNDZRF79V52K" localSheetId="11" hidden="1">#REF!</definedName>
    <definedName name="BEx947HHLR6UU6NYPNDZRF79V52K" localSheetId="5" hidden="1">#REF!</definedName>
    <definedName name="BEx947HHLR6UU6NYPNDZRF79V52K" localSheetId="8" hidden="1">#REF!</definedName>
    <definedName name="BEx947HHLR6UU6NYPNDZRF79V52K" localSheetId="6" hidden="1">#REF!</definedName>
    <definedName name="BEx947HHLR6UU6NYPNDZRF79V52K" localSheetId="7" hidden="1">#REF!</definedName>
    <definedName name="BEx947HHLR6UU6NYPNDZRF79V52K" hidden="1">#REF!</definedName>
    <definedName name="BEx948ZFFQWVIDNG4AZAUGGGEB5U" localSheetId="11" hidden="1">#REF!</definedName>
    <definedName name="BEx948ZFFQWVIDNG4AZAUGGGEB5U" localSheetId="5" hidden="1">#REF!</definedName>
    <definedName name="BEx948ZFFQWVIDNG4AZAUGGGEB5U" localSheetId="8" hidden="1">#REF!</definedName>
    <definedName name="BEx948ZFFQWVIDNG4AZAUGGGEB5U" localSheetId="6" hidden="1">#REF!</definedName>
    <definedName name="BEx948ZFFQWVIDNG4AZAUGGGEB5U" localSheetId="7" hidden="1">#REF!</definedName>
    <definedName name="BEx948ZFFQWVIDNG4AZAUGGGEB5U" hidden="1">#REF!</definedName>
    <definedName name="BEx94CKXG92OMURH41SNU6IOHK4J" localSheetId="11" hidden="1">#REF!</definedName>
    <definedName name="BEx94CKXG92OMURH41SNU6IOHK4J" localSheetId="5" hidden="1">#REF!</definedName>
    <definedName name="BEx94CKXG92OMURH41SNU6IOHK4J" localSheetId="8" hidden="1">#REF!</definedName>
    <definedName name="BEx94CKXG92OMURH41SNU6IOHK4J" localSheetId="6" hidden="1">#REF!</definedName>
    <definedName name="BEx94CKXG92OMURH41SNU6IOHK4J" localSheetId="7" hidden="1">#REF!</definedName>
    <definedName name="BEx94CKXG92OMURH41SNU6IOHK4J" hidden="1">#REF!</definedName>
    <definedName name="BEx94GXG30CIVB6ZQN3X3IK6BZXQ" localSheetId="11" hidden="1">#REF!</definedName>
    <definedName name="BEx94GXG30CIVB6ZQN3X3IK6BZXQ" localSheetId="5" hidden="1">#REF!</definedName>
    <definedName name="BEx94GXG30CIVB6ZQN3X3IK6BZXQ" localSheetId="8" hidden="1">#REF!</definedName>
    <definedName name="BEx94GXG30CIVB6ZQN3X3IK6BZXQ" localSheetId="6" hidden="1">#REF!</definedName>
    <definedName name="BEx94GXG30CIVB6ZQN3X3IK6BZXQ" localSheetId="7" hidden="1">#REF!</definedName>
    <definedName name="BEx94GXG30CIVB6ZQN3X3IK6BZXQ" hidden="1">#REF!</definedName>
    <definedName name="BEx94HJ0DWZHE39X4BLCQCJ3M1MC" localSheetId="11" hidden="1">#REF!</definedName>
    <definedName name="BEx94HJ0DWZHE39X4BLCQCJ3M1MC" localSheetId="5" hidden="1">#REF!</definedName>
    <definedName name="BEx94HJ0DWZHE39X4BLCQCJ3M1MC" localSheetId="8" hidden="1">#REF!</definedName>
    <definedName name="BEx94HJ0DWZHE39X4BLCQCJ3M1MC" localSheetId="6" hidden="1">#REF!</definedName>
    <definedName name="BEx94HJ0DWZHE39X4BLCQCJ3M1MC" localSheetId="7" hidden="1">#REF!</definedName>
    <definedName name="BEx94HJ0DWZHE39X4BLCQCJ3M1MC" hidden="1">#REF!</definedName>
    <definedName name="BEx94HZ5LURYM9ST744ALV6ZCKYP" localSheetId="11" hidden="1">#REF!</definedName>
    <definedName name="BEx94HZ5LURYM9ST744ALV6ZCKYP" localSheetId="5" hidden="1">#REF!</definedName>
    <definedName name="BEx94HZ5LURYM9ST744ALV6ZCKYP" localSheetId="8" hidden="1">#REF!</definedName>
    <definedName name="BEx94HZ5LURYM9ST744ALV6ZCKYP" localSheetId="6" hidden="1">#REF!</definedName>
    <definedName name="BEx94HZ5LURYM9ST744ALV6ZCKYP" localSheetId="7" hidden="1">#REF!</definedName>
    <definedName name="BEx94HZ5LURYM9ST744ALV6ZCKYP" hidden="1">#REF!</definedName>
    <definedName name="BEx94IQ75E90YUMWJ9N591LR7DQQ" localSheetId="11" hidden="1">#REF!</definedName>
    <definedName name="BEx94IQ75E90YUMWJ9N591LR7DQQ" localSheetId="5" hidden="1">#REF!</definedName>
    <definedName name="BEx94IQ75E90YUMWJ9N591LR7DQQ" localSheetId="8" hidden="1">#REF!</definedName>
    <definedName name="BEx94IQ75E90YUMWJ9N591LR7DQQ" localSheetId="6" hidden="1">#REF!</definedName>
    <definedName name="BEx94IQ75E90YUMWJ9N591LR7DQQ" localSheetId="7" hidden="1">#REF!</definedName>
    <definedName name="BEx94IQ75E90YUMWJ9N591LR7DQQ" hidden="1">#REF!</definedName>
    <definedName name="BEx94N7W5T3U7UOE97D6OVIBUCXS" localSheetId="11" hidden="1">#REF!</definedName>
    <definedName name="BEx94N7W5T3U7UOE97D6OVIBUCXS" localSheetId="5" hidden="1">#REF!</definedName>
    <definedName name="BEx94N7W5T3U7UOE97D6OVIBUCXS" localSheetId="8" hidden="1">#REF!</definedName>
    <definedName name="BEx94N7W5T3U7UOE97D6OVIBUCXS" localSheetId="6" hidden="1">#REF!</definedName>
    <definedName name="BEx94N7W5T3U7UOE97D6OVIBUCXS" localSheetId="7" hidden="1">#REF!</definedName>
    <definedName name="BEx94N7W5T3U7UOE97D6OVIBUCXS" hidden="1">#REF!</definedName>
    <definedName name="BEx955NIAWX5OLAHMTV6QFUZPR30" localSheetId="11" hidden="1">#REF!</definedName>
    <definedName name="BEx955NIAWX5OLAHMTV6QFUZPR30" localSheetId="5" hidden="1">#REF!</definedName>
    <definedName name="BEx955NIAWX5OLAHMTV6QFUZPR30" localSheetId="8" hidden="1">#REF!</definedName>
    <definedName name="BEx955NIAWX5OLAHMTV6QFUZPR30" localSheetId="6" hidden="1">#REF!</definedName>
    <definedName name="BEx955NIAWX5OLAHMTV6QFUZPR30" localSheetId="7" hidden="1">#REF!</definedName>
    <definedName name="BEx955NIAWX5OLAHMTV6QFUZPR30" hidden="1">#REF!</definedName>
    <definedName name="BEx9581TYVI2M5TT4ISDAJV4W7Z6" localSheetId="11" hidden="1">#REF!</definedName>
    <definedName name="BEx9581TYVI2M5TT4ISDAJV4W7Z6" localSheetId="5" hidden="1">#REF!</definedName>
    <definedName name="BEx9581TYVI2M5TT4ISDAJV4W7Z6" localSheetId="8" hidden="1">#REF!</definedName>
    <definedName name="BEx9581TYVI2M5TT4ISDAJV4W7Z6" localSheetId="6" hidden="1">#REF!</definedName>
    <definedName name="BEx9581TYVI2M5TT4ISDAJV4W7Z6" localSheetId="7" hidden="1">#REF!</definedName>
    <definedName name="BEx9581TYVI2M5TT4ISDAJV4W7Z6" hidden="1">#REF!</definedName>
    <definedName name="BEx95G55NR99FDSE95CXDI4DKWSV" localSheetId="11" hidden="1">#REF!</definedName>
    <definedName name="BEx95G55NR99FDSE95CXDI4DKWSV" localSheetId="5" hidden="1">#REF!</definedName>
    <definedName name="BEx95G55NR99FDSE95CXDI4DKWSV" localSheetId="8" hidden="1">#REF!</definedName>
    <definedName name="BEx95G55NR99FDSE95CXDI4DKWSV" localSheetId="6" hidden="1">#REF!</definedName>
    <definedName name="BEx95G55NR99FDSE95CXDI4DKWSV" localSheetId="7" hidden="1">#REF!</definedName>
    <definedName name="BEx95G55NR99FDSE95CXDI4DKWSV" hidden="1">#REF!</definedName>
    <definedName name="BEx95NHF4RVUE0YDOAFZEIVBYJXD" localSheetId="11" hidden="1">#REF!</definedName>
    <definedName name="BEx95NHF4RVUE0YDOAFZEIVBYJXD" localSheetId="5" hidden="1">#REF!</definedName>
    <definedName name="BEx95NHF4RVUE0YDOAFZEIVBYJXD" localSheetId="8" hidden="1">#REF!</definedName>
    <definedName name="BEx95NHF4RVUE0YDOAFZEIVBYJXD" localSheetId="6" hidden="1">#REF!</definedName>
    <definedName name="BEx95NHF4RVUE0YDOAFZEIVBYJXD" localSheetId="7" hidden="1">#REF!</definedName>
    <definedName name="BEx95NHF4RVUE0YDOAFZEIVBYJXD" hidden="1">#REF!</definedName>
    <definedName name="BEx95QBZMG0E2KQ9BERJ861QLYN3" localSheetId="11" hidden="1">#REF!</definedName>
    <definedName name="BEx95QBZMG0E2KQ9BERJ861QLYN3" localSheetId="5" hidden="1">#REF!</definedName>
    <definedName name="BEx95QBZMG0E2KQ9BERJ861QLYN3" localSheetId="8" hidden="1">#REF!</definedName>
    <definedName name="BEx95QBZMG0E2KQ9BERJ861QLYN3" localSheetId="6" hidden="1">#REF!</definedName>
    <definedName name="BEx95QBZMG0E2KQ9BERJ861QLYN3" localSheetId="7" hidden="1">#REF!</definedName>
    <definedName name="BEx95QBZMG0E2KQ9BERJ861QLYN3" hidden="1">#REF!</definedName>
    <definedName name="BEx95QHBVDN795UNQJLRXG3RDU49" localSheetId="11" hidden="1">#REF!</definedName>
    <definedName name="BEx95QHBVDN795UNQJLRXG3RDU49" localSheetId="5" hidden="1">#REF!</definedName>
    <definedName name="BEx95QHBVDN795UNQJLRXG3RDU49" localSheetId="8" hidden="1">#REF!</definedName>
    <definedName name="BEx95QHBVDN795UNQJLRXG3RDU49" localSheetId="6" hidden="1">#REF!</definedName>
    <definedName name="BEx95QHBVDN795UNQJLRXG3RDU49" localSheetId="7" hidden="1">#REF!</definedName>
    <definedName name="BEx95QHBVDN795UNQJLRXG3RDU49" hidden="1">#REF!</definedName>
    <definedName name="BEx95TBVUWV7L7OMFMZDQEXGVHU6" localSheetId="11" hidden="1">#REF!</definedName>
    <definedName name="BEx95TBVUWV7L7OMFMZDQEXGVHU6" localSheetId="5" hidden="1">#REF!</definedName>
    <definedName name="BEx95TBVUWV7L7OMFMZDQEXGVHU6" localSheetId="8" hidden="1">#REF!</definedName>
    <definedName name="BEx95TBVUWV7L7OMFMZDQEXGVHU6" localSheetId="6" hidden="1">#REF!</definedName>
    <definedName name="BEx95TBVUWV7L7OMFMZDQEXGVHU6" localSheetId="7" hidden="1">#REF!</definedName>
    <definedName name="BEx95TBVUWV7L7OMFMZDQEXGVHU6" hidden="1">#REF!</definedName>
    <definedName name="BEx95U89DZZSVO39TGS62CX8G9N4" localSheetId="11" hidden="1">#REF!</definedName>
    <definedName name="BEx95U89DZZSVO39TGS62CX8G9N4" localSheetId="5" hidden="1">#REF!</definedName>
    <definedName name="BEx95U89DZZSVO39TGS62CX8G9N4" localSheetId="8" hidden="1">#REF!</definedName>
    <definedName name="BEx95U89DZZSVO39TGS62CX8G9N4" localSheetId="6" hidden="1">#REF!</definedName>
    <definedName name="BEx95U89DZZSVO39TGS62CX8G9N4" localSheetId="7" hidden="1">#REF!</definedName>
    <definedName name="BEx95U89DZZSVO39TGS62CX8G9N4" hidden="1">#REF!</definedName>
    <definedName name="BEx95XTPKKKJG67C45LRX0T25I06" localSheetId="11" hidden="1">#REF!</definedName>
    <definedName name="BEx95XTPKKKJG67C45LRX0T25I06" localSheetId="5" hidden="1">#REF!</definedName>
    <definedName name="BEx95XTPKKKJG67C45LRX0T25I06" localSheetId="8" hidden="1">#REF!</definedName>
    <definedName name="BEx95XTPKKKJG67C45LRX0T25I06" localSheetId="6" hidden="1">#REF!</definedName>
    <definedName name="BEx95XTPKKKJG67C45LRX0T25I06" localSheetId="7" hidden="1">#REF!</definedName>
    <definedName name="BEx95XTPKKKJG67C45LRX0T25I06" hidden="1">#REF!</definedName>
    <definedName name="BEx9602K2GHNBUEUVT9ONRQU1GMD" localSheetId="11" hidden="1">#REF!</definedName>
    <definedName name="BEx9602K2GHNBUEUVT9ONRQU1GMD" localSheetId="5" hidden="1">#REF!</definedName>
    <definedName name="BEx9602K2GHNBUEUVT9ONRQU1GMD" localSheetId="8" hidden="1">#REF!</definedName>
    <definedName name="BEx9602K2GHNBUEUVT9ONRQU1GMD" localSheetId="6" hidden="1">#REF!</definedName>
    <definedName name="BEx9602K2GHNBUEUVT9ONRQU1GMD" localSheetId="7" hidden="1">#REF!</definedName>
    <definedName name="BEx9602K2GHNBUEUVT9ONRQU1GMD" hidden="1">#REF!</definedName>
    <definedName name="BEx9602LTEI8BPC79BGMRK6S0RP8" localSheetId="11" hidden="1">#REF!</definedName>
    <definedName name="BEx9602LTEI8BPC79BGMRK6S0RP8" localSheetId="5" hidden="1">#REF!</definedName>
    <definedName name="BEx9602LTEI8BPC79BGMRK6S0RP8" localSheetId="8" hidden="1">#REF!</definedName>
    <definedName name="BEx9602LTEI8BPC79BGMRK6S0RP8" localSheetId="6" hidden="1">#REF!</definedName>
    <definedName name="BEx9602LTEI8BPC79BGMRK6S0RP8" localSheetId="7" hidden="1">#REF!</definedName>
    <definedName name="BEx9602LTEI8BPC79BGMRK6S0RP8" hidden="1">#REF!</definedName>
    <definedName name="BEx962BL3Y4LA53EBYI64ZYMZE8U" localSheetId="11" hidden="1">#REF!</definedName>
    <definedName name="BEx962BL3Y4LA53EBYI64ZYMZE8U" localSheetId="5" hidden="1">#REF!</definedName>
    <definedName name="BEx962BL3Y4LA53EBYI64ZYMZE8U" localSheetId="8" hidden="1">#REF!</definedName>
    <definedName name="BEx962BL3Y4LA53EBYI64ZYMZE8U" localSheetId="6" hidden="1">#REF!</definedName>
    <definedName name="BEx962BL3Y4LA53EBYI64ZYMZE8U" localSheetId="7" hidden="1">#REF!</definedName>
    <definedName name="BEx962BL3Y4LA53EBYI64ZYMZE8U" hidden="1">#REF!</definedName>
    <definedName name="BEx96HAWZ2EMMI7VJ5NQXGK044OO" localSheetId="11" hidden="1">#REF!</definedName>
    <definedName name="BEx96HAWZ2EMMI7VJ5NQXGK044OO" localSheetId="5" hidden="1">#REF!</definedName>
    <definedName name="BEx96HAWZ2EMMI7VJ5NQXGK044OO" localSheetId="8" hidden="1">#REF!</definedName>
    <definedName name="BEx96HAWZ2EMMI7VJ5NQXGK044OO" localSheetId="6" hidden="1">#REF!</definedName>
    <definedName name="BEx96HAWZ2EMMI7VJ5NQXGK044OO" localSheetId="7" hidden="1">#REF!</definedName>
    <definedName name="BEx96HAWZ2EMMI7VJ5NQXGK044OO" hidden="1">#REF!</definedName>
    <definedName name="BEx96KR21O7H9R29TN0S45Y3QPUK" localSheetId="11" hidden="1">#REF!</definedName>
    <definedName name="BEx96KR21O7H9R29TN0S45Y3QPUK" localSheetId="5" hidden="1">#REF!</definedName>
    <definedName name="BEx96KR21O7H9R29TN0S45Y3QPUK" localSheetId="8" hidden="1">#REF!</definedName>
    <definedName name="BEx96KR21O7H9R29TN0S45Y3QPUK" localSheetId="6" hidden="1">#REF!</definedName>
    <definedName name="BEx96KR21O7H9R29TN0S45Y3QPUK" localSheetId="7" hidden="1">#REF!</definedName>
    <definedName name="BEx96KR21O7H9R29TN0S45Y3QPUK" hidden="1">#REF!</definedName>
    <definedName name="BEx96SUFKHHFE8XQ6UUO6ILDOXHO" localSheetId="11" hidden="1">#REF!</definedName>
    <definedName name="BEx96SUFKHHFE8XQ6UUO6ILDOXHO" localSheetId="5" hidden="1">#REF!</definedName>
    <definedName name="BEx96SUFKHHFE8XQ6UUO6ILDOXHO" localSheetId="8" hidden="1">#REF!</definedName>
    <definedName name="BEx96SUFKHHFE8XQ6UUO6ILDOXHO" localSheetId="6" hidden="1">#REF!</definedName>
    <definedName name="BEx96SUFKHHFE8XQ6UUO6ILDOXHO" localSheetId="7" hidden="1">#REF!</definedName>
    <definedName name="BEx96SUFKHHFE8XQ6UUO6ILDOXHO" hidden="1">#REF!</definedName>
    <definedName name="BEx96UN4YWXBDEZ1U1ZUIPP41Z7I" localSheetId="11" hidden="1">#REF!</definedName>
    <definedName name="BEx96UN4YWXBDEZ1U1ZUIPP41Z7I" localSheetId="5" hidden="1">#REF!</definedName>
    <definedName name="BEx96UN4YWXBDEZ1U1ZUIPP41Z7I" localSheetId="8" hidden="1">#REF!</definedName>
    <definedName name="BEx96UN4YWXBDEZ1U1ZUIPP41Z7I" localSheetId="6" hidden="1">#REF!</definedName>
    <definedName name="BEx96UN4YWXBDEZ1U1ZUIPP41Z7I" localSheetId="7" hidden="1">#REF!</definedName>
    <definedName name="BEx96UN4YWXBDEZ1U1ZUIPP41Z7I" hidden="1">#REF!</definedName>
    <definedName name="BEx978KSD61YJH3S9DGO050R2EHA" localSheetId="11" hidden="1">#REF!</definedName>
    <definedName name="BEx978KSD61YJH3S9DGO050R2EHA" localSheetId="5" hidden="1">#REF!</definedName>
    <definedName name="BEx978KSD61YJH3S9DGO050R2EHA" localSheetId="8" hidden="1">#REF!</definedName>
    <definedName name="BEx978KSD61YJH3S9DGO050R2EHA" localSheetId="6" hidden="1">#REF!</definedName>
    <definedName name="BEx978KSD61YJH3S9DGO050R2EHA" localSheetId="7" hidden="1">#REF!</definedName>
    <definedName name="BEx978KSD61YJH3S9DGO050R2EHA" hidden="1">#REF!</definedName>
    <definedName name="BEx97H9O1NAKAPK4MX4PKO34ICL5" localSheetId="11" hidden="1">#REF!</definedName>
    <definedName name="BEx97H9O1NAKAPK4MX4PKO34ICL5" localSheetId="5" hidden="1">#REF!</definedName>
    <definedName name="BEx97H9O1NAKAPK4MX4PKO34ICL5" localSheetId="8" hidden="1">#REF!</definedName>
    <definedName name="BEx97H9O1NAKAPK4MX4PKO34ICL5" localSheetId="6" hidden="1">#REF!</definedName>
    <definedName name="BEx97H9O1NAKAPK4MX4PKO34ICL5" localSheetId="7" hidden="1">#REF!</definedName>
    <definedName name="BEx97H9O1NAKAPK4MX4PKO34ICL5" hidden="1">#REF!</definedName>
    <definedName name="BEx97MNUZQ1Z0AO2FL7XQYVNCPR7" localSheetId="11" hidden="1">#REF!</definedName>
    <definedName name="BEx97MNUZQ1Z0AO2FL7XQYVNCPR7" localSheetId="5" hidden="1">#REF!</definedName>
    <definedName name="BEx97MNUZQ1Z0AO2FL7XQYVNCPR7" localSheetId="8" hidden="1">#REF!</definedName>
    <definedName name="BEx97MNUZQ1Z0AO2FL7XQYVNCPR7" localSheetId="6" hidden="1">#REF!</definedName>
    <definedName name="BEx97MNUZQ1Z0AO2FL7XQYVNCPR7" localSheetId="7" hidden="1">#REF!</definedName>
    <definedName name="BEx97MNUZQ1Z0AO2FL7XQYVNCPR7" hidden="1">#REF!</definedName>
    <definedName name="BEx97NPQBACJVD9K1YXI08RTW9E2" localSheetId="11" hidden="1">#REF!</definedName>
    <definedName name="BEx97NPQBACJVD9K1YXI08RTW9E2" localSheetId="5" hidden="1">#REF!</definedName>
    <definedName name="BEx97NPQBACJVD9K1YXI08RTW9E2" localSheetId="8" hidden="1">#REF!</definedName>
    <definedName name="BEx97NPQBACJVD9K1YXI08RTW9E2" localSheetId="6" hidden="1">#REF!</definedName>
    <definedName name="BEx97NPQBACJVD9K1YXI08RTW9E2" localSheetId="7" hidden="1">#REF!</definedName>
    <definedName name="BEx97NPQBACJVD9K1YXI08RTW9E2" hidden="1">#REF!</definedName>
    <definedName name="BEx97RWQLXS0OORDCN69IGA58CWU" localSheetId="11" hidden="1">#REF!</definedName>
    <definedName name="BEx97RWQLXS0OORDCN69IGA58CWU" localSheetId="5" hidden="1">#REF!</definedName>
    <definedName name="BEx97RWQLXS0OORDCN69IGA58CWU" localSheetId="8" hidden="1">#REF!</definedName>
    <definedName name="BEx97RWQLXS0OORDCN69IGA58CWU" localSheetId="6" hidden="1">#REF!</definedName>
    <definedName name="BEx97RWQLXS0OORDCN69IGA58CWU" localSheetId="7" hidden="1">#REF!</definedName>
    <definedName name="BEx97RWQLXS0OORDCN69IGA58CWU" hidden="1">#REF!</definedName>
    <definedName name="BEx97YNGGDFIXHTMGFL2IHAQX9MI" localSheetId="11" hidden="1">#REF!</definedName>
    <definedName name="BEx97YNGGDFIXHTMGFL2IHAQX9MI" localSheetId="5" hidden="1">#REF!</definedName>
    <definedName name="BEx97YNGGDFIXHTMGFL2IHAQX9MI" localSheetId="8" hidden="1">#REF!</definedName>
    <definedName name="BEx97YNGGDFIXHTMGFL2IHAQX9MI" localSheetId="6" hidden="1">#REF!</definedName>
    <definedName name="BEx97YNGGDFIXHTMGFL2IHAQX9MI" localSheetId="7" hidden="1">#REF!</definedName>
    <definedName name="BEx97YNGGDFIXHTMGFL2IHAQX9MI" hidden="1">#REF!</definedName>
    <definedName name="BEx9805E16VCDEWPM3404WTQS6ZK" localSheetId="11" hidden="1">#REF!</definedName>
    <definedName name="BEx9805E16VCDEWPM3404WTQS6ZK" localSheetId="5" hidden="1">#REF!</definedName>
    <definedName name="BEx9805E16VCDEWPM3404WTQS6ZK" localSheetId="8" hidden="1">#REF!</definedName>
    <definedName name="BEx9805E16VCDEWPM3404WTQS6ZK" localSheetId="6" hidden="1">#REF!</definedName>
    <definedName name="BEx9805E16VCDEWPM3404WTQS6ZK" localSheetId="7" hidden="1">#REF!</definedName>
    <definedName name="BEx9805E16VCDEWPM3404WTQS6ZK" hidden="1">#REF!</definedName>
    <definedName name="BEx981HW73BUZWT14TBTZHC0ZTJ4" localSheetId="11" hidden="1">#REF!</definedName>
    <definedName name="BEx981HW73BUZWT14TBTZHC0ZTJ4" localSheetId="5" hidden="1">#REF!</definedName>
    <definedName name="BEx981HW73BUZWT14TBTZHC0ZTJ4" localSheetId="8" hidden="1">#REF!</definedName>
    <definedName name="BEx981HW73BUZWT14TBTZHC0ZTJ4" localSheetId="6" hidden="1">#REF!</definedName>
    <definedName name="BEx981HW73BUZWT14TBTZHC0ZTJ4" localSheetId="7" hidden="1">#REF!</definedName>
    <definedName name="BEx981HW73BUZWT14TBTZHC0ZTJ4" hidden="1">#REF!</definedName>
    <definedName name="BEx9871KU0N99P0900EAK69VFYT2" localSheetId="11" hidden="1">#REF!</definedName>
    <definedName name="BEx9871KU0N99P0900EAK69VFYT2" localSheetId="5" hidden="1">#REF!</definedName>
    <definedName name="BEx9871KU0N99P0900EAK69VFYT2" localSheetId="8" hidden="1">#REF!</definedName>
    <definedName name="BEx9871KU0N99P0900EAK69VFYT2" localSheetId="6" hidden="1">#REF!</definedName>
    <definedName name="BEx9871KU0N99P0900EAK69VFYT2" localSheetId="7" hidden="1">#REF!</definedName>
    <definedName name="BEx9871KU0N99P0900EAK69VFYT2" hidden="1">#REF!</definedName>
    <definedName name="BEx98IFKNJFGZFLID1YTRFEG1SXY" localSheetId="11" hidden="1">#REF!</definedName>
    <definedName name="BEx98IFKNJFGZFLID1YTRFEG1SXY" localSheetId="5" hidden="1">#REF!</definedName>
    <definedName name="BEx98IFKNJFGZFLID1YTRFEG1SXY" localSheetId="8" hidden="1">#REF!</definedName>
    <definedName name="BEx98IFKNJFGZFLID1YTRFEG1SXY" localSheetId="6" hidden="1">#REF!</definedName>
    <definedName name="BEx98IFKNJFGZFLID1YTRFEG1SXY" localSheetId="7" hidden="1">#REF!</definedName>
    <definedName name="BEx98IFKNJFGZFLID1YTRFEG1SXY" hidden="1">#REF!</definedName>
    <definedName name="BEx98T7ZEF0HKRFLBVK3BNKCG3CJ" localSheetId="11" hidden="1">#REF!</definedName>
    <definedName name="BEx98T7ZEF0HKRFLBVK3BNKCG3CJ" localSheetId="5" hidden="1">#REF!</definedName>
    <definedName name="BEx98T7ZEF0HKRFLBVK3BNKCG3CJ" localSheetId="8" hidden="1">#REF!</definedName>
    <definedName name="BEx98T7ZEF0HKRFLBVK3BNKCG3CJ" localSheetId="6" hidden="1">#REF!</definedName>
    <definedName name="BEx98T7ZEF0HKRFLBVK3BNKCG3CJ" localSheetId="7" hidden="1">#REF!</definedName>
    <definedName name="BEx98T7ZEF0HKRFLBVK3BNKCG3CJ" hidden="1">#REF!</definedName>
    <definedName name="BEx98WYSAS39FWGYTMQ8QGIT81TF" localSheetId="11" hidden="1">#REF!</definedName>
    <definedName name="BEx98WYSAS39FWGYTMQ8QGIT81TF" localSheetId="5" hidden="1">#REF!</definedName>
    <definedName name="BEx98WYSAS39FWGYTMQ8QGIT81TF" localSheetId="8" hidden="1">#REF!</definedName>
    <definedName name="BEx98WYSAS39FWGYTMQ8QGIT81TF" localSheetId="6" hidden="1">#REF!</definedName>
    <definedName name="BEx98WYSAS39FWGYTMQ8QGIT81TF" localSheetId="7" hidden="1">#REF!</definedName>
    <definedName name="BEx98WYSAS39FWGYTMQ8QGIT81TF" hidden="1">#REF!</definedName>
    <definedName name="BEx990461P2YAJ7BRK25INFYZ7RQ" localSheetId="11" hidden="1">#REF!</definedName>
    <definedName name="BEx990461P2YAJ7BRK25INFYZ7RQ" localSheetId="5" hidden="1">#REF!</definedName>
    <definedName name="BEx990461P2YAJ7BRK25INFYZ7RQ" localSheetId="8" hidden="1">#REF!</definedName>
    <definedName name="BEx990461P2YAJ7BRK25INFYZ7RQ" localSheetId="6" hidden="1">#REF!</definedName>
    <definedName name="BEx990461P2YAJ7BRK25INFYZ7RQ" localSheetId="7" hidden="1">#REF!</definedName>
    <definedName name="BEx990461P2YAJ7BRK25INFYZ7RQ" hidden="1">#REF!</definedName>
    <definedName name="BEx9915UVD4G7RA3IMLFZ0LG3UA2" localSheetId="11" hidden="1">#REF!</definedName>
    <definedName name="BEx9915UVD4G7RA3IMLFZ0LG3UA2" localSheetId="5" hidden="1">#REF!</definedName>
    <definedName name="BEx9915UVD4G7RA3IMLFZ0LG3UA2" localSheetId="8" hidden="1">#REF!</definedName>
    <definedName name="BEx9915UVD4G7RA3IMLFZ0LG3UA2" localSheetId="6" hidden="1">#REF!</definedName>
    <definedName name="BEx9915UVD4G7RA3IMLFZ0LG3UA2" localSheetId="7" hidden="1">#REF!</definedName>
    <definedName name="BEx9915UVD4G7RA3IMLFZ0LG3UA2" hidden="1">#REF!</definedName>
    <definedName name="BEx991M410V3S2PKCJGQ30O6JT6H" localSheetId="11" hidden="1">#REF!</definedName>
    <definedName name="BEx991M410V3S2PKCJGQ30O6JT6H" localSheetId="5" hidden="1">#REF!</definedName>
    <definedName name="BEx991M410V3S2PKCJGQ30O6JT6H" localSheetId="8" hidden="1">#REF!</definedName>
    <definedName name="BEx991M410V3S2PKCJGQ30O6JT6H" localSheetId="6" hidden="1">#REF!</definedName>
    <definedName name="BEx991M410V3S2PKCJGQ30O6JT6H" localSheetId="7" hidden="1">#REF!</definedName>
    <definedName name="BEx991M410V3S2PKCJGQ30O6JT6H" hidden="1">#REF!</definedName>
    <definedName name="BEx992CZON8AO7U7V88VN1JBO0MG" localSheetId="11" hidden="1">#REF!</definedName>
    <definedName name="BEx992CZON8AO7U7V88VN1JBO0MG" localSheetId="5" hidden="1">#REF!</definedName>
    <definedName name="BEx992CZON8AO7U7V88VN1JBO0MG" localSheetId="8" hidden="1">#REF!</definedName>
    <definedName name="BEx992CZON8AO7U7V88VN1JBO0MG" localSheetId="6" hidden="1">#REF!</definedName>
    <definedName name="BEx992CZON8AO7U7V88VN1JBO0MG" localSheetId="7" hidden="1">#REF!</definedName>
    <definedName name="BEx992CZON8AO7U7V88VN1JBO0MG" hidden="1">#REF!</definedName>
    <definedName name="BEx9952469XMFGSPXL7CMXHPJF90" localSheetId="11" hidden="1">#REF!</definedName>
    <definedName name="BEx9952469XMFGSPXL7CMXHPJF90" localSheetId="5" hidden="1">#REF!</definedName>
    <definedName name="BEx9952469XMFGSPXL7CMXHPJF90" localSheetId="8" hidden="1">#REF!</definedName>
    <definedName name="BEx9952469XMFGSPXL7CMXHPJF90" localSheetId="6" hidden="1">#REF!</definedName>
    <definedName name="BEx9952469XMFGSPXL7CMXHPJF90" localSheetId="7" hidden="1">#REF!</definedName>
    <definedName name="BEx9952469XMFGSPXL7CMXHPJF90" hidden="1">#REF!</definedName>
    <definedName name="BEx99B77I7TUSHRR4HIZ9FU2EIUT" localSheetId="11" hidden="1">#REF!</definedName>
    <definedName name="BEx99B77I7TUSHRR4HIZ9FU2EIUT" localSheetId="5" hidden="1">#REF!</definedName>
    <definedName name="BEx99B77I7TUSHRR4HIZ9FU2EIUT" localSheetId="8" hidden="1">#REF!</definedName>
    <definedName name="BEx99B77I7TUSHRR4HIZ9FU2EIUT" localSheetId="6" hidden="1">#REF!</definedName>
    <definedName name="BEx99B77I7TUSHRR4HIZ9FU2EIUT" localSheetId="7" hidden="1">#REF!</definedName>
    <definedName name="BEx99B77I7TUSHRR4HIZ9FU2EIUT" hidden="1">#REF!</definedName>
    <definedName name="BEx99EHWKKHZB66Q30C7QIXU3BVM" localSheetId="11" hidden="1">#REF!</definedName>
    <definedName name="BEx99EHWKKHZB66Q30C7QIXU3BVM" localSheetId="5" hidden="1">#REF!</definedName>
    <definedName name="BEx99EHWKKHZB66Q30C7QIXU3BVM" localSheetId="8" hidden="1">#REF!</definedName>
    <definedName name="BEx99EHWKKHZB66Q30C7QIXU3BVM" localSheetId="6" hidden="1">#REF!</definedName>
    <definedName name="BEx99EHWKKHZB66Q30C7QIXU3BVM" localSheetId="7" hidden="1">#REF!</definedName>
    <definedName name="BEx99EHWKKHZB66Q30C7QIXU3BVM" hidden="1">#REF!</definedName>
    <definedName name="BEx99IE6TEODZ443HP0AYCXVTNOV" localSheetId="11" hidden="1">#REF!</definedName>
    <definedName name="BEx99IE6TEODZ443HP0AYCXVTNOV" localSheetId="5" hidden="1">#REF!</definedName>
    <definedName name="BEx99IE6TEODZ443HP0AYCXVTNOV" localSheetId="8" hidden="1">#REF!</definedName>
    <definedName name="BEx99IE6TEODZ443HP0AYCXVTNOV" localSheetId="6" hidden="1">#REF!</definedName>
    <definedName name="BEx99IE6TEODZ443HP0AYCXVTNOV" localSheetId="7" hidden="1">#REF!</definedName>
    <definedName name="BEx99IE6TEODZ443HP0AYCXVTNOV" hidden="1">#REF!</definedName>
    <definedName name="BEx99Q6PH5F3OQKCCAAO75PYDEFN" localSheetId="11" hidden="1">#REF!</definedName>
    <definedName name="BEx99Q6PH5F3OQKCCAAO75PYDEFN" localSheetId="5" hidden="1">#REF!</definedName>
    <definedName name="BEx99Q6PH5F3OQKCCAAO75PYDEFN" localSheetId="8" hidden="1">#REF!</definedName>
    <definedName name="BEx99Q6PH5F3OQKCCAAO75PYDEFN" localSheetId="6" hidden="1">#REF!</definedName>
    <definedName name="BEx99Q6PH5F3OQKCCAAO75PYDEFN" localSheetId="7" hidden="1">#REF!</definedName>
    <definedName name="BEx99Q6PH5F3OQKCCAAO75PYDEFN" hidden="1">#REF!</definedName>
    <definedName name="BEx99RU5I4O0109P2FW9DN4IU3QX" localSheetId="11" hidden="1">#REF!</definedName>
    <definedName name="BEx99RU5I4O0109P2FW9DN4IU3QX" localSheetId="5" hidden="1">#REF!</definedName>
    <definedName name="BEx99RU5I4O0109P2FW9DN4IU3QX" localSheetId="8" hidden="1">#REF!</definedName>
    <definedName name="BEx99RU5I4O0109P2FW9DN4IU3QX" localSheetId="6" hidden="1">#REF!</definedName>
    <definedName name="BEx99RU5I4O0109P2FW9DN4IU3QX" localSheetId="7" hidden="1">#REF!</definedName>
    <definedName name="BEx99RU5I4O0109P2FW9DN4IU3QX" hidden="1">#REF!</definedName>
    <definedName name="BEx99WBYT2D6UUC1PT7A40ENYID4" localSheetId="11" hidden="1">#REF!</definedName>
    <definedName name="BEx99WBYT2D6UUC1PT7A40ENYID4" localSheetId="5" hidden="1">#REF!</definedName>
    <definedName name="BEx99WBYT2D6UUC1PT7A40ENYID4" localSheetId="8" hidden="1">#REF!</definedName>
    <definedName name="BEx99WBYT2D6UUC1PT7A40ENYID4" localSheetId="6" hidden="1">#REF!</definedName>
    <definedName name="BEx99WBYT2D6UUC1PT7A40ENYID4" localSheetId="7" hidden="1">#REF!</definedName>
    <definedName name="BEx99WBYT2D6UUC1PT7A40ENYID4" hidden="1">#REF!</definedName>
    <definedName name="BEx99WS2X3RTQE9O764SS5G2FPE6" localSheetId="11" hidden="1">#REF!</definedName>
    <definedName name="BEx99WS2X3RTQE9O764SS5G2FPE6" localSheetId="5" hidden="1">#REF!</definedName>
    <definedName name="BEx99WS2X3RTQE9O764SS5G2FPE6" localSheetId="8" hidden="1">#REF!</definedName>
    <definedName name="BEx99WS2X3RTQE9O764SS5G2FPE6" localSheetId="6" hidden="1">#REF!</definedName>
    <definedName name="BEx99WS2X3RTQE9O764SS5G2FPE6" localSheetId="7" hidden="1">#REF!</definedName>
    <definedName name="BEx99WS2X3RTQE9O764SS5G2FPE6" hidden="1">#REF!</definedName>
    <definedName name="BEx99ZRZ4I7FHDPGRAT5VW7NVBPU" localSheetId="11" hidden="1">#REF!</definedName>
    <definedName name="BEx99ZRZ4I7FHDPGRAT5VW7NVBPU" localSheetId="5" hidden="1">#REF!</definedName>
    <definedName name="BEx99ZRZ4I7FHDPGRAT5VW7NVBPU" localSheetId="8" hidden="1">#REF!</definedName>
    <definedName name="BEx99ZRZ4I7FHDPGRAT5VW7NVBPU" localSheetId="6" hidden="1">#REF!</definedName>
    <definedName name="BEx99ZRZ4I7FHDPGRAT5VW7NVBPU" localSheetId="7" hidden="1">#REF!</definedName>
    <definedName name="BEx99ZRZ4I7FHDPGRAT5VW7NVBPU" hidden="1">#REF!</definedName>
    <definedName name="BEx9AT5E3ZSHKSOL35O38L8HF9TH" localSheetId="11" hidden="1">#REF!</definedName>
    <definedName name="BEx9AT5E3ZSHKSOL35O38L8HF9TH" localSheetId="5" hidden="1">#REF!</definedName>
    <definedName name="BEx9AT5E3ZSHKSOL35O38L8HF9TH" localSheetId="8" hidden="1">#REF!</definedName>
    <definedName name="BEx9AT5E3ZSHKSOL35O38L8HF9TH" localSheetId="6" hidden="1">#REF!</definedName>
    <definedName name="BEx9AT5E3ZSHKSOL35O38L8HF9TH" localSheetId="7" hidden="1">#REF!</definedName>
    <definedName name="BEx9AT5E3ZSHKSOL35O38L8HF9TH" hidden="1">#REF!</definedName>
    <definedName name="BEx9ATW9WB5CNKQR5HKK7Y2GHYGR" localSheetId="11" hidden="1">#REF!</definedName>
    <definedName name="BEx9ATW9WB5CNKQR5HKK7Y2GHYGR" localSheetId="5" hidden="1">#REF!</definedName>
    <definedName name="BEx9ATW9WB5CNKQR5HKK7Y2GHYGR" localSheetId="8" hidden="1">#REF!</definedName>
    <definedName name="BEx9ATW9WB5CNKQR5HKK7Y2GHYGR" localSheetId="6" hidden="1">#REF!</definedName>
    <definedName name="BEx9ATW9WB5CNKQR5HKK7Y2GHYGR" localSheetId="7" hidden="1">#REF!</definedName>
    <definedName name="BEx9ATW9WB5CNKQR5HKK7Y2GHYGR" hidden="1">#REF!</definedName>
    <definedName name="BEx9AV8W1FAWF5BHATYEN47X12JN" localSheetId="11" hidden="1">#REF!</definedName>
    <definedName name="BEx9AV8W1FAWF5BHATYEN47X12JN" localSheetId="5" hidden="1">#REF!</definedName>
    <definedName name="BEx9AV8W1FAWF5BHATYEN47X12JN" localSheetId="8" hidden="1">#REF!</definedName>
    <definedName name="BEx9AV8W1FAWF5BHATYEN47X12JN" localSheetId="6" hidden="1">#REF!</definedName>
    <definedName name="BEx9AV8W1FAWF5BHATYEN47X12JN" localSheetId="7" hidden="1">#REF!</definedName>
    <definedName name="BEx9AV8W1FAWF5BHATYEN47X12JN" hidden="1">#REF!</definedName>
    <definedName name="BEx9B8A5186FNTQQNLIO5LK02ABI" localSheetId="11" hidden="1">#REF!</definedName>
    <definedName name="BEx9B8A5186FNTQQNLIO5LK02ABI" localSheetId="5" hidden="1">#REF!</definedName>
    <definedName name="BEx9B8A5186FNTQQNLIO5LK02ABI" localSheetId="8" hidden="1">#REF!</definedName>
    <definedName name="BEx9B8A5186FNTQQNLIO5LK02ABI" localSheetId="6" hidden="1">#REF!</definedName>
    <definedName name="BEx9B8A5186FNTQQNLIO5LK02ABI" localSheetId="7" hidden="1">#REF!</definedName>
    <definedName name="BEx9B8A5186FNTQQNLIO5LK02ABI" hidden="1">#REF!</definedName>
    <definedName name="BEx9B8VR20E2CILU4CDQUQQ9ONXK" localSheetId="11" hidden="1">#REF!</definedName>
    <definedName name="BEx9B8VR20E2CILU4CDQUQQ9ONXK" localSheetId="5" hidden="1">#REF!</definedName>
    <definedName name="BEx9B8VR20E2CILU4CDQUQQ9ONXK" localSheetId="8" hidden="1">#REF!</definedName>
    <definedName name="BEx9B8VR20E2CILU4CDQUQQ9ONXK" localSheetId="6" hidden="1">#REF!</definedName>
    <definedName name="BEx9B8VR20E2CILU4CDQUQQ9ONXK" localSheetId="7" hidden="1">#REF!</definedName>
    <definedName name="BEx9B8VR20E2CILU4CDQUQQ9ONXK" hidden="1">#REF!</definedName>
    <definedName name="BEx9B917EUP13X6FQ3NPQL76XM5V" localSheetId="11" hidden="1">#REF!</definedName>
    <definedName name="BEx9B917EUP13X6FQ3NPQL76XM5V" localSheetId="5" hidden="1">#REF!</definedName>
    <definedName name="BEx9B917EUP13X6FQ3NPQL76XM5V" localSheetId="8" hidden="1">#REF!</definedName>
    <definedName name="BEx9B917EUP13X6FQ3NPQL76XM5V" localSheetId="6" hidden="1">#REF!</definedName>
    <definedName name="BEx9B917EUP13X6FQ3NPQL76XM5V" localSheetId="7" hidden="1">#REF!</definedName>
    <definedName name="BEx9B917EUP13X6FQ3NPQL76XM5V" hidden="1">#REF!</definedName>
    <definedName name="BEx9BAJ5WYEQ623HUT9NNCMP3RUG" localSheetId="11" hidden="1">#REF!</definedName>
    <definedName name="BEx9BAJ5WYEQ623HUT9NNCMP3RUG" localSheetId="5" hidden="1">#REF!</definedName>
    <definedName name="BEx9BAJ5WYEQ623HUT9NNCMP3RUG" localSheetId="8" hidden="1">#REF!</definedName>
    <definedName name="BEx9BAJ5WYEQ623HUT9NNCMP3RUG" localSheetId="6" hidden="1">#REF!</definedName>
    <definedName name="BEx9BAJ5WYEQ623HUT9NNCMP3RUG" localSheetId="7" hidden="1">#REF!</definedName>
    <definedName name="BEx9BAJ5WYEQ623HUT9NNCMP3RUG" hidden="1">#REF!</definedName>
    <definedName name="BEx9BE9Z7EFJCFDYJJOY5KFTGDF4" localSheetId="11" hidden="1">#REF!</definedName>
    <definedName name="BEx9BE9Z7EFJCFDYJJOY5KFTGDF4" localSheetId="5" hidden="1">#REF!</definedName>
    <definedName name="BEx9BE9Z7EFJCFDYJJOY5KFTGDF4" localSheetId="8" hidden="1">#REF!</definedName>
    <definedName name="BEx9BE9Z7EFJCFDYJJOY5KFTGDF4" localSheetId="6" hidden="1">#REF!</definedName>
    <definedName name="BEx9BE9Z7EFJCFDYJJOY5KFTGDF4" localSheetId="7" hidden="1">#REF!</definedName>
    <definedName name="BEx9BE9Z7EFJCFDYJJOY5KFTGDF4" hidden="1">#REF!</definedName>
    <definedName name="BEx9BSIJN2O0MG8CXAMCAOADEMTO" localSheetId="11" hidden="1">#REF!</definedName>
    <definedName name="BEx9BSIJN2O0MG8CXAMCAOADEMTO" localSheetId="5" hidden="1">#REF!</definedName>
    <definedName name="BEx9BSIJN2O0MG8CXAMCAOADEMTO" localSheetId="8" hidden="1">#REF!</definedName>
    <definedName name="BEx9BSIJN2O0MG8CXAMCAOADEMTO" localSheetId="6" hidden="1">#REF!</definedName>
    <definedName name="BEx9BSIJN2O0MG8CXAMCAOADEMTO" localSheetId="7" hidden="1">#REF!</definedName>
    <definedName name="BEx9BSIJN2O0MG8CXAMCAOADEMTO" hidden="1">#REF!</definedName>
    <definedName name="BEx9BU0BBJO3ITPCO4T9FIVEVJY7" localSheetId="11" hidden="1">#REF!</definedName>
    <definedName name="BEx9BU0BBJO3ITPCO4T9FIVEVJY7" localSheetId="5" hidden="1">#REF!</definedName>
    <definedName name="BEx9BU0BBJO3ITPCO4T9FIVEVJY7" localSheetId="8" hidden="1">#REF!</definedName>
    <definedName name="BEx9BU0BBJO3ITPCO4T9FIVEVJY7" localSheetId="6" hidden="1">#REF!</definedName>
    <definedName name="BEx9BU0BBJO3ITPCO4T9FIVEVJY7" localSheetId="7" hidden="1">#REF!</definedName>
    <definedName name="BEx9BU0BBJO3ITPCO4T9FIVEVJY7" hidden="1">#REF!</definedName>
    <definedName name="BEx9BYSYW7QCPXS2NAVLFAU5Y2Z2" localSheetId="11" hidden="1">#REF!</definedName>
    <definedName name="BEx9BYSYW7QCPXS2NAVLFAU5Y2Z2" localSheetId="5" hidden="1">#REF!</definedName>
    <definedName name="BEx9BYSYW7QCPXS2NAVLFAU5Y2Z2" localSheetId="8" hidden="1">#REF!</definedName>
    <definedName name="BEx9BYSYW7QCPXS2NAVLFAU5Y2Z2" localSheetId="6" hidden="1">#REF!</definedName>
    <definedName name="BEx9BYSYW7QCPXS2NAVLFAU5Y2Z2" localSheetId="7" hidden="1">#REF!</definedName>
    <definedName name="BEx9BYSYW7QCPXS2NAVLFAU5Y2Z2" hidden="1">#REF!</definedName>
    <definedName name="BEx9C590HJ2O31IWJB73C1HR74AI" localSheetId="11" hidden="1">#REF!</definedName>
    <definedName name="BEx9C590HJ2O31IWJB73C1HR74AI" localSheetId="5" hidden="1">#REF!</definedName>
    <definedName name="BEx9C590HJ2O31IWJB73C1HR74AI" localSheetId="8" hidden="1">#REF!</definedName>
    <definedName name="BEx9C590HJ2O31IWJB73C1HR74AI" localSheetId="6" hidden="1">#REF!</definedName>
    <definedName name="BEx9C590HJ2O31IWJB73C1HR74AI" localSheetId="7" hidden="1">#REF!</definedName>
    <definedName name="BEx9C590HJ2O31IWJB73C1HR74AI" hidden="1">#REF!</definedName>
    <definedName name="BEx9CCQRMYYOGIOYTOM73VKDIPS1" localSheetId="11" hidden="1">#REF!</definedName>
    <definedName name="BEx9CCQRMYYOGIOYTOM73VKDIPS1" localSheetId="5" hidden="1">#REF!</definedName>
    <definedName name="BEx9CCQRMYYOGIOYTOM73VKDIPS1" localSheetId="8" hidden="1">#REF!</definedName>
    <definedName name="BEx9CCQRMYYOGIOYTOM73VKDIPS1" localSheetId="6" hidden="1">#REF!</definedName>
    <definedName name="BEx9CCQRMYYOGIOYTOM73VKDIPS1" localSheetId="7" hidden="1">#REF!</definedName>
    <definedName name="BEx9CCQRMYYOGIOYTOM73VKDIPS1" hidden="1">#REF!</definedName>
    <definedName name="BEx9CM6JVXIG9S6EAZMR899UW190" localSheetId="11" hidden="1">#REF!</definedName>
    <definedName name="BEx9CM6JVXIG9S6EAZMR899UW190" localSheetId="5" hidden="1">#REF!</definedName>
    <definedName name="BEx9CM6JVXIG9S6EAZMR899UW190" localSheetId="8" hidden="1">#REF!</definedName>
    <definedName name="BEx9CM6JVXIG9S6EAZMR899UW190" localSheetId="6" hidden="1">#REF!</definedName>
    <definedName name="BEx9CM6JVXIG9S6EAZMR899UW190" localSheetId="7" hidden="1">#REF!</definedName>
    <definedName name="BEx9CM6JVXIG9S6EAZMR899UW190" hidden="1">#REF!</definedName>
    <definedName name="BEx9D160NRGTDVT2ML4H9A7UKR4T" localSheetId="11" hidden="1">#REF!</definedName>
    <definedName name="BEx9D160NRGTDVT2ML4H9A7UKR4T" localSheetId="5" hidden="1">#REF!</definedName>
    <definedName name="BEx9D160NRGTDVT2ML4H9A7UKR4T" localSheetId="8" hidden="1">#REF!</definedName>
    <definedName name="BEx9D160NRGTDVT2ML4H9A7UKR4T" localSheetId="6" hidden="1">#REF!</definedName>
    <definedName name="BEx9D160NRGTDVT2ML4H9A7UKR4T" localSheetId="7" hidden="1">#REF!</definedName>
    <definedName name="BEx9D160NRGTDVT2ML4H9A7UKR4T" hidden="1">#REF!</definedName>
    <definedName name="BEx9D1BC9FT19KY0INAABNDBAMR1" localSheetId="11" hidden="1">#REF!</definedName>
    <definedName name="BEx9D1BC9FT19KY0INAABNDBAMR1" localSheetId="5" hidden="1">#REF!</definedName>
    <definedName name="BEx9D1BC9FT19KY0INAABNDBAMR1" localSheetId="8" hidden="1">#REF!</definedName>
    <definedName name="BEx9D1BC9FT19KY0INAABNDBAMR1" localSheetId="6" hidden="1">#REF!</definedName>
    <definedName name="BEx9D1BC9FT19KY0INAABNDBAMR1" localSheetId="7" hidden="1">#REF!</definedName>
    <definedName name="BEx9D1BC9FT19KY0INAABNDBAMR1" hidden="1">#REF!</definedName>
    <definedName name="BEx9D1MB15VSARB7IKBMZYU0JJBI" localSheetId="11" hidden="1">#REF!</definedName>
    <definedName name="BEx9D1MB15VSARB7IKBMZYU0JJBI" localSheetId="5" hidden="1">#REF!</definedName>
    <definedName name="BEx9D1MB15VSARB7IKBMZYU0JJBI" localSheetId="8" hidden="1">#REF!</definedName>
    <definedName name="BEx9D1MB15VSARB7IKBMZYU0JJBI" localSheetId="6" hidden="1">#REF!</definedName>
    <definedName name="BEx9D1MB15VSARB7IKBMZYU0JJBI" localSheetId="7" hidden="1">#REF!</definedName>
    <definedName name="BEx9D1MB15VSARB7IKBMZYU0JJBI" hidden="1">#REF!</definedName>
    <definedName name="BEx9DN6ZMF18Q39MPMXSDJTZQNJ3" localSheetId="11" hidden="1">#REF!</definedName>
    <definedName name="BEx9DN6ZMF18Q39MPMXSDJTZQNJ3" localSheetId="5" hidden="1">#REF!</definedName>
    <definedName name="BEx9DN6ZMF18Q39MPMXSDJTZQNJ3" localSheetId="8" hidden="1">#REF!</definedName>
    <definedName name="BEx9DN6ZMF18Q39MPMXSDJTZQNJ3" localSheetId="6" hidden="1">#REF!</definedName>
    <definedName name="BEx9DN6ZMF18Q39MPMXSDJTZQNJ3" localSheetId="7" hidden="1">#REF!</definedName>
    <definedName name="BEx9DN6ZMF18Q39MPMXSDJTZQNJ3" hidden="1">#REF!</definedName>
    <definedName name="BEx9DZXN85O544CD9O60K126YYAU" localSheetId="11" hidden="1">#REF!</definedName>
    <definedName name="BEx9DZXN85O544CD9O60K126YYAU" localSheetId="5" hidden="1">#REF!</definedName>
    <definedName name="BEx9DZXN85O544CD9O60K126YYAU" localSheetId="8" hidden="1">#REF!</definedName>
    <definedName name="BEx9DZXN85O544CD9O60K126YYAU" localSheetId="6" hidden="1">#REF!</definedName>
    <definedName name="BEx9DZXN85O544CD9O60K126YYAU" localSheetId="7" hidden="1">#REF!</definedName>
    <definedName name="BEx9DZXN85O544CD9O60K126YYAU" hidden="1">#REF!</definedName>
    <definedName name="BEx9E14TDNSEMI784W0OTIEQMWN6" localSheetId="11" hidden="1">#REF!</definedName>
    <definedName name="BEx9E14TDNSEMI784W0OTIEQMWN6" localSheetId="5" hidden="1">#REF!</definedName>
    <definedName name="BEx9E14TDNSEMI784W0OTIEQMWN6" localSheetId="8" hidden="1">#REF!</definedName>
    <definedName name="BEx9E14TDNSEMI784W0OTIEQMWN6" localSheetId="6" hidden="1">#REF!</definedName>
    <definedName name="BEx9E14TDNSEMI784W0OTIEQMWN6" localSheetId="7" hidden="1">#REF!</definedName>
    <definedName name="BEx9E14TDNSEMI784W0OTIEQMWN6" hidden="1">#REF!</definedName>
    <definedName name="BEx9E14TGNBYGMDDG9NETDK4SYAW" localSheetId="11" hidden="1">#REF!</definedName>
    <definedName name="BEx9E14TGNBYGMDDG9NETDK4SYAW" localSheetId="5" hidden="1">#REF!</definedName>
    <definedName name="BEx9E14TGNBYGMDDG9NETDK4SYAW" localSheetId="8" hidden="1">#REF!</definedName>
    <definedName name="BEx9E14TGNBYGMDDG9NETDK4SYAW" localSheetId="6" hidden="1">#REF!</definedName>
    <definedName name="BEx9E14TGNBYGMDDG9NETDK4SYAW" localSheetId="7" hidden="1">#REF!</definedName>
    <definedName name="BEx9E14TGNBYGMDDG9NETDK4SYAW" hidden="1">#REF!</definedName>
    <definedName name="BEx9E2BZ2B1R41FMGJCJ7JLGLUAJ" localSheetId="11" hidden="1">#REF!</definedName>
    <definedName name="BEx9E2BZ2B1R41FMGJCJ7JLGLUAJ" localSheetId="5" hidden="1">#REF!</definedName>
    <definedName name="BEx9E2BZ2B1R41FMGJCJ7JLGLUAJ" localSheetId="8" hidden="1">#REF!</definedName>
    <definedName name="BEx9E2BZ2B1R41FMGJCJ7JLGLUAJ" localSheetId="6" hidden="1">#REF!</definedName>
    <definedName name="BEx9E2BZ2B1R41FMGJCJ7JLGLUAJ" localSheetId="7" hidden="1">#REF!</definedName>
    <definedName name="BEx9E2BZ2B1R41FMGJCJ7JLGLUAJ" hidden="1">#REF!</definedName>
    <definedName name="BEx9EG9KBJ77M8LEOR9ITOKN5KXY" localSheetId="11" hidden="1">#REF!</definedName>
    <definedName name="BEx9EG9KBJ77M8LEOR9ITOKN5KXY" localSheetId="5" hidden="1">#REF!</definedName>
    <definedName name="BEx9EG9KBJ77M8LEOR9ITOKN5KXY" localSheetId="8" hidden="1">#REF!</definedName>
    <definedName name="BEx9EG9KBJ77M8LEOR9ITOKN5KXY" localSheetId="6" hidden="1">#REF!</definedName>
    <definedName name="BEx9EG9KBJ77M8LEOR9ITOKN5KXY" localSheetId="7" hidden="1">#REF!</definedName>
    <definedName name="BEx9EG9KBJ77M8LEOR9ITOKN5KXY" hidden="1">#REF!</definedName>
    <definedName name="BEx9EL27NGDBCTVPW97K42QANS5K" localSheetId="11" hidden="1">#REF!</definedName>
    <definedName name="BEx9EL27NGDBCTVPW97K42QANS5K" localSheetId="5" hidden="1">#REF!</definedName>
    <definedName name="BEx9EL27NGDBCTVPW97K42QANS5K" localSheetId="8" hidden="1">#REF!</definedName>
    <definedName name="BEx9EL27NGDBCTVPW97K42QANS5K" localSheetId="6" hidden="1">#REF!</definedName>
    <definedName name="BEx9EL27NGDBCTVPW97K42QANS5K" localSheetId="7" hidden="1">#REF!</definedName>
    <definedName name="BEx9EL27NGDBCTVPW97K42QANS5K" hidden="1">#REF!</definedName>
    <definedName name="BEx9EMK6HAJJMVYZTN5AUIV7O1E6" localSheetId="11" hidden="1">#REF!</definedName>
    <definedName name="BEx9EMK6HAJJMVYZTN5AUIV7O1E6" localSheetId="5" hidden="1">#REF!</definedName>
    <definedName name="BEx9EMK6HAJJMVYZTN5AUIV7O1E6" localSheetId="8" hidden="1">#REF!</definedName>
    <definedName name="BEx9EMK6HAJJMVYZTN5AUIV7O1E6" localSheetId="6" hidden="1">#REF!</definedName>
    <definedName name="BEx9EMK6HAJJMVYZTN5AUIV7O1E6" localSheetId="7" hidden="1">#REF!</definedName>
    <definedName name="BEx9EMK6HAJJMVYZTN5AUIV7O1E6" hidden="1">#REF!</definedName>
    <definedName name="BEx9ENB8RPU9FA3QW16IGB6LK1CH" localSheetId="11" hidden="1">#REF!</definedName>
    <definedName name="BEx9ENB8RPU9FA3QW16IGB6LK1CH" localSheetId="5" hidden="1">#REF!</definedName>
    <definedName name="BEx9ENB8RPU9FA3QW16IGB6LK1CH" localSheetId="8" hidden="1">#REF!</definedName>
    <definedName name="BEx9ENB8RPU9FA3QW16IGB6LK1CH" localSheetId="6" hidden="1">#REF!</definedName>
    <definedName name="BEx9ENB8RPU9FA3QW16IGB6LK1CH" localSheetId="7" hidden="1">#REF!</definedName>
    <definedName name="BEx9ENB8RPU9FA3QW16IGB6LK1CH" hidden="1">#REF!</definedName>
    <definedName name="BEx9EQLVZHYQ1TPX7WH3SOWXCZLE" localSheetId="11" hidden="1">#REF!</definedName>
    <definedName name="BEx9EQLVZHYQ1TPX7WH3SOWXCZLE" localSheetId="5" hidden="1">#REF!</definedName>
    <definedName name="BEx9EQLVZHYQ1TPX7WH3SOWXCZLE" localSheetId="8" hidden="1">#REF!</definedName>
    <definedName name="BEx9EQLVZHYQ1TPX7WH3SOWXCZLE" localSheetId="6" hidden="1">#REF!</definedName>
    <definedName name="BEx9EQLVZHYQ1TPX7WH3SOWXCZLE" localSheetId="7" hidden="1">#REF!</definedName>
    <definedName name="BEx9EQLVZHYQ1TPX7WH3SOWXCZLE" hidden="1">#REF!</definedName>
    <definedName name="BEx9ETLU0EK5LGEM1QCNYN2S8O5F" localSheetId="11" hidden="1">#REF!</definedName>
    <definedName name="BEx9ETLU0EK5LGEM1QCNYN2S8O5F" localSheetId="5" hidden="1">#REF!</definedName>
    <definedName name="BEx9ETLU0EK5LGEM1QCNYN2S8O5F" localSheetId="8" hidden="1">#REF!</definedName>
    <definedName name="BEx9ETLU0EK5LGEM1QCNYN2S8O5F" localSheetId="6" hidden="1">#REF!</definedName>
    <definedName name="BEx9ETLU0EK5LGEM1QCNYN2S8O5F" localSheetId="7" hidden="1">#REF!</definedName>
    <definedName name="BEx9ETLU0EK5LGEM1QCNYN2S8O5F" hidden="1">#REF!</definedName>
    <definedName name="BEx9F0710LGLAU3161O0O346N58H" localSheetId="11" hidden="1">#REF!</definedName>
    <definedName name="BEx9F0710LGLAU3161O0O346N58H" localSheetId="5" hidden="1">#REF!</definedName>
    <definedName name="BEx9F0710LGLAU3161O0O346N58H" localSheetId="8" hidden="1">#REF!</definedName>
    <definedName name="BEx9F0710LGLAU3161O0O346N58H" localSheetId="6" hidden="1">#REF!</definedName>
    <definedName name="BEx9F0710LGLAU3161O0O346N58H" localSheetId="7" hidden="1">#REF!</definedName>
    <definedName name="BEx9F0710LGLAU3161O0O346N58H" hidden="1">#REF!</definedName>
    <definedName name="BEx9F0Y2ESUNE3U7TQDLMPE9BO67" localSheetId="11" hidden="1">#REF!</definedName>
    <definedName name="BEx9F0Y2ESUNE3U7TQDLMPE9BO67" localSheetId="5" hidden="1">#REF!</definedName>
    <definedName name="BEx9F0Y2ESUNE3U7TQDLMPE9BO67" localSheetId="8" hidden="1">#REF!</definedName>
    <definedName name="BEx9F0Y2ESUNE3U7TQDLMPE9BO67" localSheetId="6" hidden="1">#REF!</definedName>
    <definedName name="BEx9F0Y2ESUNE3U7TQDLMPE9BO67" localSheetId="7" hidden="1">#REF!</definedName>
    <definedName name="BEx9F0Y2ESUNE3U7TQDLMPE9BO67" hidden="1">#REF!</definedName>
    <definedName name="BEx9F439L1R726MJFX2EP39XIBPY" localSheetId="11" hidden="1">#REF!</definedName>
    <definedName name="BEx9F439L1R726MJFX2EP39XIBPY" localSheetId="5" hidden="1">#REF!</definedName>
    <definedName name="BEx9F439L1R726MJFX2EP39XIBPY" localSheetId="8" hidden="1">#REF!</definedName>
    <definedName name="BEx9F439L1R726MJFX2EP39XIBPY" localSheetId="6" hidden="1">#REF!</definedName>
    <definedName name="BEx9F439L1R726MJFX2EP39XIBPY" localSheetId="7" hidden="1">#REF!</definedName>
    <definedName name="BEx9F439L1R726MJFX2EP39XIBPY" hidden="1">#REF!</definedName>
    <definedName name="BEx9F5W18ZGFOKGRE8PR6T1MO6GT" localSheetId="11" hidden="1">#REF!</definedName>
    <definedName name="BEx9F5W18ZGFOKGRE8PR6T1MO6GT" localSheetId="5" hidden="1">#REF!</definedName>
    <definedName name="BEx9F5W18ZGFOKGRE8PR6T1MO6GT" localSheetId="8" hidden="1">#REF!</definedName>
    <definedName name="BEx9F5W18ZGFOKGRE8PR6T1MO6GT" localSheetId="6" hidden="1">#REF!</definedName>
    <definedName name="BEx9F5W18ZGFOKGRE8PR6T1MO6GT" localSheetId="7" hidden="1">#REF!</definedName>
    <definedName name="BEx9F5W18ZGFOKGRE8PR6T1MO6GT" hidden="1">#REF!</definedName>
    <definedName name="BEx9F78N4HY0XFGBQ4UJRD52L1EI" localSheetId="11" hidden="1">#REF!</definedName>
    <definedName name="BEx9F78N4HY0XFGBQ4UJRD52L1EI" localSheetId="5" hidden="1">#REF!</definedName>
    <definedName name="BEx9F78N4HY0XFGBQ4UJRD52L1EI" localSheetId="8" hidden="1">#REF!</definedName>
    <definedName name="BEx9F78N4HY0XFGBQ4UJRD52L1EI" localSheetId="6" hidden="1">#REF!</definedName>
    <definedName name="BEx9F78N4HY0XFGBQ4UJRD52L1EI" localSheetId="7" hidden="1">#REF!</definedName>
    <definedName name="BEx9F78N4HY0XFGBQ4UJRD52L1EI" hidden="1">#REF!</definedName>
    <definedName name="BEx9FF16LOQP5QIR4UHW5EIFGQB8" localSheetId="11" hidden="1">#REF!</definedName>
    <definedName name="BEx9FF16LOQP5QIR4UHW5EIFGQB8" localSheetId="5" hidden="1">#REF!</definedName>
    <definedName name="BEx9FF16LOQP5QIR4UHW5EIFGQB8" localSheetId="8" hidden="1">#REF!</definedName>
    <definedName name="BEx9FF16LOQP5QIR4UHW5EIFGQB8" localSheetId="6" hidden="1">#REF!</definedName>
    <definedName name="BEx9FF16LOQP5QIR4UHW5EIFGQB8" localSheetId="7" hidden="1">#REF!</definedName>
    <definedName name="BEx9FF16LOQP5QIR4UHW5EIFGQB8" hidden="1">#REF!</definedName>
    <definedName name="BEx9FJTSRCZ3ZXT3QVBJT5NF8T7V" localSheetId="11" hidden="1">#REF!</definedName>
    <definedName name="BEx9FJTSRCZ3ZXT3QVBJT5NF8T7V" localSheetId="5" hidden="1">#REF!</definedName>
    <definedName name="BEx9FJTSRCZ3ZXT3QVBJT5NF8T7V" localSheetId="8" hidden="1">#REF!</definedName>
    <definedName name="BEx9FJTSRCZ3ZXT3QVBJT5NF8T7V" localSheetId="6" hidden="1">#REF!</definedName>
    <definedName name="BEx9FJTSRCZ3ZXT3QVBJT5NF8T7V" localSheetId="7" hidden="1">#REF!</definedName>
    <definedName name="BEx9FJTSRCZ3ZXT3QVBJT5NF8T7V" hidden="1">#REF!</definedName>
    <definedName name="BEx9FRBEEYPS5HLS3XT34AKZN94G" localSheetId="11" hidden="1">#REF!</definedName>
    <definedName name="BEx9FRBEEYPS5HLS3XT34AKZN94G" localSheetId="5" hidden="1">#REF!</definedName>
    <definedName name="BEx9FRBEEYPS5HLS3XT34AKZN94G" localSheetId="8" hidden="1">#REF!</definedName>
    <definedName name="BEx9FRBEEYPS5HLS3XT34AKZN94G" localSheetId="6" hidden="1">#REF!</definedName>
    <definedName name="BEx9FRBEEYPS5HLS3XT34AKZN94G" localSheetId="7" hidden="1">#REF!</definedName>
    <definedName name="BEx9FRBEEYPS5HLS3XT34AKZN94G" hidden="1">#REF!</definedName>
    <definedName name="BEx9G5USBCNYNA7HGVW92D800SKX" localSheetId="11" hidden="1">#REF!</definedName>
    <definedName name="BEx9G5USBCNYNA7HGVW92D800SKX" localSheetId="5" hidden="1">#REF!</definedName>
    <definedName name="BEx9G5USBCNYNA7HGVW92D800SKX" localSheetId="8" hidden="1">#REF!</definedName>
    <definedName name="BEx9G5USBCNYNA7HGVW92D800SKX" localSheetId="6" hidden="1">#REF!</definedName>
    <definedName name="BEx9G5USBCNYNA7HGVW92D800SKX" localSheetId="7" hidden="1">#REF!</definedName>
    <definedName name="BEx9G5USBCNYNA7HGVW92D800SKX" hidden="1">#REF!</definedName>
    <definedName name="BEx9G7CPXG7HR6N6FHPU2DBBUIKG" localSheetId="11" hidden="1">#REF!</definedName>
    <definedName name="BEx9G7CPXG7HR6N6FHPU2DBBUIKG" localSheetId="5" hidden="1">#REF!</definedName>
    <definedName name="BEx9G7CPXG7HR6N6FHPU2DBBUIKG" localSheetId="8" hidden="1">#REF!</definedName>
    <definedName name="BEx9G7CPXG7HR6N6FHPU2DBBUIKG" localSheetId="6" hidden="1">#REF!</definedName>
    <definedName name="BEx9G7CPXG7HR6N6FHPU2DBBUIKG" localSheetId="7" hidden="1">#REF!</definedName>
    <definedName name="BEx9G7CPXG7HR6N6FHPU2DBBUIKG" hidden="1">#REF!</definedName>
    <definedName name="BEx9GDY4D8ZPQJCYFIMYM0V0C51Y" localSheetId="11" hidden="1">#REF!</definedName>
    <definedName name="BEx9GDY4D8ZPQJCYFIMYM0V0C51Y" localSheetId="5" hidden="1">#REF!</definedName>
    <definedName name="BEx9GDY4D8ZPQJCYFIMYM0V0C51Y" localSheetId="8" hidden="1">#REF!</definedName>
    <definedName name="BEx9GDY4D8ZPQJCYFIMYM0V0C51Y" localSheetId="6" hidden="1">#REF!</definedName>
    <definedName name="BEx9GDY4D8ZPQJCYFIMYM0V0C51Y" localSheetId="7" hidden="1">#REF!</definedName>
    <definedName name="BEx9GDY4D8ZPQJCYFIMYM0V0C51Y" hidden="1">#REF!</definedName>
    <definedName name="BEx9GGY04V0ZWI6O9KZH4KSBB389" localSheetId="11" hidden="1">#REF!</definedName>
    <definedName name="BEx9GGY04V0ZWI6O9KZH4KSBB389" localSheetId="5" hidden="1">#REF!</definedName>
    <definedName name="BEx9GGY04V0ZWI6O9KZH4KSBB389" localSheetId="8" hidden="1">#REF!</definedName>
    <definedName name="BEx9GGY04V0ZWI6O9KZH4KSBB389" localSheetId="6" hidden="1">#REF!</definedName>
    <definedName name="BEx9GGY04V0ZWI6O9KZH4KSBB389" localSheetId="7" hidden="1">#REF!</definedName>
    <definedName name="BEx9GGY04V0ZWI6O9KZH4KSBB389" hidden="1">#REF!</definedName>
    <definedName name="BEx9GMC7TE8SDTCO5PHODBUF4SM1" localSheetId="11" hidden="1">#REF!</definedName>
    <definedName name="BEx9GMC7TE8SDTCO5PHODBUF4SM1" localSheetId="5" hidden="1">#REF!</definedName>
    <definedName name="BEx9GMC7TE8SDTCO5PHODBUF4SM1" localSheetId="8" hidden="1">#REF!</definedName>
    <definedName name="BEx9GMC7TE8SDTCO5PHODBUF4SM1" localSheetId="6" hidden="1">#REF!</definedName>
    <definedName name="BEx9GMC7TE8SDTCO5PHODBUF4SM1" localSheetId="7" hidden="1">#REF!</definedName>
    <definedName name="BEx9GMC7TE8SDTCO5PHODBUF4SM1" hidden="1">#REF!</definedName>
    <definedName name="BEx9GMN0B495HEAOG6JQK9D7HUPC" localSheetId="11" hidden="1">#REF!</definedName>
    <definedName name="BEx9GMN0B495HEAOG6JQK9D7HUPC" localSheetId="5" hidden="1">#REF!</definedName>
    <definedName name="BEx9GMN0B495HEAOG6JQK9D7HUPC" localSheetId="8" hidden="1">#REF!</definedName>
    <definedName name="BEx9GMN0B495HEAOG6JQK9D7HUPC" localSheetId="6" hidden="1">#REF!</definedName>
    <definedName name="BEx9GMN0B495HEAOG6JQK9D7HUPC" localSheetId="7" hidden="1">#REF!</definedName>
    <definedName name="BEx9GMN0B495HEAOG6JQK9D7HUPC" hidden="1">#REF!</definedName>
    <definedName name="BEx9GNOPB6OZ2RH3FCDNJR38RJOS" localSheetId="11" hidden="1">#REF!</definedName>
    <definedName name="BEx9GNOPB6OZ2RH3FCDNJR38RJOS" localSheetId="5" hidden="1">#REF!</definedName>
    <definedName name="BEx9GNOPB6OZ2RH3FCDNJR38RJOS" localSheetId="8" hidden="1">#REF!</definedName>
    <definedName name="BEx9GNOPB6OZ2RH3FCDNJR38RJOS" localSheetId="6" hidden="1">#REF!</definedName>
    <definedName name="BEx9GNOPB6OZ2RH3FCDNJR38RJOS" localSheetId="7" hidden="1">#REF!</definedName>
    <definedName name="BEx9GNOPB6OZ2RH3FCDNJR38RJOS" hidden="1">#REF!</definedName>
    <definedName name="BEx9GUQALUWCD30UKUQGSWW8KBQ7" localSheetId="11" hidden="1">#REF!</definedName>
    <definedName name="BEx9GUQALUWCD30UKUQGSWW8KBQ7" localSheetId="5" hidden="1">#REF!</definedName>
    <definedName name="BEx9GUQALUWCD30UKUQGSWW8KBQ7" localSheetId="8" hidden="1">#REF!</definedName>
    <definedName name="BEx9GUQALUWCD30UKUQGSWW8KBQ7" localSheetId="6" hidden="1">#REF!</definedName>
    <definedName name="BEx9GUQALUWCD30UKUQGSWW8KBQ7" localSheetId="7" hidden="1">#REF!</definedName>
    <definedName name="BEx9GUQALUWCD30UKUQGSWW8KBQ7" hidden="1">#REF!</definedName>
    <definedName name="BEx9GY6BVFQGCLMOWVT6PIC9WP5X" localSheetId="11" hidden="1">#REF!</definedName>
    <definedName name="BEx9GY6BVFQGCLMOWVT6PIC9WP5X" localSheetId="5" hidden="1">#REF!</definedName>
    <definedName name="BEx9GY6BVFQGCLMOWVT6PIC9WP5X" localSheetId="8" hidden="1">#REF!</definedName>
    <definedName name="BEx9GY6BVFQGCLMOWVT6PIC9WP5X" localSheetId="6" hidden="1">#REF!</definedName>
    <definedName name="BEx9GY6BVFQGCLMOWVT6PIC9WP5X" localSheetId="7" hidden="1">#REF!</definedName>
    <definedName name="BEx9GY6BVFQGCLMOWVT6PIC9WP5X" hidden="1">#REF!</definedName>
    <definedName name="BEx9GZ2P3FDHKXEBXX2VS0BG2NP2" localSheetId="11" hidden="1">#REF!</definedName>
    <definedName name="BEx9GZ2P3FDHKXEBXX2VS0BG2NP2" localSheetId="5" hidden="1">#REF!</definedName>
    <definedName name="BEx9GZ2P3FDHKXEBXX2VS0BG2NP2" localSheetId="8" hidden="1">#REF!</definedName>
    <definedName name="BEx9GZ2P3FDHKXEBXX2VS0BG2NP2" localSheetId="6" hidden="1">#REF!</definedName>
    <definedName name="BEx9GZ2P3FDHKXEBXX2VS0BG2NP2" localSheetId="7" hidden="1">#REF!</definedName>
    <definedName name="BEx9GZ2P3FDHKXEBXX2VS0BG2NP2" hidden="1">#REF!</definedName>
    <definedName name="BEx9H04IB14E1437FF2OIRRWBSD7" localSheetId="11" hidden="1">#REF!</definedName>
    <definedName name="BEx9H04IB14E1437FF2OIRRWBSD7" localSheetId="5" hidden="1">#REF!</definedName>
    <definedName name="BEx9H04IB14E1437FF2OIRRWBSD7" localSheetId="8" hidden="1">#REF!</definedName>
    <definedName name="BEx9H04IB14E1437FF2OIRRWBSD7" localSheetId="6" hidden="1">#REF!</definedName>
    <definedName name="BEx9H04IB14E1437FF2OIRRWBSD7" localSheetId="7" hidden="1">#REF!</definedName>
    <definedName name="BEx9H04IB14E1437FF2OIRRWBSD7" hidden="1">#REF!</definedName>
    <definedName name="BEx9H5O1KDZJCW91Q29VRPY5YS6P" localSheetId="11" hidden="1">#REF!</definedName>
    <definedName name="BEx9H5O1KDZJCW91Q29VRPY5YS6P" localSheetId="5" hidden="1">#REF!</definedName>
    <definedName name="BEx9H5O1KDZJCW91Q29VRPY5YS6P" localSheetId="8" hidden="1">#REF!</definedName>
    <definedName name="BEx9H5O1KDZJCW91Q29VRPY5YS6P" localSheetId="6" hidden="1">#REF!</definedName>
    <definedName name="BEx9H5O1KDZJCW91Q29VRPY5YS6P" localSheetId="7" hidden="1">#REF!</definedName>
    <definedName name="BEx9H5O1KDZJCW91Q29VRPY5YS6P" hidden="1">#REF!</definedName>
    <definedName name="BEx9H8YR0E906F1JXZMBX3LNT004" localSheetId="11" hidden="1">#REF!</definedName>
    <definedName name="BEx9H8YR0E906F1JXZMBX3LNT004" localSheetId="5" hidden="1">#REF!</definedName>
    <definedName name="BEx9H8YR0E906F1JXZMBX3LNT004" localSheetId="8" hidden="1">#REF!</definedName>
    <definedName name="BEx9H8YR0E906F1JXZMBX3LNT004" localSheetId="6" hidden="1">#REF!</definedName>
    <definedName name="BEx9H8YR0E906F1JXZMBX3LNT004" localSheetId="7" hidden="1">#REF!</definedName>
    <definedName name="BEx9H8YR0E906F1JXZMBX3LNT004" hidden="1">#REF!</definedName>
    <definedName name="BEx9I1QKLI6OOUPQLUQ0EF0355X6" localSheetId="11" hidden="1">#REF!</definedName>
    <definedName name="BEx9I1QKLI6OOUPQLUQ0EF0355X6" localSheetId="5" hidden="1">#REF!</definedName>
    <definedName name="BEx9I1QKLI6OOUPQLUQ0EF0355X6" localSheetId="8" hidden="1">#REF!</definedName>
    <definedName name="BEx9I1QKLI6OOUPQLUQ0EF0355X6" localSheetId="6" hidden="1">#REF!</definedName>
    <definedName name="BEx9I1QKLI6OOUPQLUQ0EF0355X6" localSheetId="7" hidden="1">#REF!</definedName>
    <definedName name="BEx9I1QKLI6OOUPQLUQ0EF0355X6" hidden="1">#REF!</definedName>
    <definedName name="BEx9I8XIG7E5NB48QQHXP23FIN60" localSheetId="11" hidden="1">#REF!</definedName>
    <definedName name="BEx9I8XIG7E5NB48QQHXP23FIN60" localSheetId="5" hidden="1">#REF!</definedName>
    <definedName name="BEx9I8XIG7E5NB48QQHXP23FIN60" localSheetId="8" hidden="1">#REF!</definedName>
    <definedName name="BEx9I8XIG7E5NB48QQHXP23FIN60" localSheetId="6" hidden="1">#REF!</definedName>
    <definedName name="BEx9I8XIG7E5NB48QQHXP23FIN60" localSheetId="7" hidden="1">#REF!</definedName>
    <definedName name="BEx9I8XIG7E5NB48QQHXP23FIN60" hidden="1">#REF!</definedName>
    <definedName name="BEx9IQRF01ATLVK0YE60ARKQJ68L" localSheetId="11" hidden="1">#REF!</definedName>
    <definedName name="BEx9IQRF01ATLVK0YE60ARKQJ68L" localSheetId="5" hidden="1">#REF!</definedName>
    <definedName name="BEx9IQRF01ATLVK0YE60ARKQJ68L" localSheetId="8" hidden="1">#REF!</definedName>
    <definedName name="BEx9IQRF01ATLVK0YE60ARKQJ68L" localSheetId="6" hidden="1">#REF!</definedName>
    <definedName name="BEx9IQRF01ATLVK0YE60ARKQJ68L" localSheetId="7" hidden="1">#REF!</definedName>
    <definedName name="BEx9IQRF01ATLVK0YE60ARKQJ68L" hidden="1">#REF!</definedName>
    <definedName name="BEx9IT5QNZWKM6YQ5WER0DC2PMMU" localSheetId="11" hidden="1">#REF!</definedName>
    <definedName name="BEx9IT5QNZWKM6YQ5WER0DC2PMMU" localSheetId="5" hidden="1">#REF!</definedName>
    <definedName name="BEx9IT5QNZWKM6YQ5WER0DC2PMMU" localSheetId="8" hidden="1">#REF!</definedName>
    <definedName name="BEx9IT5QNZWKM6YQ5WER0DC2PMMU" localSheetId="6" hidden="1">#REF!</definedName>
    <definedName name="BEx9IT5QNZWKM6YQ5WER0DC2PMMU" localSheetId="7" hidden="1">#REF!</definedName>
    <definedName name="BEx9IT5QNZWKM6YQ5WER0DC2PMMU" hidden="1">#REF!</definedName>
    <definedName name="BEx9IUICG3HZWG57MG3NXCEX4LQI" localSheetId="11" hidden="1">#REF!</definedName>
    <definedName name="BEx9IUICG3HZWG57MG3NXCEX4LQI" localSheetId="5" hidden="1">#REF!</definedName>
    <definedName name="BEx9IUICG3HZWG57MG3NXCEX4LQI" localSheetId="8" hidden="1">#REF!</definedName>
    <definedName name="BEx9IUICG3HZWG57MG3NXCEX4LQI" localSheetId="6" hidden="1">#REF!</definedName>
    <definedName name="BEx9IUICG3HZWG57MG3NXCEX4LQI" localSheetId="7" hidden="1">#REF!</definedName>
    <definedName name="BEx9IUICG3HZWG57MG3NXCEX4LQI" hidden="1">#REF!</definedName>
    <definedName name="BEx9IW5LYJF40GS78FJNXO9O667A" localSheetId="11" hidden="1">#REF!</definedName>
    <definedName name="BEx9IW5LYJF40GS78FJNXO9O667A" localSheetId="5" hidden="1">#REF!</definedName>
    <definedName name="BEx9IW5LYJF40GS78FJNXO9O667A" localSheetId="8" hidden="1">#REF!</definedName>
    <definedName name="BEx9IW5LYJF40GS78FJNXO9O667A" localSheetId="6" hidden="1">#REF!</definedName>
    <definedName name="BEx9IW5LYJF40GS78FJNXO9O667A" localSheetId="7" hidden="1">#REF!</definedName>
    <definedName name="BEx9IW5LYJF40GS78FJNXO9O667A" hidden="1">#REF!</definedName>
    <definedName name="BEx9IW5MFLXTVCJHVUZTUH93AXOS" localSheetId="11" hidden="1">#REF!</definedName>
    <definedName name="BEx9IW5MFLXTVCJHVUZTUH93AXOS" localSheetId="5" hidden="1">#REF!</definedName>
    <definedName name="BEx9IW5MFLXTVCJHVUZTUH93AXOS" localSheetId="8" hidden="1">#REF!</definedName>
    <definedName name="BEx9IW5MFLXTVCJHVUZTUH93AXOS" localSheetId="6" hidden="1">#REF!</definedName>
    <definedName name="BEx9IW5MFLXTVCJHVUZTUH93AXOS" localSheetId="7" hidden="1">#REF!</definedName>
    <definedName name="BEx9IW5MFLXTVCJHVUZTUH93AXOS" hidden="1">#REF!</definedName>
    <definedName name="BEx9IXCSPSZC80YZUPRCYTG326KV" localSheetId="11" hidden="1">#REF!</definedName>
    <definedName name="BEx9IXCSPSZC80YZUPRCYTG326KV" localSheetId="5" hidden="1">#REF!</definedName>
    <definedName name="BEx9IXCSPSZC80YZUPRCYTG326KV" localSheetId="8" hidden="1">#REF!</definedName>
    <definedName name="BEx9IXCSPSZC80YZUPRCYTG326KV" localSheetId="6" hidden="1">#REF!</definedName>
    <definedName name="BEx9IXCSPSZC80YZUPRCYTG326KV" localSheetId="7" hidden="1">#REF!</definedName>
    <definedName name="BEx9IXCSPSZC80YZUPRCYTG326KV" hidden="1">#REF!</definedName>
    <definedName name="BEx9IYUQSBZ0GG9ZT1QKX83F42F1" localSheetId="11" hidden="1">#REF!</definedName>
    <definedName name="BEx9IYUQSBZ0GG9ZT1QKX83F42F1" localSheetId="5" hidden="1">#REF!</definedName>
    <definedName name="BEx9IYUQSBZ0GG9ZT1QKX83F42F1" localSheetId="8" hidden="1">#REF!</definedName>
    <definedName name="BEx9IYUQSBZ0GG9ZT1QKX83F42F1" localSheetId="6" hidden="1">#REF!</definedName>
    <definedName name="BEx9IYUQSBZ0GG9ZT1QKX83F42F1" localSheetId="7" hidden="1">#REF!</definedName>
    <definedName name="BEx9IYUQSBZ0GG9ZT1QKX83F42F1" hidden="1">#REF!</definedName>
    <definedName name="BEx9IZR39NHDGOM97H4E6F81RTQW" localSheetId="11" hidden="1">#REF!</definedName>
    <definedName name="BEx9IZR39NHDGOM97H4E6F81RTQW" localSheetId="5" hidden="1">#REF!</definedName>
    <definedName name="BEx9IZR39NHDGOM97H4E6F81RTQW" localSheetId="8" hidden="1">#REF!</definedName>
    <definedName name="BEx9IZR39NHDGOM97H4E6F81RTQW" localSheetId="6" hidden="1">#REF!</definedName>
    <definedName name="BEx9IZR39NHDGOM97H4E6F81RTQW" localSheetId="7" hidden="1">#REF!</definedName>
    <definedName name="BEx9IZR39NHDGOM97H4E6F81RTQW" hidden="1">#REF!</definedName>
    <definedName name="BEx9J6CH5E7YZPER7HXEIOIKGPCA" localSheetId="11" hidden="1">#REF!</definedName>
    <definedName name="BEx9J6CH5E7YZPER7HXEIOIKGPCA" localSheetId="5" hidden="1">#REF!</definedName>
    <definedName name="BEx9J6CH5E7YZPER7HXEIOIKGPCA" localSheetId="8" hidden="1">#REF!</definedName>
    <definedName name="BEx9J6CH5E7YZPER7HXEIOIKGPCA" localSheetId="6" hidden="1">#REF!</definedName>
    <definedName name="BEx9J6CH5E7YZPER7HXEIOIKGPCA" localSheetId="7" hidden="1">#REF!</definedName>
    <definedName name="BEx9J6CH5E7YZPER7HXEIOIKGPCA" hidden="1">#REF!</definedName>
    <definedName name="BEx9JJTZKVUJAVPTRE0RAVTEH41G" localSheetId="11" hidden="1">#REF!</definedName>
    <definedName name="BEx9JJTZKVUJAVPTRE0RAVTEH41G" localSheetId="5" hidden="1">#REF!</definedName>
    <definedName name="BEx9JJTZKVUJAVPTRE0RAVTEH41G" localSheetId="8" hidden="1">#REF!</definedName>
    <definedName name="BEx9JJTZKVUJAVPTRE0RAVTEH41G" localSheetId="6" hidden="1">#REF!</definedName>
    <definedName name="BEx9JJTZKVUJAVPTRE0RAVTEH41G" localSheetId="7" hidden="1">#REF!</definedName>
    <definedName name="BEx9JJTZKVUJAVPTRE0RAVTEH41G" hidden="1">#REF!</definedName>
    <definedName name="BEx9JLBYK239B3F841C7YG1GT7ST" localSheetId="11" hidden="1">#REF!</definedName>
    <definedName name="BEx9JLBYK239B3F841C7YG1GT7ST" localSheetId="5" hidden="1">#REF!</definedName>
    <definedName name="BEx9JLBYK239B3F841C7YG1GT7ST" localSheetId="8" hidden="1">#REF!</definedName>
    <definedName name="BEx9JLBYK239B3F841C7YG1GT7ST" localSheetId="6" hidden="1">#REF!</definedName>
    <definedName name="BEx9JLBYK239B3F841C7YG1GT7ST" localSheetId="7" hidden="1">#REF!</definedName>
    <definedName name="BEx9JLBYK239B3F841C7YG1GT7ST" hidden="1">#REF!</definedName>
    <definedName name="BExAW4IIW5D0MDY6TJ3G4FOLPYIR" localSheetId="11" hidden="1">#REF!</definedName>
    <definedName name="BExAW4IIW5D0MDY6TJ3G4FOLPYIR" localSheetId="5" hidden="1">#REF!</definedName>
    <definedName name="BExAW4IIW5D0MDY6TJ3G4FOLPYIR" localSheetId="8" hidden="1">#REF!</definedName>
    <definedName name="BExAW4IIW5D0MDY6TJ3G4FOLPYIR" localSheetId="6" hidden="1">#REF!</definedName>
    <definedName name="BExAW4IIW5D0MDY6TJ3G4FOLPYIR" localSheetId="7" hidden="1">#REF!</definedName>
    <definedName name="BExAW4IIW5D0MDY6TJ3G4FOLPYIR" hidden="1">#REF!</definedName>
    <definedName name="BExAWNP1B2E9Q88TW48NH41C0FTZ" localSheetId="11" hidden="1">#REF!</definedName>
    <definedName name="BExAWNP1B2E9Q88TW48NH41C0FTZ" localSheetId="5" hidden="1">#REF!</definedName>
    <definedName name="BExAWNP1B2E9Q88TW48NH41C0FTZ" localSheetId="8" hidden="1">#REF!</definedName>
    <definedName name="BExAWNP1B2E9Q88TW48NH41C0FTZ" localSheetId="6" hidden="1">#REF!</definedName>
    <definedName name="BExAWNP1B2E9Q88TW48NH41C0FTZ" localSheetId="7" hidden="1">#REF!</definedName>
    <definedName name="BExAWNP1B2E9Q88TW48NH41C0FTZ" hidden="1">#REF!</definedName>
    <definedName name="BExAWUFQXTIPQ308ERZPSVPTUMYN" localSheetId="11" hidden="1">#REF!</definedName>
    <definedName name="BExAWUFQXTIPQ308ERZPSVPTUMYN" localSheetId="5" hidden="1">#REF!</definedName>
    <definedName name="BExAWUFQXTIPQ308ERZPSVPTUMYN" localSheetId="8" hidden="1">#REF!</definedName>
    <definedName name="BExAWUFQXTIPQ308ERZPSVPTUMYN" localSheetId="6" hidden="1">#REF!</definedName>
    <definedName name="BExAWUFQXTIPQ308ERZPSVPTUMYN" localSheetId="7" hidden="1">#REF!</definedName>
    <definedName name="BExAWUFQXTIPQ308ERZPSVPTUMYN" hidden="1">#REF!</definedName>
    <definedName name="BExAWY6O96OQO2R036QK2DI37EKV" localSheetId="11" hidden="1">#REF!</definedName>
    <definedName name="BExAWY6O96OQO2R036QK2DI37EKV" localSheetId="5" hidden="1">#REF!</definedName>
    <definedName name="BExAWY6O96OQO2R036QK2DI37EKV" localSheetId="8" hidden="1">#REF!</definedName>
    <definedName name="BExAWY6O96OQO2R036QK2DI37EKV" localSheetId="6" hidden="1">#REF!</definedName>
    <definedName name="BExAWY6O96OQO2R036QK2DI37EKV" localSheetId="7" hidden="1">#REF!</definedName>
    <definedName name="BExAWY6O96OQO2R036QK2DI37EKV" hidden="1">#REF!</definedName>
    <definedName name="BExAX410NB4F2XOB84OR2197H8M5" localSheetId="11" hidden="1">#REF!</definedName>
    <definedName name="BExAX410NB4F2XOB84OR2197H8M5" localSheetId="5" hidden="1">#REF!</definedName>
    <definedName name="BExAX410NB4F2XOB84OR2197H8M5" localSheetId="8" hidden="1">#REF!</definedName>
    <definedName name="BExAX410NB4F2XOB84OR2197H8M5" localSheetId="6" hidden="1">#REF!</definedName>
    <definedName name="BExAX410NB4F2XOB84OR2197H8M5" localSheetId="7" hidden="1">#REF!</definedName>
    <definedName name="BExAX410NB4F2XOB84OR2197H8M5" hidden="1">#REF!</definedName>
    <definedName name="BExAX8TNG8LQ5Q4904SAYQIPGBSV" localSheetId="11" hidden="1">#REF!</definedName>
    <definedName name="BExAX8TNG8LQ5Q4904SAYQIPGBSV" localSheetId="5" hidden="1">#REF!</definedName>
    <definedName name="BExAX8TNG8LQ5Q4904SAYQIPGBSV" localSheetId="8" hidden="1">#REF!</definedName>
    <definedName name="BExAX8TNG8LQ5Q4904SAYQIPGBSV" localSheetId="6" hidden="1">#REF!</definedName>
    <definedName name="BExAX8TNG8LQ5Q4904SAYQIPGBSV" localSheetId="7" hidden="1">#REF!</definedName>
    <definedName name="BExAX8TNG8LQ5Q4904SAYQIPGBSV" hidden="1">#REF!</definedName>
    <definedName name="BExAX9KPAVIVUVU3XREDCV1BIYZL" localSheetId="11" hidden="1">#REF!</definedName>
    <definedName name="BExAX9KPAVIVUVU3XREDCV1BIYZL" localSheetId="5" hidden="1">#REF!</definedName>
    <definedName name="BExAX9KPAVIVUVU3XREDCV1BIYZL" localSheetId="8" hidden="1">#REF!</definedName>
    <definedName name="BExAX9KPAVIVUVU3XREDCV1BIYZL" localSheetId="6" hidden="1">#REF!</definedName>
    <definedName name="BExAX9KPAVIVUVU3XREDCV1BIYZL" localSheetId="7" hidden="1">#REF!</definedName>
    <definedName name="BExAX9KPAVIVUVU3XREDCV1BIYZL" hidden="1">#REF!</definedName>
    <definedName name="BExAXPB35BNVXZYF2XS6UP3LP0QH" localSheetId="11" hidden="1">#REF!</definedName>
    <definedName name="BExAXPB35BNVXZYF2XS6UP3LP0QH" localSheetId="5" hidden="1">#REF!</definedName>
    <definedName name="BExAXPB35BNVXZYF2XS6UP3LP0QH" localSheetId="8" hidden="1">#REF!</definedName>
    <definedName name="BExAXPB35BNVXZYF2XS6UP3LP0QH" localSheetId="6" hidden="1">#REF!</definedName>
    <definedName name="BExAXPB35BNVXZYF2XS6UP3LP0QH" localSheetId="7" hidden="1">#REF!</definedName>
    <definedName name="BExAXPB35BNVXZYF2XS6UP3LP0QH" hidden="1">#REF!</definedName>
    <definedName name="BExAXWSRVPK0GCZ2UFU10UOP01IY" localSheetId="11" hidden="1">#REF!</definedName>
    <definedName name="BExAXWSRVPK0GCZ2UFU10UOP01IY" localSheetId="5" hidden="1">#REF!</definedName>
    <definedName name="BExAXWSRVPK0GCZ2UFU10UOP01IY" localSheetId="8" hidden="1">#REF!</definedName>
    <definedName name="BExAXWSRVPK0GCZ2UFU10UOP01IY" localSheetId="6" hidden="1">#REF!</definedName>
    <definedName name="BExAXWSRVPK0GCZ2UFU10UOP01IY" localSheetId="7" hidden="1">#REF!</definedName>
    <definedName name="BExAXWSRVPK0GCZ2UFU10UOP01IY" hidden="1">#REF!</definedName>
    <definedName name="BExAY0EAT2LXR5MFGM0DLIB45PLO" localSheetId="11" hidden="1">#REF!</definedName>
    <definedName name="BExAY0EAT2LXR5MFGM0DLIB45PLO" localSheetId="5" hidden="1">#REF!</definedName>
    <definedName name="BExAY0EAT2LXR5MFGM0DLIB45PLO" localSheetId="8" hidden="1">#REF!</definedName>
    <definedName name="BExAY0EAT2LXR5MFGM0DLIB45PLO" localSheetId="6" hidden="1">#REF!</definedName>
    <definedName name="BExAY0EAT2LXR5MFGM0DLIB45PLO" localSheetId="7" hidden="1">#REF!</definedName>
    <definedName name="BExAY0EAT2LXR5MFGM0DLIB45PLO" hidden="1">#REF!</definedName>
    <definedName name="BExAY6JK0AK9EBIJSPEJNOIDE40W" localSheetId="11" hidden="1">#REF!</definedName>
    <definedName name="BExAY6JK0AK9EBIJSPEJNOIDE40W" localSheetId="5" hidden="1">#REF!</definedName>
    <definedName name="BExAY6JK0AK9EBIJSPEJNOIDE40W" localSheetId="8" hidden="1">#REF!</definedName>
    <definedName name="BExAY6JK0AK9EBIJSPEJNOIDE40W" localSheetId="6" hidden="1">#REF!</definedName>
    <definedName name="BExAY6JK0AK9EBIJSPEJNOIDE40W" localSheetId="7" hidden="1">#REF!</definedName>
    <definedName name="BExAY6JK0AK9EBIJSPEJNOIDE40W" hidden="1">#REF!</definedName>
    <definedName name="BExAYE6LNIEBR9DSNI5JGNITGKIT" localSheetId="11" hidden="1">#REF!</definedName>
    <definedName name="BExAYE6LNIEBR9DSNI5JGNITGKIT" localSheetId="5" hidden="1">#REF!</definedName>
    <definedName name="BExAYE6LNIEBR9DSNI5JGNITGKIT" localSheetId="8" hidden="1">#REF!</definedName>
    <definedName name="BExAYE6LNIEBR9DSNI5JGNITGKIT" localSheetId="6" hidden="1">#REF!</definedName>
    <definedName name="BExAYE6LNIEBR9DSNI5JGNITGKIT" localSheetId="7" hidden="1">#REF!</definedName>
    <definedName name="BExAYE6LNIEBR9DSNI5JGNITGKIT" hidden="1">#REF!</definedName>
    <definedName name="BExAYHMLXGGO25P8HYB2S75DEB4F" localSheetId="11" hidden="1">#REF!</definedName>
    <definedName name="BExAYHMLXGGO25P8HYB2S75DEB4F" localSheetId="5" hidden="1">#REF!</definedName>
    <definedName name="BExAYHMLXGGO25P8HYB2S75DEB4F" localSheetId="8" hidden="1">#REF!</definedName>
    <definedName name="BExAYHMLXGGO25P8HYB2S75DEB4F" localSheetId="6" hidden="1">#REF!</definedName>
    <definedName name="BExAYHMLXGGO25P8HYB2S75DEB4F" localSheetId="7" hidden="1">#REF!</definedName>
    <definedName name="BExAYHMLXGGO25P8HYB2S75DEB4F" hidden="1">#REF!</definedName>
    <definedName name="BExAYKXAUWGDOPG952TEJ2UKZKWN" localSheetId="11" hidden="1">#REF!</definedName>
    <definedName name="BExAYKXAUWGDOPG952TEJ2UKZKWN" localSheetId="5" hidden="1">#REF!</definedName>
    <definedName name="BExAYKXAUWGDOPG952TEJ2UKZKWN" localSheetId="8" hidden="1">#REF!</definedName>
    <definedName name="BExAYKXAUWGDOPG952TEJ2UKZKWN" localSheetId="6" hidden="1">#REF!</definedName>
    <definedName name="BExAYKXAUWGDOPG952TEJ2UKZKWN" localSheetId="7" hidden="1">#REF!</definedName>
    <definedName name="BExAYKXAUWGDOPG952TEJ2UKZKWN" hidden="1">#REF!</definedName>
    <definedName name="BExAYP9TDTI2MBP6EYE0H39CPMXN" localSheetId="11" hidden="1">#REF!</definedName>
    <definedName name="BExAYP9TDTI2MBP6EYE0H39CPMXN" localSheetId="5" hidden="1">#REF!</definedName>
    <definedName name="BExAYP9TDTI2MBP6EYE0H39CPMXN" localSheetId="8" hidden="1">#REF!</definedName>
    <definedName name="BExAYP9TDTI2MBP6EYE0H39CPMXN" localSheetId="6" hidden="1">#REF!</definedName>
    <definedName name="BExAYP9TDTI2MBP6EYE0H39CPMXN" localSheetId="7" hidden="1">#REF!</definedName>
    <definedName name="BExAYP9TDTI2MBP6EYE0H39CPMXN" hidden="1">#REF!</definedName>
    <definedName name="BExAYPPWJPWDKU59O051WMGB7O0J" localSheetId="11" hidden="1">#REF!</definedName>
    <definedName name="BExAYPPWJPWDKU59O051WMGB7O0J" localSheetId="5" hidden="1">#REF!</definedName>
    <definedName name="BExAYPPWJPWDKU59O051WMGB7O0J" localSheetId="8" hidden="1">#REF!</definedName>
    <definedName name="BExAYPPWJPWDKU59O051WMGB7O0J" localSheetId="6" hidden="1">#REF!</definedName>
    <definedName name="BExAYPPWJPWDKU59O051WMGB7O0J" localSheetId="7" hidden="1">#REF!</definedName>
    <definedName name="BExAYPPWJPWDKU59O051WMGB7O0J" hidden="1">#REF!</definedName>
    <definedName name="BExAYR2JZCJBUH6F1LZC2A7JIVRJ" localSheetId="11" hidden="1">#REF!</definedName>
    <definedName name="BExAYR2JZCJBUH6F1LZC2A7JIVRJ" localSheetId="5" hidden="1">#REF!</definedName>
    <definedName name="BExAYR2JZCJBUH6F1LZC2A7JIVRJ" localSheetId="8" hidden="1">#REF!</definedName>
    <definedName name="BExAYR2JZCJBUH6F1LZC2A7JIVRJ" localSheetId="6" hidden="1">#REF!</definedName>
    <definedName name="BExAYR2JZCJBUH6F1LZC2A7JIVRJ" localSheetId="7" hidden="1">#REF!</definedName>
    <definedName name="BExAYR2JZCJBUH6F1LZC2A7JIVRJ" hidden="1">#REF!</definedName>
    <definedName name="BExAYTGVRD3DLKO75RFPMBKCIWB8" localSheetId="11" hidden="1">#REF!</definedName>
    <definedName name="BExAYTGVRD3DLKO75RFPMBKCIWB8" localSheetId="5" hidden="1">#REF!</definedName>
    <definedName name="BExAYTGVRD3DLKO75RFPMBKCIWB8" localSheetId="8" hidden="1">#REF!</definedName>
    <definedName name="BExAYTGVRD3DLKO75RFPMBKCIWB8" localSheetId="6" hidden="1">#REF!</definedName>
    <definedName name="BExAYTGVRD3DLKO75RFPMBKCIWB8" localSheetId="7" hidden="1">#REF!</definedName>
    <definedName name="BExAYTGVRD3DLKO75RFPMBKCIWB8" hidden="1">#REF!</definedName>
    <definedName name="BExAYY9H9COOT46HJLPVDLTO12UL" localSheetId="11" hidden="1">#REF!</definedName>
    <definedName name="BExAYY9H9COOT46HJLPVDLTO12UL" localSheetId="5" hidden="1">#REF!</definedName>
    <definedName name="BExAYY9H9COOT46HJLPVDLTO12UL" localSheetId="8" hidden="1">#REF!</definedName>
    <definedName name="BExAYY9H9COOT46HJLPVDLTO12UL" localSheetId="6" hidden="1">#REF!</definedName>
    <definedName name="BExAYY9H9COOT46HJLPVDLTO12UL" localSheetId="7" hidden="1">#REF!</definedName>
    <definedName name="BExAYY9H9COOT46HJLPVDLTO12UL" hidden="1">#REF!</definedName>
    <definedName name="BExAYYKAQA3KDMQ890FIE5M9SPBL" localSheetId="11" hidden="1">#REF!</definedName>
    <definedName name="BExAYYKAQA3KDMQ890FIE5M9SPBL" localSheetId="5" hidden="1">#REF!</definedName>
    <definedName name="BExAYYKAQA3KDMQ890FIE5M9SPBL" localSheetId="8" hidden="1">#REF!</definedName>
    <definedName name="BExAYYKAQA3KDMQ890FIE5M9SPBL" localSheetId="6" hidden="1">#REF!</definedName>
    <definedName name="BExAYYKAQA3KDMQ890FIE5M9SPBL" localSheetId="7" hidden="1">#REF!</definedName>
    <definedName name="BExAYYKAQA3KDMQ890FIE5M9SPBL" hidden="1">#REF!</definedName>
    <definedName name="BExAZ6SY0EU69GC3CWI5EOO0YLFG" localSheetId="11" hidden="1">#REF!</definedName>
    <definedName name="BExAZ6SY0EU69GC3CWI5EOO0YLFG" localSheetId="5" hidden="1">#REF!</definedName>
    <definedName name="BExAZ6SY0EU69GC3CWI5EOO0YLFG" localSheetId="8" hidden="1">#REF!</definedName>
    <definedName name="BExAZ6SY0EU69GC3CWI5EOO0YLFG" localSheetId="6" hidden="1">#REF!</definedName>
    <definedName name="BExAZ6SY0EU69GC3CWI5EOO0YLFG" localSheetId="7" hidden="1">#REF!</definedName>
    <definedName name="BExAZ6SY0EU69GC3CWI5EOO0YLFG" hidden="1">#REF!</definedName>
    <definedName name="BExAZ6YEEBJV0PCKFE137K2Y3A8M" localSheetId="11" hidden="1">#REF!</definedName>
    <definedName name="BExAZ6YEEBJV0PCKFE137K2Y3A8M" localSheetId="5" hidden="1">#REF!</definedName>
    <definedName name="BExAZ6YEEBJV0PCKFE137K2Y3A8M" localSheetId="8" hidden="1">#REF!</definedName>
    <definedName name="BExAZ6YEEBJV0PCKFE137K2Y3A8M" localSheetId="6" hidden="1">#REF!</definedName>
    <definedName name="BExAZ6YEEBJV0PCKFE137K2Y3A8M" localSheetId="7" hidden="1">#REF!</definedName>
    <definedName name="BExAZ6YEEBJV0PCKFE137K2Y3A8M" hidden="1">#REF!</definedName>
    <definedName name="BExAZAP844MJ4GSAIYNYHQ7FECC3" localSheetId="11" hidden="1">#REF!</definedName>
    <definedName name="BExAZAP844MJ4GSAIYNYHQ7FECC3" localSheetId="5" hidden="1">#REF!</definedName>
    <definedName name="BExAZAP844MJ4GSAIYNYHQ7FECC3" localSheetId="8" hidden="1">#REF!</definedName>
    <definedName name="BExAZAP844MJ4GSAIYNYHQ7FECC3" localSheetId="6" hidden="1">#REF!</definedName>
    <definedName name="BExAZAP844MJ4GSAIYNYHQ7FECC3" localSheetId="7" hidden="1">#REF!</definedName>
    <definedName name="BExAZAP844MJ4GSAIYNYHQ7FECC3" hidden="1">#REF!</definedName>
    <definedName name="BExAZCNEGB4JYHC8CZ51KTN890US" localSheetId="11" hidden="1">#REF!</definedName>
    <definedName name="BExAZCNEGB4JYHC8CZ51KTN890US" localSheetId="5" hidden="1">#REF!</definedName>
    <definedName name="BExAZCNEGB4JYHC8CZ51KTN890US" localSheetId="8" hidden="1">#REF!</definedName>
    <definedName name="BExAZCNEGB4JYHC8CZ51KTN890US" localSheetId="6" hidden="1">#REF!</definedName>
    <definedName name="BExAZCNEGB4JYHC8CZ51KTN890US" localSheetId="7" hidden="1">#REF!</definedName>
    <definedName name="BExAZCNEGB4JYHC8CZ51KTN890US" hidden="1">#REF!</definedName>
    <definedName name="BExAZFCI302YFYRDJYQDWQQL0Q0O" localSheetId="11" hidden="1">#REF!</definedName>
    <definedName name="BExAZFCI302YFYRDJYQDWQQL0Q0O" localSheetId="5" hidden="1">#REF!</definedName>
    <definedName name="BExAZFCI302YFYRDJYQDWQQL0Q0O" localSheetId="8" hidden="1">#REF!</definedName>
    <definedName name="BExAZFCI302YFYRDJYQDWQQL0Q0O" localSheetId="6" hidden="1">#REF!</definedName>
    <definedName name="BExAZFCI302YFYRDJYQDWQQL0Q0O" localSheetId="7" hidden="1">#REF!</definedName>
    <definedName name="BExAZFCI302YFYRDJYQDWQQL0Q0O" hidden="1">#REF!</definedName>
    <definedName name="BExAZJE2UOL40XUAU2RB53X5K20P" localSheetId="11" hidden="1">#REF!</definedName>
    <definedName name="BExAZJE2UOL40XUAU2RB53X5K20P" localSheetId="5" hidden="1">#REF!</definedName>
    <definedName name="BExAZJE2UOL40XUAU2RB53X5K20P" localSheetId="8" hidden="1">#REF!</definedName>
    <definedName name="BExAZJE2UOL40XUAU2RB53X5K20P" localSheetId="6" hidden="1">#REF!</definedName>
    <definedName name="BExAZJE2UOL40XUAU2RB53X5K20P" localSheetId="7" hidden="1">#REF!</definedName>
    <definedName name="BExAZJE2UOL40XUAU2RB53X5K20P" hidden="1">#REF!</definedName>
    <definedName name="BExAZLHLST9OP89R1HJMC1POQG8H" localSheetId="11" hidden="1">#REF!</definedName>
    <definedName name="BExAZLHLST9OP89R1HJMC1POQG8H" localSheetId="5" hidden="1">#REF!</definedName>
    <definedName name="BExAZLHLST9OP89R1HJMC1POQG8H" localSheetId="8" hidden="1">#REF!</definedName>
    <definedName name="BExAZLHLST9OP89R1HJMC1POQG8H" localSheetId="6" hidden="1">#REF!</definedName>
    <definedName name="BExAZLHLST9OP89R1HJMC1POQG8H" localSheetId="7" hidden="1">#REF!</definedName>
    <definedName name="BExAZLHLST9OP89R1HJMC1POQG8H" hidden="1">#REF!</definedName>
    <definedName name="BExAZMDYMIAA7RX1BMCKU1VLBRGY" localSheetId="11" hidden="1">#REF!</definedName>
    <definedName name="BExAZMDYMIAA7RX1BMCKU1VLBRGY" localSheetId="5" hidden="1">#REF!</definedName>
    <definedName name="BExAZMDYMIAA7RX1BMCKU1VLBRGY" localSheetId="8" hidden="1">#REF!</definedName>
    <definedName name="BExAZMDYMIAA7RX1BMCKU1VLBRGY" localSheetId="6" hidden="1">#REF!</definedName>
    <definedName name="BExAZMDYMIAA7RX1BMCKU1VLBRGY" localSheetId="7" hidden="1">#REF!</definedName>
    <definedName name="BExAZMDYMIAA7RX1BMCKU1VLBRGY" hidden="1">#REF!</definedName>
    <definedName name="BExAZNL6BHI8DCQWXOX4I2P839UX" localSheetId="11" hidden="1">#REF!</definedName>
    <definedName name="BExAZNL6BHI8DCQWXOX4I2P839UX" localSheetId="5" hidden="1">#REF!</definedName>
    <definedName name="BExAZNL6BHI8DCQWXOX4I2P839UX" localSheetId="8" hidden="1">#REF!</definedName>
    <definedName name="BExAZNL6BHI8DCQWXOX4I2P839UX" localSheetId="6" hidden="1">#REF!</definedName>
    <definedName name="BExAZNL6BHI8DCQWXOX4I2P839UX" localSheetId="7" hidden="1">#REF!</definedName>
    <definedName name="BExAZNL6BHI8DCQWXOX4I2P839UX" hidden="1">#REF!</definedName>
    <definedName name="BExAZRMWSONMCG9KDUM4KAQ7BONM" localSheetId="11" hidden="1">#REF!</definedName>
    <definedName name="BExAZRMWSONMCG9KDUM4KAQ7BONM" localSheetId="5" hidden="1">#REF!</definedName>
    <definedName name="BExAZRMWSONMCG9KDUM4KAQ7BONM" localSheetId="8" hidden="1">#REF!</definedName>
    <definedName name="BExAZRMWSONMCG9KDUM4KAQ7BONM" localSheetId="6" hidden="1">#REF!</definedName>
    <definedName name="BExAZRMWSONMCG9KDUM4KAQ7BONM" localSheetId="7" hidden="1">#REF!</definedName>
    <definedName name="BExAZRMWSONMCG9KDUM4KAQ7BONM" hidden="1">#REF!</definedName>
    <definedName name="BExAZSOJNQ5N3LM4XA17IH7NIY7G" localSheetId="11" hidden="1">#REF!</definedName>
    <definedName name="BExAZSOJNQ5N3LM4XA17IH7NIY7G" localSheetId="5" hidden="1">#REF!</definedName>
    <definedName name="BExAZSOJNQ5N3LM4XA17IH7NIY7G" localSheetId="8" hidden="1">#REF!</definedName>
    <definedName name="BExAZSOJNQ5N3LM4XA17IH7NIY7G" localSheetId="6" hidden="1">#REF!</definedName>
    <definedName name="BExAZSOJNQ5N3LM4XA17IH7NIY7G" localSheetId="7" hidden="1">#REF!</definedName>
    <definedName name="BExAZSOJNQ5N3LM4XA17IH7NIY7G" hidden="1">#REF!</definedName>
    <definedName name="BExAZTFG4SJRG4TW6JXRF7N08JFI" localSheetId="11" hidden="1">#REF!</definedName>
    <definedName name="BExAZTFG4SJRG4TW6JXRF7N08JFI" localSheetId="5" hidden="1">#REF!</definedName>
    <definedName name="BExAZTFG4SJRG4TW6JXRF7N08JFI" localSheetId="8" hidden="1">#REF!</definedName>
    <definedName name="BExAZTFG4SJRG4TW6JXRF7N08JFI" localSheetId="6" hidden="1">#REF!</definedName>
    <definedName name="BExAZTFG4SJRG4TW6JXRF7N08JFI" localSheetId="7" hidden="1">#REF!</definedName>
    <definedName name="BExAZTFG4SJRG4TW6JXRF7N08JFI" hidden="1">#REF!</definedName>
    <definedName name="BExAZUS4A8OHDZK0MWAOCCCKTH73" localSheetId="11" hidden="1">#REF!</definedName>
    <definedName name="BExAZUS4A8OHDZK0MWAOCCCKTH73" localSheetId="5" hidden="1">#REF!</definedName>
    <definedName name="BExAZUS4A8OHDZK0MWAOCCCKTH73" localSheetId="8" hidden="1">#REF!</definedName>
    <definedName name="BExAZUS4A8OHDZK0MWAOCCCKTH73" localSheetId="6" hidden="1">#REF!</definedName>
    <definedName name="BExAZUS4A8OHDZK0MWAOCCCKTH73" localSheetId="7" hidden="1">#REF!</definedName>
    <definedName name="BExAZUS4A8OHDZK0MWAOCCCKTH73" hidden="1">#REF!</definedName>
    <definedName name="BExAZX6FECVK3E07KXM2XPYKGM6U" localSheetId="11" hidden="1">#REF!</definedName>
    <definedName name="BExAZX6FECVK3E07KXM2XPYKGM6U" localSheetId="5" hidden="1">#REF!</definedName>
    <definedName name="BExAZX6FECVK3E07KXM2XPYKGM6U" localSheetId="8" hidden="1">#REF!</definedName>
    <definedName name="BExAZX6FECVK3E07KXM2XPYKGM6U" localSheetId="6" hidden="1">#REF!</definedName>
    <definedName name="BExAZX6FECVK3E07KXM2XPYKGM6U" localSheetId="7" hidden="1">#REF!</definedName>
    <definedName name="BExAZX6FECVK3E07KXM2XPYKGM6U" hidden="1">#REF!</definedName>
    <definedName name="BExB012NJ8GASTNNPBRRFTLHIOC9" localSheetId="11" hidden="1">#REF!</definedName>
    <definedName name="BExB012NJ8GASTNNPBRRFTLHIOC9" localSheetId="5" hidden="1">#REF!</definedName>
    <definedName name="BExB012NJ8GASTNNPBRRFTLHIOC9" localSheetId="8" hidden="1">#REF!</definedName>
    <definedName name="BExB012NJ8GASTNNPBRRFTLHIOC9" localSheetId="6" hidden="1">#REF!</definedName>
    <definedName name="BExB012NJ8GASTNNPBRRFTLHIOC9" localSheetId="7" hidden="1">#REF!</definedName>
    <definedName name="BExB012NJ8GASTNNPBRRFTLHIOC9" hidden="1">#REF!</definedName>
    <definedName name="BExB072HHXVMUC0VYNGG48GRSH5Q" localSheetId="11" hidden="1">#REF!</definedName>
    <definedName name="BExB072HHXVMUC0VYNGG48GRSH5Q" localSheetId="5" hidden="1">#REF!</definedName>
    <definedName name="BExB072HHXVMUC0VYNGG48GRSH5Q" localSheetId="8" hidden="1">#REF!</definedName>
    <definedName name="BExB072HHXVMUC0VYNGG48GRSH5Q" localSheetId="6" hidden="1">#REF!</definedName>
    <definedName name="BExB072HHXVMUC0VYNGG48GRSH5Q" localSheetId="7" hidden="1">#REF!</definedName>
    <definedName name="BExB072HHXVMUC0VYNGG48GRSH5Q" hidden="1">#REF!</definedName>
    <definedName name="BExB0FRDEYDEUEAB1W8KD6D965XA" localSheetId="11" hidden="1">#REF!</definedName>
    <definedName name="BExB0FRDEYDEUEAB1W8KD6D965XA" localSheetId="5" hidden="1">#REF!</definedName>
    <definedName name="BExB0FRDEYDEUEAB1W8KD6D965XA" localSheetId="8" hidden="1">#REF!</definedName>
    <definedName name="BExB0FRDEYDEUEAB1W8KD6D965XA" localSheetId="6" hidden="1">#REF!</definedName>
    <definedName name="BExB0FRDEYDEUEAB1W8KD6D965XA" localSheetId="7" hidden="1">#REF!</definedName>
    <definedName name="BExB0FRDEYDEUEAB1W8KD6D965XA" hidden="1">#REF!</definedName>
    <definedName name="BExB0GIGLDV7P55ZR51C0HG15PA2" localSheetId="11" hidden="1">#REF!</definedName>
    <definedName name="BExB0GIGLDV7P55ZR51C0HG15PA2" localSheetId="5" hidden="1">#REF!</definedName>
    <definedName name="BExB0GIGLDV7P55ZR51C0HG15PA2" localSheetId="8" hidden="1">#REF!</definedName>
    <definedName name="BExB0GIGLDV7P55ZR51C0HG15PA2" localSheetId="6" hidden="1">#REF!</definedName>
    <definedName name="BExB0GIGLDV7P55ZR51C0HG15PA2" localSheetId="7" hidden="1">#REF!</definedName>
    <definedName name="BExB0GIGLDV7P55ZR51C0HG15PA2" hidden="1">#REF!</definedName>
    <definedName name="BExB0KPCN7YJORQAYUCF4YKIKPMC" localSheetId="11" hidden="1">#REF!</definedName>
    <definedName name="BExB0KPCN7YJORQAYUCF4YKIKPMC" localSheetId="5" hidden="1">#REF!</definedName>
    <definedName name="BExB0KPCN7YJORQAYUCF4YKIKPMC" localSheetId="8" hidden="1">#REF!</definedName>
    <definedName name="BExB0KPCN7YJORQAYUCF4YKIKPMC" localSheetId="6" hidden="1">#REF!</definedName>
    <definedName name="BExB0KPCN7YJORQAYUCF4YKIKPMC" localSheetId="7" hidden="1">#REF!</definedName>
    <definedName name="BExB0KPCN7YJORQAYUCF4YKIKPMC" hidden="1">#REF!</definedName>
    <definedName name="BExB0VHQD6ORZS0MIC86QWHCE4UC" localSheetId="11" hidden="1">#REF!</definedName>
    <definedName name="BExB0VHQD6ORZS0MIC86QWHCE4UC" localSheetId="5" hidden="1">#REF!</definedName>
    <definedName name="BExB0VHQD6ORZS0MIC86QWHCE4UC" localSheetId="8" hidden="1">#REF!</definedName>
    <definedName name="BExB0VHQD6ORZS0MIC86QWHCE4UC" localSheetId="6" hidden="1">#REF!</definedName>
    <definedName name="BExB0VHQD6ORZS0MIC86QWHCE4UC" localSheetId="7" hidden="1">#REF!</definedName>
    <definedName name="BExB0VHQD6ORZS0MIC86QWHCE4UC" hidden="1">#REF!</definedName>
    <definedName name="BExB0WE4PI3NOBXXVO9CTEN4DIU2" localSheetId="11" hidden="1">#REF!</definedName>
    <definedName name="BExB0WE4PI3NOBXXVO9CTEN4DIU2" localSheetId="5" hidden="1">#REF!</definedName>
    <definedName name="BExB0WE4PI3NOBXXVO9CTEN4DIU2" localSheetId="8" hidden="1">#REF!</definedName>
    <definedName name="BExB0WE4PI3NOBXXVO9CTEN4DIU2" localSheetId="6" hidden="1">#REF!</definedName>
    <definedName name="BExB0WE4PI3NOBXXVO9CTEN4DIU2" localSheetId="7" hidden="1">#REF!</definedName>
    <definedName name="BExB0WE4PI3NOBXXVO9CTEN4DIU2" hidden="1">#REF!</definedName>
    <definedName name="BExB0Z8O1CQF2CWFBBHE8SNISDAO" localSheetId="11" hidden="1">#REF!</definedName>
    <definedName name="BExB0Z8O1CQF2CWFBBHE8SNISDAO" localSheetId="5" hidden="1">#REF!</definedName>
    <definedName name="BExB0Z8O1CQF2CWFBBHE8SNISDAO" localSheetId="8" hidden="1">#REF!</definedName>
    <definedName name="BExB0Z8O1CQF2CWFBBHE8SNISDAO" localSheetId="6" hidden="1">#REF!</definedName>
    <definedName name="BExB0Z8O1CQF2CWFBBHE8SNISDAO" localSheetId="7" hidden="1">#REF!</definedName>
    <definedName name="BExB0Z8O1CQF2CWFBBHE8SNISDAO" hidden="1">#REF!</definedName>
    <definedName name="BExB10QNIVITUYS55OAEKK3VLJFE" localSheetId="11" hidden="1">#REF!</definedName>
    <definedName name="BExB10QNIVITUYS55OAEKK3VLJFE" localSheetId="5" hidden="1">#REF!</definedName>
    <definedName name="BExB10QNIVITUYS55OAEKK3VLJFE" localSheetId="8" hidden="1">#REF!</definedName>
    <definedName name="BExB10QNIVITUYS55OAEKK3VLJFE" localSheetId="6" hidden="1">#REF!</definedName>
    <definedName name="BExB10QNIVITUYS55OAEKK3VLJFE" localSheetId="7" hidden="1">#REF!</definedName>
    <definedName name="BExB10QNIVITUYS55OAEKK3VLJFE" hidden="1">#REF!</definedName>
    <definedName name="BExB15ZDRY4CIJ911DONP0KCY9KU" localSheetId="11" hidden="1">#REF!</definedName>
    <definedName name="BExB15ZDRY4CIJ911DONP0KCY9KU" localSheetId="5" hidden="1">#REF!</definedName>
    <definedName name="BExB15ZDRY4CIJ911DONP0KCY9KU" localSheetId="8" hidden="1">#REF!</definedName>
    <definedName name="BExB15ZDRY4CIJ911DONP0KCY9KU" localSheetId="6" hidden="1">#REF!</definedName>
    <definedName name="BExB15ZDRY4CIJ911DONP0KCY9KU" localSheetId="7" hidden="1">#REF!</definedName>
    <definedName name="BExB15ZDRY4CIJ911DONP0KCY9KU" hidden="1">#REF!</definedName>
    <definedName name="BExB16VQY0O0RLZYJFU3OFEONVTE" localSheetId="11" hidden="1">#REF!</definedName>
    <definedName name="BExB16VQY0O0RLZYJFU3OFEONVTE" localSheetId="5" hidden="1">#REF!</definedName>
    <definedName name="BExB16VQY0O0RLZYJFU3OFEONVTE" localSheetId="8" hidden="1">#REF!</definedName>
    <definedName name="BExB16VQY0O0RLZYJFU3OFEONVTE" localSheetId="6" hidden="1">#REF!</definedName>
    <definedName name="BExB16VQY0O0RLZYJFU3OFEONVTE" localSheetId="7" hidden="1">#REF!</definedName>
    <definedName name="BExB16VQY0O0RLZYJFU3OFEONVTE" hidden="1">#REF!</definedName>
    <definedName name="BExB1FKNY2UO4W5FUGFHJOA2WFGG" localSheetId="11" hidden="1">#REF!</definedName>
    <definedName name="BExB1FKNY2UO4W5FUGFHJOA2WFGG" localSheetId="5" hidden="1">#REF!</definedName>
    <definedName name="BExB1FKNY2UO4W5FUGFHJOA2WFGG" localSheetId="8" hidden="1">#REF!</definedName>
    <definedName name="BExB1FKNY2UO4W5FUGFHJOA2WFGG" localSheetId="6" hidden="1">#REF!</definedName>
    <definedName name="BExB1FKNY2UO4W5FUGFHJOA2WFGG" localSheetId="7" hidden="1">#REF!</definedName>
    <definedName name="BExB1FKNY2UO4W5FUGFHJOA2WFGG" hidden="1">#REF!</definedName>
    <definedName name="BExB1GMD0PIDGTFBGQOPRWQSP9I4" localSheetId="11" hidden="1">#REF!</definedName>
    <definedName name="BExB1GMD0PIDGTFBGQOPRWQSP9I4" localSheetId="5" hidden="1">#REF!</definedName>
    <definedName name="BExB1GMD0PIDGTFBGQOPRWQSP9I4" localSheetId="8" hidden="1">#REF!</definedName>
    <definedName name="BExB1GMD0PIDGTFBGQOPRWQSP9I4" localSheetId="6" hidden="1">#REF!</definedName>
    <definedName name="BExB1GMD0PIDGTFBGQOPRWQSP9I4" localSheetId="7" hidden="1">#REF!</definedName>
    <definedName name="BExB1GMD0PIDGTFBGQOPRWQSP9I4" hidden="1">#REF!</definedName>
    <definedName name="BExB1HZ0FHGNOS2URJWFD5G55OMO" localSheetId="11" hidden="1">#REF!</definedName>
    <definedName name="BExB1HZ0FHGNOS2URJWFD5G55OMO" localSheetId="5" hidden="1">#REF!</definedName>
    <definedName name="BExB1HZ0FHGNOS2URJWFD5G55OMO" localSheetId="8" hidden="1">#REF!</definedName>
    <definedName name="BExB1HZ0FHGNOS2URJWFD5G55OMO" localSheetId="6" hidden="1">#REF!</definedName>
    <definedName name="BExB1HZ0FHGNOS2URJWFD5G55OMO" localSheetId="7" hidden="1">#REF!</definedName>
    <definedName name="BExB1HZ0FHGNOS2URJWFD5G55OMO" hidden="1">#REF!</definedName>
    <definedName name="BExB1Q29OO6LNFNT1EQLA3KYE7MX" localSheetId="11" hidden="1">#REF!</definedName>
    <definedName name="BExB1Q29OO6LNFNT1EQLA3KYE7MX" localSheetId="5" hidden="1">#REF!</definedName>
    <definedName name="BExB1Q29OO6LNFNT1EQLA3KYE7MX" localSheetId="8" hidden="1">#REF!</definedName>
    <definedName name="BExB1Q29OO6LNFNT1EQLA3KYE7MX" localSheetId="6" hidden="1">#REF!</definedName>
    <definedName name="BExB1Q29OO6LNFNT1EQLA3KYE7MX" localSheetId="7" hidden="1">#REF!</definedName>
    <definedName name="BExB1Q29OO6LNFNT1EQLA3KYE7MX" hidden="1">#REF!</definedName>
    <definedName name="BExB1TNRV5EBWZEHYLHI76T0FVA7" localSheetId="11" hidden="1">#REF!</definedName>
    <definedName name="BExB1TNRV5EBWZEHYLHI76T0FVA7" localSheetId="5" hidden="1">#REF!</definedName>
    <definedName name="BExB1TNRV5EBWZEHYLHI76T0FVA7" localSheetId="8" hidden="1">#REF!</definedName>
    <definedName name="BExB1TNRV5EBWZEHYLHI76T0FVA7" localSheetId="6" hidden="1">#REF!</definedName>
    <definedName name="BExB1TNRV5EBWZEHYLHI76T0FVA7" localSheetId="7" hidden="1">#REF!</definedName>
    <definedName name="BExB1TNRV5EBWZEHYLHI76T0FVA7" hidden="1">#REF!</definedName>
    <definedName name="BExB1WI6M8I0EEP1ANUQZCFY24EV" localSheetId="11" hidden="1">#REF!</definedName>
    <definedName name="BExB1WI6M8I0EEP1ANUQZCFY24EV" localSheetId="5" hidden="1">#REF!</definedName>
    <definedName name="BExB1WI6M8I0EEP1ANUQZCFY24EV" localSheetId="8" hidden="1">#REF!</definedName>
    <definedName name="BExB1WI6M8I0EEP1ANUQZCFY24EV" localSheetId="6" hidden="1">#REF!</definedName>
    <definedName name="BExB1WI6M8I0EEP1ANUQZCFY24EV" localSheetId="7" hidden="1">#REF!</definedName>
    <definedName name="BExB1WI6M8I0EEP1ANUQZCFY24EV" hidden="1">#REF!</definedName>
    <definedName name="BExB203OWC9QZA3BYOKQ18L4FUJE" localSheetId="11" hidden="1">#REF!</definedName>
    <definedName name="BExB203OWC9QZA3BYOKQ18L4FUJE" localSheetId="5" hidden="1">#REF!</definedName>
    <definedName name="BExB203OWC9QZA3BYOKQ18L4FUJE" localSheetId="8" hidden="1">#REF!</definedName>
    <definedName name="BExB203OWC9QZA3BYOKQ18L4FUJE" localSheetId="6" hidden="1">#REF!</definedName>
    <definedName name="BExB203OWC9QZA3BYOKQ18L4FUJE" localSheetId="7" hidden="1">#REF!</definedName>
    <definedName name="BExB203OWC9QZA3BYOKQ18L4FUJE" hidden="1">#REF!</definedName>
    <definedName name="BExB2CJHTU7C591BR4WRL5L2F2K6" localSheetId="11" hidden="1">#REF!</definedName>
    <definedName name="BExB2CJHTU7C591BR4WRL5L2F2K6" localSheetId="5" hidden="1">#REF!</definedName>
    <definedName name="BExB2CJHTU7C591BR4WRL5L2F2K6" localSheetId="8" hidden="1">#REF!</definedName>
    <definedName name="BExB2CJHTU7C591BR4WRL5L2F2K6" localSheetId="6" hidden="1">#REF!</definedName>
    <definedName name="BExB2CJHTU7C591BR4WRL5L2F2K6" localSheetId="7" hidden="1">#REF!</definedName>
    <definedName name="BExB2CJHTU7C591BR4WRL5L2F2K6" hidden="1">#REF!</definedName>
    <definedName name="BExB2K1AV4PGNS1O6C7D7AO411AX" localSheetId="11" hidden="1">#REF!</definedName>
    <definedName name="BExB2K1AV4PGNS1O6C7D7AO411AX" localSheetId="5" hidden="1">#REF!</definedName>
    <definedName name="BExB2K1AV4PGNS1O6C7D7AO411AX" localSheetId="8" hidden="1">#REF!</definedName>
    <definedName name="BExB2K1AV4PGNS1O6C7D7AO411AX" localSheetId="6" hidden="1">#REF!</definedName>
    <definedName name="BExB2K1AV4PGNS1O6C7D7AO411AX" localSheetId="7" hidden="1">#REF!</definedName>
    <definedName name="BExB2K1AV4PGNS1O6C7D7AO411AX" hidden="1">#REF!</definedName>
    <definedName name="BExB2O2UYHKI324YE324E1N7FVIB" localSheetId="11" hidden="1">#REF!</definedName>
    <definedName name="BExB2O2UYHKI324YE324E1N7FVIB" localSheetId="5" hidden="1">#REF!</definedName>
    <definedName name="BExB2O2UYHKI324YE324E1N7FVIB" localSheetId="8" hidden="1">#REF!</definedName>
    <definedName name="BExB2O2UYHKI324YE324E1N7FVIB" localSheetId="6" hidden="1">#REF!</definedName>
    <definedName name="BExB2O2UYHKI324YE324E1N7FVIB" localSheetId="7" hidden="1">#REF!</definedName>
    <definedName name="BExB2O2UYHKI324YE324E1N7FVIB" hidden="1">#REF!</definedName>
    <definedName name="BExB2Q0VJ0MU2URO3JOVUAVHEI3V" localSheetId="11" hidden="1">#REF!</definedName>
    <definedName name="BExB2Q0VJ0MU2URO3JOVUAVHEI3V" localSheetId="5" hidden="1">#REF!</definedName>
    <definedName name="BExB2Q0VJ0MU2URO3JOVUAVHEI3V" localSheetId="8" hidden="1">#REF!</definedName>
    <definedName name="BExB2Q0VJ0MU2URO3JOVUAVHEI3V" localSheetId="6" hidden="1">#REF!</definedName>
    <definedName name="BExB2Q0VJ0MU2URO3JOVUAVHEI3V" localSheetId="7" hidden="1">#REF!</definedName>
    <definedName name="BExB2Q0VJ0MU2URO3JOVUAVHEI3V" hidden="1">#REF!</definedName>
    <definedName name="BExB30IP1DNKNQ6PZ5ERUGR5MK4Z" localSheetId="11" hidden="1">#REF!</definedName>
    <definedName name="BExB30IP1DNKNQ6PZ5ERUGR5MK4Z" localSheetId="5" hidden="1">#REF!</definedName>
    <definedName name="BExB30IP1DNKNQ6PZ5ERUGR5MK4Z" localSheetId="8" hidden="1">#REF!</definedName>
    <definedName name="BExB30IP1DNKNQ6PZ5ERUGR5MK4Z" localSheetId="6" hidden="1">#REF!</definedName>
    <definedName name="BExB30IP1DNKNQ6PZ5ERUGR5MK4Z" localSheetId="7" hidden="1">#REF!</definedName>
    <definedName name="BExB30IP1DNKNQ6PZ5ERUGR5MK4Z" hidden="1">#REF!</definedName>
    <definedName name="BExB385QW2BSSBXS953SSQN2ISSW" localSheetId="11" hidden="1">#REF!</definedName>
    <definedName name="BExB385QW2BSSBXS953SSQN2ISSW" localSheetId="5" hidden="1">#REF!</definedName>
    <definedName name="BExB385QW2BSSBXS953SSQN2ISSW" localSheetId="8" hidden="1">#REF!</definedName>
    <definedName name="BExB385QW2BSSBXS953SSQN2ISSW" localSheetId="6" hidden="1">#REF!</definedName>
    <definedName name="BExB385QW2BSSBXS953SSQN2ISSW" localSheetId="7" hidden="1">#REF!</definedName>
    <definedName name="BExB385QW2BSSBXS953SSQN2ISSW" hidden="1">#REF!</definedName>
    <definedName name="BExB3DEMEV5D9G8FDHD4NQ9X2YNT" localSheetId="11" hidden="1">#REF!</definedName>
    <definedName name="BExB3DEMEV5D9G8FDHD4NQ9X2YNT" localSheetId="5" hidden="1">#REF!</definedName>
    <definedName name="BExB3DEMEV5D9G8FDHD4NQ9X2YNT" localSheetId="8" hidden="1">#REF!</definedName>
    <definedName name="BExB3DEMEV5D9G8FDHD4NQ9X2YNT" localSheetId="6" hidden="1">#REF!</definedName>
    <definedName name="BExB3DEMEV5D9G8FDHD4NQ9X2YNT" localSheetId="7" hidden="1">#REF!</definedName>
    <definedName name="BExB3DEMEV5D9G8FDHD4NQ9X2YNT" hidden="1">#REF!</definedName>
    <definedName name="BExB3RXU8AJQ86I5RXEWLGGR7R7C" localSheetId="11" hidden="1">#REF!</definedName>
    <definedName name="BExB3RXU8AJQ86I5RXEWLGGR7R7C" localSheetId="5" hidden="1">#REF!</definedName>
    <definedName name="BExB3RXU8AJQ86I5RXEWLGGR7R7C" localSheetId="8" hidden="1">#REF!</definedName>
    <definedName name="BExB3RXU8AJQ86I5RXEWLGGR7R7C" localSheetId="6" hidden="1">#REF!</definedName>
    <definedName name="BExB3RXU8AJQ86I5RXEWLGGR7R7C" localSheetId="7" hidden="1">#REF!</definedName>
    <definedName name="BExB3RXU8AJQ86I5RXEWLGGR7R7C" hidden="1">#REF!</definedName>
    <definedName name="BExB442RX0T3L6HUL6X5T21CENW6" localSheetId="11" hidden="1">#REF!</definedName>
    <definedName name="BExB442RX0T3L6HUL6X5T21CENW6" localSheetId="5" hidden="1">#REF!</definedName>
    <definedName name="BExB442RX0T3L6HUL6X5T21CENW6" localSheetId="8" hidden="1">#REF!</definedName>
    <definedName name="BExB442RX0T3L6HUL6X5T21CENW6" localSheetId="6" hidden="1">#REF!</definedName>
    <definedName name="BExB442RX0T3L6HUL6X5T21CENW6" localSheetId="7" hidden="1">#REF!</definedName>
    <definedName name="BExB442RX0T3L6HUL6X5T21CENW6" hidden="1">#REF!</definedName>
    <definedName name="BExB4ADD0L7417CII901XTFKXD1J" localSheetId="11" hidden="1">#REF!</definedName>
    <definedName name="BExB4ADD0L7417CII901XTFKXD1J" localSheetId="5" hidden="1">#REF!</definedName>
    <definedName name="BExB4ADD0L7417CII901XTFKXD1J" localSheetId="8" hidden="1">#REF!</definedName>
    <definedName name="BExB4ADD0L7417CII901XTFKXD1J" localSheetId="6" hidden="1">#REF!</definedName>
    <definedName name="BExB4ADD0L7417CII901XTFKXD1J" localSheetId="7" hidden="1">#REF!</definedName>
    <definedName name="BExB4ADD0L7417CII901XTFKXD1J" hidden="1">#REF!</definedName>
    <definedName name="BExB4DYU06HCGRIPBSWRCXK804UM" localSheetId="11" hidden="1">#REF!</definedName>
    <definedName name="BExB4DYU06HCGRIPBSWRCXK804UM" localSheetId="5" hidden="1">#REF!</definedName>
    <definedName name="BExB4DYU06HCGRIPBSWRCXK804UM" localSheetId="8" hidden="1">#REF!</definedName>
    <definedName name="BExB4DYU06HCGRIPBSWRCXK804UM" localSheetId="6" hidden="1">#REF!</definedName>
    <definedName name="BExB4DYU06HCGRIPBSWRCXK804UM" localSheetId="7" hidden="1">#REF!</definedName>
    <definedName name="BExB4DYU06HCGRIPBSWRCXK804UM" hidden="1">#REF!</definedName>
    <definedName name="BExB4HEZO4E597Q5M4M10LT8TLY3" localSheetId="11" hidden="1">#REF!</definedName>
    <definedName name="BExB4HEZO4E597Q5M4M10LT8TLY3" localSheetId="5" hidden="1">#REF!</definedName>
    <definedName name="BExB4HEZO4E597Q5M4M10LT8TLY3" localSheetId="8" hidden="1">#REF!</definedName>
    <definedName name="BExB4HEZO4E597Q5M4M10LT8TLY3" localSheetId="6" hidden="1">#REF!</definedName>
    <definedName name="BExB4HEZO4E597Q5M4M10LT8TLY3" localSheetId="7" hidden="1">#REF!</definedName>
    <definedName name="BExB4HEZO4E597Q5M4M10LT8TLY3" hidden="1">#REF!</definedName>
    <definedName name="BExB4X01APD3Z8ZW6MVX1P8NAO7G" localSheetId="11" hidden="1">#REF!</definedName>
    <definedName name="BExB4X01APD3Z8ZW6MVX1P8NAO7G" localSheetId="5" hidden="1">#REF!</definedName>
    <definedName name="BExB4X01APD3Z8ZW6MVX1P8NAO7G" localSheetId="8" hidden="1">#REF!</definedName>
    <definedName name="BExB4X01APD3Z8ZW6MVX1P8NAO7G" localSheetId="6" hidden="1">#REF!</definedName>
    <definedName name="BExB4X01APD3Z8ZW6MVX1P8NAO7G" localSheetId="7" hidden="1">#REF!</definedName>
    <definedName name="BExB4X01APD3Z8ZW6MVX1P8NAO7G" hidden="1">#REF!</definedName>
    <definedName name="BExB4Z3EZBGYYI33U0KQ8NEIH8PY" localSheetId="11" hidden="1">#REF!</definedName>
    <definedName name="BExB4Z3EZBGYYI33U0KQ8NEIH8PY" localSheetId="5" hidden="1">#REF!</definedName>
    <definedName name="BExB4Z3EZBGYYI33U0KQ8NEIH8PY" localSheetId="8" hidden="1">#REF!</definedName>
    <definedName name="BExB4Z3EZBGYYI33U0KQ8NEIH8PY" localSheetId="6" hidden="1">#REF!</definedName>
    <definedName name="BExB4Z3EZBGYYI33U0KQ8NEIH8PY" localSheetId="7" hidden="1">#REF!</definedName>
    <definedName name="BExB4Z3EZBGYYI33U0KQ8NEIH8PY" hidden="1">#REF!</definedName>
    <definedName name="BExB4ZJOLU1PXBMG4TPCCLTRMNRE" localSheetId="11" hidden="1">#REF!</definedName>
    <definedName name="BExB4ZJOLU1PXBMG4TPCCLTRMNRE" localSheetId="5" hidden="1">#REF!</definedName>
    <definedName name="BExB4ZJOLU1PXBMG4TPCCLTRMNRE" localSheetId="8" hidden="1">#REF!</definedName>
    <definedName name="BExB4ZJOLU1PXBMG4TPCCLTRMNRE" localSheetId="6" hidden="1">#REF!</definedName>
    <definedName name="BExB4ZJOLU1PXBMG4TPCCLTRMNRE" localSheetId="7" hidden="1">#REF!</definedName>
    <definedName name="BExB4ZJOLU1PXBMG4TPCCLTRMNRE" hidden="1">#REF!</definedName>
    <definedName name="BExB4ZZSDPL4Q05BMVT5TUN0IGKT" localSheetId="11" hidden="1">#REF!</definedName>
    <definedName name="BExB4ZZSDPL4Q05BMVT5TUN0IGKT" localSheetId="5" hidden="1">#REF!</definedName>
    <definedName name="BExB4ZZSDPL4Q05BMVT5TUN0IGKT" localSheetId="8" hidden="1">#REF!</definedName>
    <definedName name="BExB4ZZSDPL4Q05BMVT5TUN0IGKT" localSheetId="6" hidden="1">#REF!</definedName>
    <definedName name="BExB4ZZSDPL4Q05BMVT5TUN0IGKT" localSheetId="7" hidden="1">#REF!</definedName>
    <definedName name="BExB4ZZSDPL4Q05BMVT5TUN0IGKT" hidden="1">#REF!</definedName>
    <definedName name="BExB55368XW7UX657ZSPC6BFE92S" localSheetId="11" hidden="1">#REF!</definedName>
    <definedName name="BExB55368XW7UX657ZSPC6BFE92S" localSheetId="5" hidden="1">#REF!</definedName>
    <definedName name="BExB55368XW7UX657ZSPC6BFE92S" localSheetId="8" hidden="1">#REF!</definedName>
    <definedName name="BExB55368XW7UX657ZSPC6BFE92S" localSheetId="6" hidden="1">#REF!</definedName>
    <definedName name="BExB55368XW7UX657ZSPC6BFE92S" localSheetId="7" hidden="1">#REF!</definedName>
    <definedName name="BExB55368XW7UX657ZSPC6BFE92S" hidden="1">#REF!</definedName>
    <definedName name="BExB57MZEPL2SA2ONPK66YFLZWJU" localSheetId="11" hidden="1">#REF!</definedName>
    <definedName name="BExB57MZEPL2SA2ONPK66YFLZWJU" localSheetId="5" hidden="1">#REF!</definedName>
    <definedName name="BExB57MZEPL2SA2ONPK66YFLZWJU" localSheetId="8" hidden="1">#REF!</definedName>
    <definedName name="BExB57MZEPL2SA2ONPK66YFLZWJU" localSheetId="6" hidden="1">#REF!</definedName>
    <definedName name="BExB57MZEPL2SA2ONPK66YFLZWJU" localSheetId="7" hidden="1">#REF!</definedName>
    <definedName name="BExB57MZEPL2SA2ONPK66YFLZWJU" hidden="1">#REF!</definedName>
    <definedName name="BExB5833OAOJ22VK1YK47FHUSVK2" localSheetId="11" hidden="1">#REF!</definedName>
    <definedName name="BExB5833OAOJ22VK1YK47FHUSVK2" localSheetId="5" hidden="1">#REF!</definedName>
    <definedName name="BExB5833OAOJ22VK1YK47FHUSVK2" localSheetId="8" hidden="1">#REF!</definedName>
    <definedName name="BExB5833OAOJ22VK1YK47FHUSVK2" localSheetId="6" hidden="1">#REF!</definedName>
    <definedName name="BExB5833OAOJ22VK1YK47FHUSVK2" localSheetId="7" hidden="1">#REF!</definedName>
    <definedName name="BExB5833OAOJ22VK1YK47FHUSVK2" hidden="1">#REF!</definedName>
    <definedName name="BExB58JDIHS42JZT9DJJMKA8QFCO" localSheetId="11" hidden="1">#REF!</definedName>
    <definedName name="BExB58JDIHS42JZT9DJJMKA8QFCO" localSheetId="5" hidden="1">#REF!</definedName>
    <definedName name="BExB58JDIHS42JZT9DJJMKA8QFCO" localSheetId="8" hidden="1">#REF!</definedName>
    <definedName name="BExB58JDIHS42JZT9DJJMKA8QFCO" localSheetId="6" hidden="1">#REF!</definedName>
    <definedName name="BExB58JDIHS42JZT9DJJMKA8QFCO" localSheetId="7" hidden="1">#REF!</definedName>
    <definedName name="BExB58JDIHS42JZT9DJJMKA8QFCO" hidden="1">#REF!</definedName>
    <definedName name="BExB58U5FQC5JWV9CGC83HLLZUZI" localSheetId="11" hidden="1">#REF!</definedName>
    <definedName name="BExB58U5FQC5JWV9CGC83HLLZUZI" localSheetId="5" hidden="1">#REF!</definedName>
    <definedName name="BExB58U5FQC5JWV9CGC83HLLZUZI" localSheetId="8" hidden="1">#REF!</definedName>
    <definedName name="BExB58U5FQC5JWV9CGC83HLLZUZI" localSheetId="6" hidden="1">#REF!</definedName>
    <definedName name="BExB58U5FQC5JWV9CGC83HLLZUZI" localSheetId="7" hidden="1">#REF!</definedName>
    <definedName name="BExB58U5FQC5JWV9CGC83HLLZUZI" hidden="1">#REF!</definedName>
    <definedName name="BExB5EDO9XUKHF74X3HAU2WPPHZH" localSheetId="11" hidden="1">#REF!</definedName>
    <definedName name="BExB5EDO9XUKHF74X3HAU2WPPHZH" localSheetId="5" hidden="1">#REF!</definedName>
    <definedName name="BExB5EDO9XUKHF74X3HAU2WPPHZH" localSheetId="8" hidden="1">#REF!</definedName>
    <definedName name="BExB5EDO9XUKHF74X3HAU2WPPHZH" localSheetId="6" hidden="1">#REF!</definedName>
    <definedName name="BExB5EDO9XUKHF74X3HAU2WPPHZH" localSheetId="7" hidden="1">#REF!</definedName>
    <definedName name="BExB5EDO9XUKHF74X3HAU2WPPHZH" hidden="1">#REF!</definedName>
    <definedName name="BExB5EDOQKZIQXT13IG1KLCZ474G" localSheetId="11" hidden="1">#REF!</definedName>
    <definedName name="BExB5EDOQKZIQXT13IG1KLCZ474G" localSheetId="5" hidden="1">#REF!</definedName>
    <definedName name="BExB5EDOQKZIQXT13IG1KLCZ474G" localSheetId="8" hidden="1">#REF!</definedName>
    <definedName name="BExB5EDOQKZIQXT13IG1KLCZ474G" localSheetId="6" hidden="1">#REF!</definedName>
    <definedName name="BExB5EDOQKZIQXT13IG1KLCZ474G" localSheetId="7" hidden="1">#REF!</definedName>
    <definedName name="BExB5EDOQKZIQXT13IG1KLCZ474G" hidden="1">#REF!</definedName>
    <definedName name="BExB5G6EH68AYEP1UT0GHUEL3SLN" localSheetId="11" hidden="1">#REF!</definedName>
    <definedName name="BExB5G6EH68AYEP1UT0GHUEL3SLN" localSheetId="5" hidden="1">#REF!</definedName>
    <definedName name="BExB5G6EH68AYEP1UT0GHUEL3SLN" localSheetId="8" hidden="1">#REF!</definedName>
    <definedName name="BExB5G6EH68AYEP1UT0GHUEL3SLN" localSheetId="6" hidden="1">#REF!</definedName>
    <definedName name="BExB5G6EH68AYEP1UT0GHUEL3SLN" localSheetId="7" hidden="1">#REF!</definedName>
    <definedName name="BExB5G6EH68AYEP1UT0GHUEL3SLN" hidden="1">#REF!</definedName>
    <definedName name="BExB5LVGGXMNUN3D3452G3J62MKF" localSheetId="11" hidden="1">#REF!</definedName>
    <definedName name="BExB5LVGGXMNUN3D3452G3J62MKF" localSheetId="5" hidden="1">#REF!</definedName>
    <definedName name="BExB5LVGGXMNUN3D3452G3J62MKF" localSheetId="8" hidden="1">#REF!</definedName>
    <definedName name="BExB5LVGGXMNUN3D3452G3J62MKF" localSheetId="6" hidden="1">#REF!</definedName>
    <definedName name="BExB5LVGGXMNUN3D3452G3J62MKF" localSheetId="7" hidden="1">#REF!</definedName>
    <definedName name="BExB5LVGGXMNUN3D3452G3J62MKF" hidden="1">#REF!</definedName>
    <definedName name="BExB5QYVEZWFE5DQVHAM760EV05X" localSheetId="11" hidden="1">#REF!</definedName>
    <definedName name="BExB5QYVEZWFE5DQVHAM760EV05X" localSheetId="5" hidden="1">#REF!</definedName>
    <definedName name="BExB5QYVEZWFE5DQVHAM760EV05X" localSheetId="8" hidden="1">#REF!</definedName>
    <definedName name="BExB5QYVEZWFE5DQVHAM760EV05X" localSheetId="6" hidden="1">#REF!</definedName>
    <definedName name="BExB5QYVEZWFE5DQVHAM760EV05X" localSheetId="7" hidden="1">#REF!</definedName>
    <definedName name="BExB5QYVEZWFE5DQVHAM760EV05X" hidden="1">#REF!</definedName>
    <definedName name="BExB5U9IRH14EMOE0YGIE3WIVLFS" localSheetId="11" hidden="1">#REF!</definedName>
    <definedName name="BExB5U9IRH14EMOE0YGIE3WIVLFS" localSheetId="5" hidden="1">#REF!</definedName>
    <definedName name="BExB5U9IRH14EMOE0YGIE3WIVLFS" localSheetId="8" hidden="1">#REF!</definedName>
    <definedName name="BExB5U9IRH14EMOE0YGIE3WIVLFS" localSheetId="6" hidden="1">#REF!</definedName>
    <definedName name="BExB5U9IRH14EMOE0YGIE3WIVLFS" localSheetId="7" hidden="1">#REF!</definedName>
    <definedName name="BExB5U9IRH14EMOE0YGIE3WIVLFS" hidden="1">#REF!</definedName>
    <definedName name="BExB5V5WWQYPK4GCSYZQALJYGC94" localSheetId="11" hidden="1">#REF!</definedName>
    <definedName name="BExB5V5WWQYPK4GCSYZQALJYGC94" localSheetId="5" hidden="1">#REF!</definedName>
    <definedName name="BExB5V5WWQYPK4GCSYZQALJYGC94" localSheetId="8" hidden="1">#REF!</definedName>
    <definedName name="BExB5V5WWQYPK4GCSYZQALJYGC94" localSheetId="6" hidden="1">#REF!</definedName>
    <definedName name="BExB5V5WWQYPK4GCSYZQALJYGC94" localSheetId="7" hidden="1">#REF!</definedName>
    <definedName name="BExB5V5WWQYPK4GCSYZQALJYGC94" hidden="1">#REF!</definedName>
    <definedName name="BExB5VWYMOV6BAIH7XUBBVPU7MMD" localSheetId="11" hidden="1">#REF!</definedName>
    <definedName name="BExB5VWYMOV6BAIH7XUBBVPU7MMD" localSheetId="5" hidden="1">#REF!</definedName>
    <definedName name="BExB5VWYMOV6BAIH7XUBBVPU7MMD" localSheetId="8" hidden="1">#REF!</definedName>
    <definedName name="BExB5VWYMOV6BAIH7XUBBVPU7MMD" localSheetId="6" hidden="1">#REF!</definedName>
    <definedName name="BExB5VWYMOV6BAIH7XUBBVPU7MMD" localSheetId="7" hidden="1">#REF!</definedName>
    <definedName name="BExB5VWYMOV6BAIH7XUBBVPU7MMD" hidden="1">#REF!</definedName>
    <definedName name="BExB610DZWIJP1B72U9QM42COH2B" localSheetId="11" hidden="1">#REF!</definedName>
    <definedName name="BExB610DZWIJP1B72U9QM42COH2B" localSheetId="5" hidden="1">#REF!</definedName>
    <definedName name="BExB610DZWIJP1B72U9QM42COH2B" localSheetId="8" hidden="1">#REF!</definedName>
    <definedName name="BExB610DZWIJP1B72U9QM42COH2B" localSheetId="6" hidden="1">#REF!</definedName>
    <definedName name="BExB610DZWIJP1B72U9QM42COH2B" localSheetId="7" hidden="1">#REF!</definedName>
    <definedName name="BExB610DZWIJP1B72U9QM42COH2B" hidden="1">#REF!</definedName>
    <definedName name="BExB64AX81KEVMGZDXB25NB459SW" localSheetId="11" hidden="1">#REF!</definedName>
    <definedName name="BExB64AX81KEVMGZDXB25NB459SW" localSheetId="5" hidden="1">#REF!</definedName>
    <definedName name="BExB64AX81KEVMGZDXB25NB459SW" localSheetId="8" hidden="1">#REF!</definedName>
    <definedName name="BExB64AX81KEVMGZDXB25NB459SW" localSheetId="6" hidden="1">#REF!</definedName>
    <definedName name="BExB64AX81KEVMGZDXB25NB459SW" localSheetId="7" hidden="1">#REF!</definedName>
    <definedName name="BExB64AX81KEVMGZDXB25NB459SW" hidden="1">#REF!</definedName>
    <definedName name="BExB6C3FUAKK9ML5T767NMWGA9YB" localSheetId="11" hidden="1">#REF!</definedName>
    <definedName name="BExB6C3FUAKK9ML5T767NMWGA9YB" localSheetId="5" hidden="1">#REF!</definedName>
    <definedName name="BExB6C3FUAKK9ML5T767NMWGA9YB" localSheetId="8" hidden="1">#REF!</definedName>
    <definedName name="BExB6C3FUAKK9ML5T767NMWGA9YB" localSheetId="6" hidden="1">#REF!</definedName>
    <definedName name="BExB6C3FUAKK9ML5T767NMWGA9YB" localSheetId="7" hidden="1">#REF!</definedName>
    <definedName name="BExB6C3FUAKK9ML5T767NMWGA9YB" hidden="1">#REF!</definedName>
    <definedName name="BExB6C8X6JYRLKZKK17VE3QUNL3D" localSheetId="11" hidden="1">#REF!</definedName>
    <definedName name="BExB6C8X6JYRLKZKK17VE3QUNL3D" localSheetId="5" hidden="1">#REF!</definedName>
    <definedName name="BExB6C8X6JYRLKZKK17VE3QUNL3D" localSheetId="8" hidden="1">#REF!</definedName>
    <definedName name="BExB6C8X6JYRLKZKK17VE3QUNL3D" localSheetId="6" hidden="1">#REF!</definedName>
    <definedName name="BExB6C8X6JYRLKZKK17VE3QUNL3D" localSheetId="7" hidden="1">#REF!</definedName>
    <definedName name="BExB6C8X6JYRLKZKK17VE3QUNL3D" hidden="1">#REF!</definedName>
    <definedName name="BExB6HN3QRFPXM71MDUK21BKM7PF" localSheetId="11" hidden="1">#REF!</definedName>
    <definedName name="BExB6HN3QRFPXM71MDUK21BKM7PF" localSheetId="5" hidden="1">#REF!</definedName>
    <definedName name="BExB6HN3QRFPXM71MDUK21BKM7PF" localSheetId="8" hidden="1">#REF!</definedName>
    <definedName name="BExB6HN3QRFPXM71MDUK21BKM7PF" localSheetId="6" hidden="1">#REF!</definedName>
    <definedName name="BExB6HN3QRFPXM71MDUK21BKM7PF" localSheetId="7" hidden="1">#REF!</definedName>
    <definedName name="BExB6HN3QRFPXM71MDUK21BKM7PF" hidden="1">#REF!</definedName>
    <definedName name="BExB6I39SKL5BMHHDD9EED7FQD9Z" localSheetId="11" hidden="1">#REF!</definedName>
    <definedName name="BExB6I39SKL5BMHHDD9EED7FQD9Z" localSheetId="5" hidden="1">#REF!</definedName>
    <definedName name="BExB6I39SKL5BMHHDD9EED7FQD9Z" localSheetId="8" hidden="1">#REF!</definedName>
    <definedName name="BExB6I39SKL5BMHHDD9EED7FQD9Z" localSheetId="6" hidden="1">#REF!</definedName>
    <definedName name="BExB6I39SKL5BMHHDD9EED7FQD9Z" localSheetId="7" hidden="1">#REF!</definedName>
    <definedName name="BExB6I39SKL5BMHHDD9EED7FQD9Z" hidden="1">#REF!</definedName>
    <definedName name="BExB6IZMHCZ3LB7N73KD90YB1HBZ" localSheetId="11" hidden="1">#REF!</definedName>
    <definedName name="BExB6IZMHCZ3LB7N73KD90YB1HBZ" localSheetId="5" hidden="1">#REF!</definedName>
    <definedName name="BExB6IZMHCZ3LB7N73KD90YB1HBZ" localSheetId="8" hidden="1">#REF!</definedName>
    <definedName name="BExB6IZMHCZ3LB7N73KD90YB1HBZ" localSheetId="6" hidden="1">#REF!</definedName>
    <definedName name="BExB6IZMHCZ3LB7N73KD90YB1HBZ" localSheetId="7" hidden="1">#REF!</definedName>
    <definedName name="BExB6IZMHCZ3LB7N73KD90YB1HBZ" hidden="1">#REF!</definedName>
    <definedName name="BExB719SGNX4Y8NE6JEXC555K596" localSheetId="11" hidden="1">#REF!</definedName>
    <definedName name="BExB719SGNX4Y8NE6JEXC555K596" localSheetId="5" hidden="1">#REF!</definedName>
    <definedName name="BExB719SGNX4Y8NE6JEXC555K596" localSheetId="8" hidden="1">#REF!</definedName>
    <definedName name="BExB719SGNX4Y8NE6JEXC555K596" localSheetId="6" hidden="1">#REF!</definedName>
    <definedName name="BExB719SGNX4Y8NE6JEXC555K596" localSheetId="7" hidden="1">#REF!</definedName>
    <definedName name="BExB719SGNX4Y8NE6JEXC555K596" hidden="1">#REF!</definedName>
    <definedName name="BExB7265DCHKS7V2OWRBXCZTEIW9" localSheetId="11" hidden="1">#REF!</definedName>
    <definedName name="BExB7265DCHKS7V2OWRBXCZTEIW9" localSheetId="5" hidden="1">#REF!</definedName>
    <definedName name="BExB7265DCHKS7V2OWRBXCZTEIW9" localSheetId="8" hidden="1">#REF!</definedName>
    <definedName name="BExB7265DCHKS7V2OWRBXCZTEIW9" localSheetId="6" hidden="1">#REF!</definedName>
    <definedName name="BExB7265DCHKS7V2OWRBXCZTEIW9" localSheetId="7" hidden="1">#REF!</definedName>
    <definedName name="BExB7265DCHKS7V2OWRBXCZTEIW9" hidden="1">#REF!</definedName>
    <definedName name="BExB74PS5P9G0P09Y6DZSCX0FLTJ" localSheetId="11" hidden="1">#REF!</definedName>
    <definedName name="BExB74PS5P9G0P09Y6DZSCX0FLTJ" localSheetId="5" hidden="1">#REF!</definedName>
    <definedName name="BExB74PS5P9G0P09Y6DZSCX0FLTJ" localSheetId="8" hidden="1">#REF!</definedName>
    <definedName name="BExB74PS5P9G0P09Y6DZSCX0FLTJ" localSheetId="6" hidden="1">#REF!</definedName>
    <definedName name="BExB74PS5P9G0P09Y6DZSCX0FLTJ" localSheetId="7" hidden="1">#REF!</definedName>
    <definedName name="BExB74PS5P9G0P09Y6DZSCX0FLTJ" hidden="1">#REF!</definedName>
    <definedName name="BExB78RH79J0MIF7H8CAZ0CFE88Q" localSheetId="11" hidden="1">#REF!</definedName>
    <definedName name="BExB78RH79J0MIF7H8CAZ0CFE88Q" localSheetId="5" hidden="1">#REF!</definedName>
    <definedName name="BExB78RH79J0MIF7H8CAZ0CFE88Q" localSheetId="8" hidden="1">#REF!</definedName>
    <definedName name="BExB78RH79J0MIF7H8CAZ0CFE88Q" localSheetId="6" hidden="1">#REF!</definedName>
    <definedName name="BExB78RH79J0MIF7H8CAZ0CFE88Q" localSheetId="7" hidden="1">#REF!</definedName>
    <definedName name="BExB78RH79J0MIF7H8CAZ0CFE88Q" hidden="1">#REF!</definedName>
    <definedName name="BExB7ELT09HGDVO5BJC1ZY9D09GZ" localSheetId="11" hidden="1">#REF!</definedName>
    <definedName name="BExB7ELT09HGDVO5BJC1ZY9D09GZ" localSheetId="5" hidden="1">#REF!</definedName>
    <definedName name="BExB7ELT09HGDVO5BJC1ZY9D09GZ" localSheetId="8" hidden="1">#REF!</definedName>
    <definedName name="BExB7ELT09HGDVO5BJC1ZY9D09GZ" localSheetId="6" hidden="1">#REF!</definedName>
    <definedName name="BExB7ELT09HGDVO5BJC1ZY9D09GZ" localSheetId="7" hidden="1">#REF!</definedName>
    <definedName name="BExB7ELT09HGDVO5BJC1ZY9D09GZ" hidden="1">#REF!</definedName>
    <definedName name="BExB7F7EIHG0MYMQYUVG9HIZPHMZ" localSheetId="11" hidden="1">#REF!</definedName>
    <definedName name="BExB7F7EIHG0MYMQYUVG9HIZPHMZ" localSheetId="5" hidden="1">#REF!</definedName>
    <definedName name="BExB7F7EIHG0MYMQYUVG9HIZPHMZ" localSheetId="8" hidden="1">#REF!</definedName>
    <definedName name="BExB7F7EIHG0MYMQYUVG9HIZPHMZ" localSheetId="6" hidden="1">#REF!</definedName>
    <definedName name="BExB7F7EIHG0MYMQYUVG9HIZPHMZ" localSheetId="7" hidden="1">#REF!</definedName>
    <definedName name="BExB7F7EIHG0MYMQYUVG9HIZPHMZ" hidden="1">#REF!</definedName>
    <definedName name="BExB806PAXX70XUTA3ZI7OORD78R" localSheetId="11" hidden="1">#REF!</definedName>
    <definedName name="BExB806PAXX70XUTA3ZI7OORD78R" localSheetId="5" hidden="1">#REF!</definedName>
    <definedName name="BExB806PAXX70XUTA3ZI7OORD78R" localSheetId="8" hidden="1">#REF!</definedName>
    <definedName name="BExB806PAXX70XUTA3ZI7OORD78R" localSheetId="6" hidden="1">#REF!</definedName>
    <definedName name="BExB806PAXX70XUTA3ZI7OORD78R" localSheetId="7" hidden="1">#REF!</definedName>
    <definedName name="BExB806PAXX70XUTA3ZI7OORD78R" hidden="1">#REF!</definedName>
    <definedName name="BExB83199EQQS6I5HE7WADNCK8OE" localSheetId="11" hidden="1">#REF!</definedName>
    <definedName name="BExB83199EQQS6I5HE7WADNCK8OE" localSheetId="5" hidden="1">#REF!</definedName>
    <definedName name="BExB83199EQQS6I5HE7WADNCK8OE" localSheetId="8" hidden="1">#REF!</definedName>
    <definedName name="BExB83199EQQS6I5HE7WADNCK8OE" localSheetId="6" hidden="1">#REF!</definedName>
    <definedName name="BExB83199EQQS6I5HE7WADNCK8OE" localSheetId="7" hidden="1">#REF!</definedName>
    <definedName name="BExB83199EQQS6I5HE7WADNCK8OE" hidden="1">#REF!</definedName>
    <definedName name="BExB8HF4UBVZKQCSRFRUQL2EE6VL" localSheetId="11" hidden="1">#REF!</definedName>
    <definedName name="BExB8HF4UBVZKQCSRFRUQL2EE6VL" localSheetId="5" hidden="1">#REF!</definedName>
    <definedName name="BExB8HF4UBVZKQCSRFRUQL2EE6VL" localSheetId="8" hidden="1">#REF!</definedName>
    <definedName name="BExB8HF4UBVZKQCSRFRUQL2EE6VL" localSheetId="6" hidden="1">#REF!</definedName>
    <definedName name="BExB8HF4UBVZKQCSRFRUQL2EE6VL" localSheetId="7" hidden="1">#REF!</definedName>
    <definedName name="BExB8HF4UBVZKQCSRFRUQL2EE6VL" hidden="1">#REF!</definedName>
    <definedName name="BExB8HKHKZ1ORJZUYGG2M4VSCC39" localSheetId="11" hidden="1">#REF!</definedName>
    <definedName name="BExB8HKHKZ1ORJZUYGG2M4VSCC39" localSheetId="5" hidden="1">#REF!</definedName>
    <definedName name="BExB8HKHKZ1ORJZUYGG2M4VSCC39" localSheetId="8" hidden="1">#REF!</definedName>
    <definedName name="BExB8HKHKZ1ORJZUYGG2M4VSCC39" localSheetId="6" hidden="1">#REF!</definedName>
    <definedName name="BExB8HKHKZ1ORJZUYGG2M4VSCC39" localSheetId="7" hidden="1">#REF!</definedName>
    <definedName name="BExB8HKHKZ1ORJZUYGG2M4VSCC39" hidden="1">#REF!</definedName>
    <definedName name="BExB8HV9YUS1Q77M9SNFRKDLU5HS" localSheetId="11" hidden="1">#REF!</definedName>
    <definedName name="BExB8HV9YUS1Q77M9SNFRKDLU5HS" localSheetId="5" hidden="1">#REF!</definedName>
    <definedName name="BExB8HV9YUS1Q77M9SNFRKDLU5HS" localSheetId="8" hidden="1">#REF!</definedName>
    <definedName name="BExB8HV9YUS1Q77M9SNFRKDLU5HS" localSheetId="6" hidden="1">#REF!</definedName>
    <definedName name="BExB8HV9YUS1Q77M9SNFRKDLU5HS" localSheetId="7" hidden="1">#REF!</definedName>
    <definedName name="BExB8HV9YUS1Q77M9SNFRKDLU5HS" hidden="1">#REF!</definedName>
    <definedName name="BExB8QPH8DC5BESEVPSMBCWVN6PO" localSheetId="11" hidden="1">#REF!</definedName>
    <definedName name="BExB8QPH8DC5BESEVPSMBCWVN6PO" localSheetId="5" hidden="1">#REF!</definedName>
    <definedName name="BExB8QPH8DC5BESEVPSMBCWVN6PO" localSheetId="8" hidden="1">#REF!</definedName>
    <definedName name="BExB8QPH8DC5BESEVPSMBCWVN6PO" localSheetId="6" hidden="1">#REF!</definedName>
    <definedName name="BExB8QPH8DC5BESEVPSMBCWVN6PO" localSheetId="7" hidden="1">#REF!</definedName>
    <definedName name="BExB8QPH8DC5BESEVPSMBCWVN6PO" hidden="1">#REF!</definedName>
    <definedName name="BExB8U5N0D85YR8APKN3PPKG0FWP" localSheetId="11" hidden="1">#REF!</definedName>
    <definedName name="BExB8U5N0D85YR8APKN3PPKG0FWP" localSheetId="5" hidden="1">#REF!</definedName>
    <definedName name="BExB8U5N0D85YR8APKN3PPKG0FWP" localSheetId="8" hidden="1">#REF!</definedName>
    <definedName name="BExB8U5N0D85YR8APKN3PPKG0FWP" localSheetId="6" hidden="1">#REF!</definedName>
    <definedName name="BExB8U5N0D85YR8APKN3PPKG0FWP" localSheetId="7" hidden="1">#REF!</definedName>
    <definedName name="BExB8U5N0D85YR8APKN3PPKG0FWP" hidden="1">#REF!</definedName>
    <definedName name="BExB93G413CK5DKO7925ZHSOBGIN" localSheetId="11" hidden="1">#REF!</definedName>
    <definedName name="BExB93G413CK5DKO7925ZHSOBGIN" localSheetId="5" hidden="1">#REF!</definedName>
    <definedName name="BExB93G413CK5DKO7925ZHSOBGIN" localSheetId="8" hidden="1">#REF!</definedName>
    <definedName name="BExB93G413CK5DKO7925ZHSOBGIN" localSheetId="6" hidden="1">#REF!</definedName>
    <definedName name="BExB93G413CK5DKO7925ZHSOBGIN" localSheetId="7" hidden="1">#REF!</definedName>
    <definedName name="BExB93G413CK5DKO7925ZHSOBGIN" hidden="1">#REF!</definedName>
    <definedName name="BExB96LBXL1JW5A4PP93UJ9UDLKZ" localSheetId="11" hidden="1">#REF!</definedName>
    <definedName name="BExB96LBXL1JW5A4PP93UJ9UDLKZ" localSheetId="5" hidden="1">#REF!</definedName>
    <definedName name="BExB96LBXL1JW5A4PP93UJ9UDLKZ" localSheetId="8" hidden="1">#REF!</definedName>
    <definedName name="BExB96LBXL1JW5A4PP93UJ9UDLKZ" localSheetId="6" hidden="1">#REF!</definedName>
    <definedName name="BExB96LBXL1JW5A4PP93UJ9UDLKZ" localSheetId="7" hidden="1">#REF!</definedName>
    <definedName name="BExB96LBXL1JW5A4PP93UJ9UDLKZ" hidden="1">#REF!</definedName>
    <definedName name="BExB9DHI5I2TJ2LXYPM98EE81L27" localSheetId="11" hidden="1">#REF!</definedName>
    <definedName name="BExB9DHI5I2TJ2LXYPM98EE81L27" localSheetId="5" hidden="1">#REF!</definedName>
    <definedName name="BExB9DHI5I2TJ2LXYPM98EE81L27" localSheetId="8" hidden="1">#REF!</definedName>
    <definedName name="BExB9DHI5I2TJ2LXYPM98EE81L27" localSheetId="6" hidden="1">#REF!</definedName>
    <definedName name="BExB9DHI5I2TJ2LXYPM98EE81L27" localSheetId="7" hidden="1">#REF!</definedName>
    <definedName name="BExB9DHI5I2TJ2LXYPM98EE81L27" hidden="1">#REF!</definedName>
    <definedName name="BExB9G6LZG5OQUY0GZLHX066V3D4" localSheetId="11" hidden="1">#REF!</definedName>
    <definedName name="BExB9G6LZG5OQUY0GZLHX066V3D4" localSheetId="5" hidden="1">#REF!</definedName>
    <definedName name="BExB9G6LZG5OQUY0GZLHX066V3D4" localSheetId="8" hidden="1">#REF!</definedName>
    <definedName name="BExB9G6LZG5OQUY0GZLHX066V3D4" localSheetId="6" hidden="1">#REF!</definedName>
    <definedName name="BExB9G6LZG5OQUY0GZLHX066V3D4" localSheetId="7" hidden="1">#REF!</definedName>
    <definedName name="BExB9G6LZG5OQUY0GZLHX066V3D4" hidden="1">#REF!</definedName>
    <definedName name="BExB9IFG9FW3RQUDIMDFKIYDB4HE" localSheetId="11" hidden="1">#REF!</definedName>
    <definedName name="BExB9IFG9FW3RQUDIMDFKIYDB4HE" localSheetId="5" hidden="1">#REF!</definedName>
    <definedName name="BExB9IFG9FW3RQUDIMDFKIYDB4HE" localSheetId="8" hidden="1">#REF!</definedName>
    <definedName name="BExB9IFG9FW3RQUDIMDFKIYDB4HE" localSheetId="6" hidden="1">#REF!</definedName>
    <definedName name="BExB9IFG9FW3RQUDIMDFKIYDB4HE" localSheetId="7" hidden="1">#REF!</definedName>
    <definedName name="BExB9IFG9FW3RQUDIMDFKIYDB4HE" hidden="1">#REF!</definedName>
    <definedName name="BExB9NDIZ7LGMTL8351GRA6VK2K0" localSheetId="11" hidden="1">#REF!</definedName>
    <definedName name="BExB9NDIZ7LGMTL8351GRA6VK2K0" localSheetId="5" hidden="1">#REF!</definedName>
    <definedName name="BExB9NDIZ7LGMTL8351GRA6VK2K0" localSheetId="8" hidden="1">#REF!</definedName>
    <definedName name="BExB9NDIZ7LGMTL8351GRA6VK2K0" localSheetId="6" hidden="1">#REF!</definedName>
    <definedName name="BExB9NDIZ7LGMTL8351GRA6VK2K0" localSheetId="7" hidden="1">#REF!</definedName>
    <definedName name="BExB9NDIZ7LGMTL8351GRA6VK2K0" hidden="1">#REF!</definedName>
    <definedName name="BExB9Q2MZZHBGW8QQKVEYIMJBPIE" localSheetId="11" hidden="1">#REF!</definedName>
    <definedName name="BExB9Q2MZZHBGW8QQKVEYIMJBPIE" localSheetId="5" hidden="1">#REF!</definedName>
    <definedName name="BExB9Q2MZZHBGW8QQKVEYIMJBPIE" localSheetId="8" hidden="1">#REF!</definedName>
    <definedName name="BExB9Q2MZZHBGW8QQKVEYIMJBPIE" localSheetId="6" hidden="1">#REF!</definedName>
    <definedName name="BExB9Q2MZZHBGW8QQKVEYIMJBPIE" localSheetId="7" hidden="1">#REF!</definedName>
    <definedName name="BExB9Q2MZZHBGW8QQKVEYIMJBPIE" hidden="1">#REF!</definedName>
    <definedName name="BExBA1GON0EZRJ20UYPILAPLNQWM" localSheetId="11" hidden="1">#REF!</definedName>
    <definedName name="BExBA1GON0EZRJ20UYPILAPLNQWM" localSheetId="5" hidden="1">#REF!</definedName>
    <definedName name="BExBA1GON0EZRJ20UYPILAPLNQWM" localSheetId="8" hidden="1">#REF!</definedName>
    <definedName name="BExBA1GON0EZRJ20UYPILAPLNQWM" localSheetId="6" hidden="1">#REF!</definedName>
    <definedName name="BExBA1GON0EZRJ20UYPILAPLNQWM" localSheetId="7" hidden="1">#REF!</definedName>
    <definedName name="BExBA1GON0EZRJ20UYPILAPLNQWM" hidden="1">#REF!</definedName>
    <definedName name="BExBA525BALJ5HMTDMMSM5WWJ1YW" localSheetId="11" hidden="1">#REF!</definedName>
    <definedName name="BExBA525BALJ5HMTDMMSM5WWJ1YW" localSheetId="5" hidden="1">#REF!</definedName>
    <definedName name="BExBA525BALJ5HMTDMMSM5WWJ1YW" localSheetId="8" hidden="1">#REF!</definedName>
    <definedName name="BExBA525BALJ5HMTDMMSM5WWJ1YW" localSheetId="6" hidden="1">#REF!</definedName>
    <definedName name="BExBA525BALJ5HMTDMMSM5WWJ1YW" localSheetId="7" hidden="1">#REF!</definedName>
    <definedName name="BExBA525BALJ5HMTDMMSM5WWJ1YW" hidden="1">#REF!</definedName>
    <definedName name="BExBA69ASGYRZW1G1DYIS9QRRTBN" localSheetId="11" hidden="1">#REF!</definedName>
    <definedName name="BExBA69ASGYRZW1G1DYIS9QRRTBN" localSheetId="5" hidden="1">#REF!</definedName>
    <definedName name="BExBA69ASGYRZW1G1DYIS9QRRTBN" localSheetId="8" hidden="1">#REF!</definedName>
    <definedName name="BExBA69ASGYRZW1G1DYIS9QRRTBN" localSheetId="6" hidden="1">#REF!</definedName>
    <definedName name="BExBA69ASGYRZW1G1DYIS9QRRTBN" localSheetId="7" hidden="1">#REF!</definedName>
    <definedName name="BExBA69ASGYRZW1G1DYIS9QRRTBN" hidden="1">#REF!</definedName>
    <definedName name="BExBA6K42582A14WFFWQ3Q8QQWB6" localSheetId="11" hidden="1">#REF!</definedName>
    <definedName name="BExBA6K42582A14WFFWQ3Q8QQWB6" localSheetId="5" hidden="1">#REF!</definedName>
    <definedName name="BExBA6K42582A14WFFWQ3Q8QQWB6" localSheetId="8" hidden="1">#REF!</definedName>
    <definedName name="BExBA6K42582A14WFFWQ3Q8QQWB6" localSheetId="6" hidden="1">#REF!</definedName>
    <definedName name="BExBA6K42582A14WFFWQ3Q8QQWB6" localSheetId="7" hidden="1">#REF!</definedName>
    <definedName name="BExBA6K42582A14WFFWQ3Q8QQWB6" hidden="1">#REF!</definedName>
    <definedName name="BExBA8I5D4R8R2PYQ1K16TWGTOEP" localSheetId="11" hidden="1">#REF!</definedName>
    <definedName name="BExBA8I5D4R8R2PYQ1K16TWGTOEP" localSheetId="5" hidden="1">#REF!</definedName>
    <definedName name="BExBA8I5D4R8R2PYQ1K16TWGTOEP" localSheetId="8" hidden="1">#REF!</definedName>
    <definedName name="BExBA8I5D4R8R2PYQ1K16TWGTOEP" localSheetId="6" hidden="1">#REF!</definedName>
    <definedName name="BExBA8I5D4R8R2PYQ1K16TWGTOEP" localSheetId="7" hidden="1">#REF!</definedName>
    <definedName name="BExBA8I5D4R8R2PYQ1K16TWGTOEP" hidden="1">#REF!</definedName>
    <definedName name="BExBA93PE0DGUUTA7LLSIGBIXWE5" localSheetId="11" hidden="1">#REF!</definedName>
    <definedName name="BExBA93PE0DGUUTA7LLSIGBIXWE5" localSheetId="5" hidden="1">#REF!</definedName>
    <definedName name="BExBA93PE0DGUUTA7LLSIGBIXWE5" localSheetId="8" hidden="1">#REF!</definedName>
    <definedName name="BExBA93PE0DGUUTA7LLSIGBIXWE5" localSheetId="6" hidden="1">#REF!</definedName>
    <definedName name="BExBA93PE0DGUUTA7LLSIGBIXWE5" localSheetId="7" hidden="1">#REF!</definedName>
    <definedName name="BExBA93PE0DGUUTA7LLSIGBIXWE5" hidden="1">#REF!</definedName>
    <definedName name="BExBABCQMR685CQ1SC8CECO7GTGB" localSheetId="11" hidden="1">#REF!</definedName>
    <definedName name="BExBABCQMR685CQ1SC8CECO7GTGB" localSheetId="5" hidden="1">#REF!</definedName>
    <definedName name="BExBABCQMR685CQ1SC8CECO7GTGB" localSheetId="8" hidden="1">#REF!</definedName>
    <definedName name="BExBABCQMR685CQ1SC8CECO7GTGB" localSheetId="6" hidden="1">#REF!</definedName>
    <definedName name="BExBABCQMR685CQ1SC8CECO7GTGB" localSheetId="7" hidden="1">#REF!</definedName>
    <definedName name="BExBABCQMR685CQ1SC8CECO7GTGB" hidden="1">#REF!</definedName>
    <definedName name="BExBAI8X0FKDQJ6YZJQDTTG4ZCWY" localSheetId="11" hidden="1">#REF!</definedName>
    <definedName name="BExBAI8X0FKDQJ6YZJQDTTG4ZCWY" localSheetId="5" hidden="1">#REF!</definedName>
    <definedName name="BExBAI8X0FKDQJ6YZJQDTTG4ZCWY" localSheetId="8" hidden="1">#REF!</definedName>
    <definedName name="BExBAI8X0FKDQJ6YZJQDTTG4ZCWY" localSheetId="6" hidden="1">#REF!</definedName>
    <definedName name="BExBAI8X0FKDQJ6YZJQDTTG4ZCWY" localSheetId="7" hidden="1">#REF!</definedName>
    <definedName name="BExBAI8X0FKDQJ6YZJQDTTG4ZCWY" hidden="1">#REF!</definedName>
    <definedName name="BExBAKN7XIBAXCF9PCNVS038PCQO" localSheetId="11" hidden="1">#REF!</definedName>
    <definedName name="BExBAKN7XIBAXCF9PCNVS038PCQO" localSheetId="5" hidden="1">#REF!</definedName>
    <definedName name="BExBAKN7XIBAXCF9PCNVS038PCQO" localSheetId="8" hidden="1">#REF!</definedName>
    <definedName name="BExBAKN7XIBAXCF9PCNVS038PCQO" localSheetId="6" hidden="1">#REF!</definedName>
    <definedName name="BExBAKN7XIBAXCF9PCNVS038PCQO" localSheetId="7" hidden="1">#REF!</definedName>
    <definedName name="BExBAKN7XIBAXCF9PCNVS038PCQO" hidden="1">#REF!</definedName>
    <definedName name="BExBAKXZ7PBW3DDKKA5MWC1ZUC7O" localSheetId="11" hidden="1">#REF!</definedName>
    <definedName name="BExBAKXZ7PBW3DDKKA5MWC1ZUC7O" localSheetId="5" hidden="1">#REF!</definedName>
    <definedName name="BExBAKXZ7PBW3DDKKA5MWC1ZUC7O" localSheetId="8" hidden="1">#REF!</definedName>
    <definedName name="BExBAKXZ7PBW3DDKKA5MWC1ZUC7O" localSheetId="6" hidden="1">#REF!</definedName>
    <definedName name="BExBAKXZ7PBW3DDKKA5MWC1ZUC7O" localSheetId="7" hidden="1">#REF!</definedName>
    <definedName name="BExBAKXZ7PBW3DDKKA5MWC1ZUC7O" hidden="1">#REF!</definedName>
    <definedName name="BExBAO8NLXZXHO6KCIECSFCH3RR0" localSheetId="11" hidden="1">#REF!</definedName>
    <definedName name="BExBAO8NLXZXHO6KCIECSFCH3RR0" localSheetId="5" hidden="1">#REF!</definedName>
    <definedName name="BExBAO8NLXZXHO6KCIECSFCH3RR0" localSheetId="8" hidden="1">#REF!</definedName>
    <definedName name="BExBAO8NLXZXHO6KCIECSFCH3RR0" localSheetId="6" hidden="1">#REF!</definedName>
    <definedName name="BExBAO8NLXZXHO6KCIECSFCH3RR0" localSheetId="7" hidden="1">#REF!</definedName>
    <definedName name="BExBAO8NLXZXHO6KCIECSFCH3RR0" hidden="1">#REF!</definedName>
    <definedName name="BExBAOOT1KBSIEISN1ADL4RMY879" localSheetId="11" hidden="1">#REF!</definedName>
    <definedName name="BExBAOOT1KBSIEISN1ADL4RMY879" localSheetId="5" hidden="1">#REF!</definedName>
    <definedName name="BExBAOOT1KBSIEISN1ADL4RMY879" localSheetId="8" hidden="1">#REF!</definedName>
    <definedName name="BExBAOOT1KBSIEISN1ADL4RMY879" localSheetId="6" hidden="1">#REF!</definedName>
    <definedName name="BExBAOOT1KBSIEISN1ADL4RMY879" localSheetId="7" hidden="1">#REF!</definedName>
    <definedName name="BExBAOOT1KBSIEISN1ADL4RMY879" hidden="1">#REF!</definedName>
    <definedName name="BExBAVKX8Q09370X1GCZWJ4E91YJ" localSheetId="11" hidden="1">#REF!</definedName>
    <definedName name="BExBAVKX8Q09370X1GCZWJ4E91YJ" localSheetId="5" hidden="1">#REF!</definedName>
    <definedName name="BExBAVKX8Q09370X1GCZWJ4E91YJ" localSheetId="8" hidden="1">#REF!</definedName>
    <definedName name="BExBAVKX8Q09370X1GCZWJ4E91YJ" localSheetId="6" hidden="1">#REF!</definedName>
    <definedName name="BExBAVKX8Q09370X1GCZWJ4E91YJ" localSheetId="7" hidden="1">#REF!</definedName>
    <definedName name="BExBAVKX8Q09370X1GCZWJ4E91YJ" hidden="1">#REF!</definedName>
    <definedName name="BExBAX2X2ENJYO4QTR5VAIQ86L7B" localSheetId="11" hidden="1">#REF!</definedName>
    <definedName name="BExBAX2X2ENJYO4QTR5VAIQ86L7B" localSheetId="5" hidden="1">#REF!</definedName>
    <definedName name="BExBAX2X2ENJYO4QTR5VAIQ86L7B" localSheetId="8" hidden="1">#REF!</definedName>
    <definedName name="BExBAX2X2ENJYO4QTR5VAIQ86L7B" localSheetId="6" hidden="1">#REF!</definedName>
    <definedName name="BExBAX2X2ENJYO4QTR5VAIQ86L7B" localSheetId="7" hidden="1">#REF!</definedName>
    <definedName name="BExBAX2X2ENJYO4QTR5VAIQ86L7B" hidden="1">#REF!</definedName>
    <definedName name="BExBAZ13D3F1DVJQ6YJ8JGUYEYJE" localSheetId="11" hidden="1">#REF!</definedName>
    <definedName name="BExBAZ13D3F1DVJQ6YJ8JGUYEYJE" localSheetId="5" hidden="1">#REF!</definedName>
    <definedName name="BExBAZ13D3F1DVJQ6YJ8JGUYEYJE" localSheetId="8" hidden="1">#REF!</definedName>
    <definedName name="BExBAZ13D3F1DVJQ6YJ8JGUYEYJE" localSheetId="6" hidden="1">#REF!</definedName>
    <definedName name="BExBAZ13D3F1DVJQ6YJ8JGUYEYJE" localSheetId="7" hidden="1">#REF!</definedName>
    <definedName name="BExBAZ13D3F1DVJQ6YJ8JGUYEYJE" hidden="1">#REF!</definedName>
    <definedName name="BExBBMPCB1QOZY8WWEX4J21JDE6U" localSheetId="11" hidden="1">#REF!</definedName>
    <definedName name="BExBBMPCB1QOZY8WWEX4J21JDE6U" localSheetId="5" hidden="1">#REF!</definedName>
    <definedName name="BExBBMPCB1QOZY8WWEX4J21JDE6U" localSheetId="8" hidden="1">#REF!</definedName>
    <definedName name="BExBBMPCB1QOZY8WWEX4J21JDE6U" localSheetId="6" hidden="1">#REF!</definedName>
    <definedName name="BExBBMPCB1QOZY8WWEX4J21JDE6U" localSheetId="7" hidden="1">#REF!</definedName>
    <definedName name="BExBBMPCB1QOZY8WWEX4J21JDE6U" hidden="1">#REF!</definedName>
    <definedName name="BExBBU1QQWUE0YFG7O1TN0RFLSSG" localSheetId="11" hidden="1">#REF!</definedName>
    <definedName name="BExBBU1QQWUE0YFG7O1TN0RFLSSG" localSheetId="5" hidden="1">#REF!</definedName>
    <definedName name="BExBBU1QQWUE0YFG7O1TN0RFLSSG" localSheetId="8" hidden="1">#REF!</definedName>
    <definedName name="BExBBU1QQWUE0YFG7O1TN0RFLSSG" localSheetId="6" hidden="1">#REF!</definedName>
    <definedName name="BExBBU1QQWUE0YFG7O1TN0RFLSSG" localSheetId="7" hidden="1">#REF!</definedName>
    <definedName name="BExBBU1QQWUE0YFG7O1TN0RFLSSG" hidden="1">#REF!</definedName>
    <definedName name="BExBBUCJQRR74Q7GPWDEZXYK2KJL" localSheetId="11" hidden="1">#REF!</definedName>
    <definedName name="BExBBUCJQRR74Q7GPWDEZXYK2KJL" localSheetId="5" hidden="1">#REF!</definedName>
    <definedName name="BExBBUCJQRR74Q7GPWDEZXYK2KJL" localSheetId="8" hidden="1">#REF!</definedName>
    <definedName name="BExBBUCJQRR74Q7GPWDEZXYK2KJL" localSheetId="6" hidden="1">#REF!</definedName>
    <definedName name="BExBBUCJQRR74Q7GPWDEZXYK2KJL" localSheetId="7" hidden="1">#REF!</definedName>
    <definedName name="BExBBUCJQRR74Q7GPWDEZXYK2KJL" hidden="1">#REF!</definedName>
    <definedName name="BExBBV8XVMD9CKZY711T0BN7H3PM" localSheetId="11" hidden="1">#REF!</definedName>
    <definedName name="BExBBV8XVMD9CKZY711T0BN7H3PM" localSheetId="5" hidden="1">#REF!</definedName>
    <definedName name="BExBBV8XVMD9CKZY711T0BN7H3PM" localSheetId="8" hidden="1">#REF!</definedName>
    <definedName name="BExBBV8XVMD9CKZY711T0BN7H3PM" localSheetId="6" hidden="1">#REF!</definedName>
    <definedName name="BExBBV8XVMD9CKZY711T0BN7H3PM" localSheetId="7" hidden="1">#REF!</definedName>
    <definedName name="BExBBV8XVMD9CKZY711T0BN7H3PM" hidden="1">#REF!</definedName>
    <definedName name="BExBC78HXWXHO3XAB6E8NVTBGLJS" localSheetId="11" hidden="1">#REF!</definedName>
    <definedName name="BExBC78HXWXHO3XAB6E8NVTBGLJS" localSheetId="5" hidden="1">#REF!</definedName>
    <definedName name="BExBC78HXWXHO3XAB6E8NVTBGLJS" localSheetId="8" hidden="1">#REF!</definedName>
    <definedName name="BExBC78HXWXHO3XAB6E8NVTBGLJS" localSheetId="6" hidden="1">#REF!</definedName>
    <definedName name="BExBC78HXWXHO3XAB6E8NVTBGLJS" localSheetId="7" hidden="1">#REF!</definedName>
    <definedName name="BExBC78HXWXHO3XAB6E8NVTBGLJS" hidden="1">#REF!</definedName>
    <definedName name="BExBCFH3SMGZ2IPHFB6BCM9O3W0H" localSheetId="11" hidden="1">#REF!</definedName>
    <definedName name="BExBCFH3SMGZ2IPHFB6BCM9O3W0H" localSheetId="5" hidden="1">#REF!</definedName>
    <definedName name="BExBCFH3SMGZ2IPHFB6BCM9O3W0H" localSheetId="8" hidden="1">#REF!</definedName>
    <definedName name="BExBCFH3SMGZ2IPHFB6BCM9O3W0H" localSheetId="6" hidden="1">#REF!</definedName>
    <definedName name="BExBCFH3SMGZ2IPHFB6BCM9O3W0H" localSheetId="7" hidden="1">#REF!</definedName>
    <definedName name="BExBCFH3SMGZ2IPHFB6BCM9O3W0H" hidden="1">#REF!</definedName>
    <definedName name="BExBCK9SCAABKOT9IP6TEPRR7YDT" localSheetId="11" hidden="1">#REF!</definedName>
    <definedName name="BExBCK9SCAABKOT9IP6TEPRR7YDT" localSheetId="5" hidden="1">#REF!</definedName>
    <definedName name="BExBCK9SCAABKOT9IP6TEPRR7YDT" localSheetId="8" hidden="1">#REF!</definedName>
    <definedName name="BExBCK9SCAABKOT9IP6TEPRR7YDT" localSheetId="6" hidden="1">#REF!</definedName>
    <definedName name="BExBCK9SCAABKOT9IP6TEPRR7YDT" localSheetId="7" hidden="1">#REF!</definedName>
    <definedName name="BExBCK9SCAABKOT9IP6TEPRR7YDT" hidden="1">#REF!</definedName>
    <definedName name="BExBCKKJFFT2RP50WNPKBT7X8PJ3" localSheetId="11" hidden="1">#REF!</definedName>
    <definedName name="BExBCKKJFFT2RP50WNPKBT7X8PJ3" localSheetId="5" hidden="1">#REF!</definedName>
    <definedName name="BExBCKKJFFT2RP50WNPKBT7X8PJ3" localSheetId="8" hidden="1">#REF!</definedName>
    <definedName name="BExBCKKJFFT2RP50WNPKBT7X8PJ3" localSheetId="6" hidden="1">#REF!</definedName>
    <definedName name="BExBCKKJFFT2RP50WNPKBT7X8PJ3" localSheetId="7" hidden="1">#REF!</definedName>
    <definedName name="BExBCKKJFFT2RP50WNPKBT7X8PJ3" hidden="1">#REF!</definedName>
    <definedName name="BExBCKKJTIRKC1RZJRTK65HHLX4W" localSheetId="11" hidden="1">#REF!</definedName>
    <definedName name="BExBCKKJTIRKC1RZJRTK65HHLX4W" localSheetId="5" hidden="1">#REF!</definedName>
    <definedName name="BExBCKKJTIRKC1RZJRTK65HHLX4W" localSheetId="8" hidden="1">#REF!</definedName>
    <definedName name="BExBCKKJTIRKC1RZJRTK65HHLX4W" localSheetId="6" hidden="1">#REF!</definedName>
    <definedName name="BExBCKKJTIRKC1RZJRTK65HHLX4W" localSheetId="7" hidden="1">#REF!</definedName>
    <definedName name="BExBCKKJTIRKC1RZJRTK65HHLX4W" hidden="1">#REF!</definedName>
    <definedName name="BExBCLMEPAN3XXX174TU8SS0627Q" localSheetId="11" hidden="1">#REF!</definedName>
    <definedName name="BExBCLMEPAN3XXX174TU8SS0627Q" localSheetId="5" hidden="1">#REF!</definedName>
    <definedName name="BExBCLMEPAN3XXX174TU8SS0627Q" localSheetId="8" hidden="1">#REF!</definedName>
    <definedName name="BExBCLMEPAN3XXX174TU8SS0627Q" localSheetId="6" hidden="1">#REF!</definedName>
    <definedName name="BExBCLMEPAN3XXX174TU8SS0627Q" localSheetId="7" hidden="1">#REF!</definedName>
    <definedName name="BExBCLMEPAN3XXX174TU8SS0627Q" hidden="1">#REF!</definedName>
    <definedName name="BExBCRBEYR2KZ8FAQFZ2NHY13WIY" localSheetId="11" hidden="1">#REF!</definedName>
    <definedName name="BExBCRBEYR2KZ8FAQFZ2NHY13WIY" localSheetId="5" hidden="1">#REF!</definedName>
    <definedName name="BExBCRBEYR2KZ8FAQFZ2NHY13WIY" localSheetId="8" hidden="1">#REF!</definedName>
    <definedName name="BExBCRBEYR2KZ8FAQFZ2NHY13WIY" localSheetId="6" hidden="1">#REF!</definedName>
    <definedName name="BExBCRBEYR2KZ8FAQFZ2NHY13WIY" localSheetId="7" hidden="1">#REF!</definedName>
    <definedName name="BExBCRBEYR2KZ8FAQFZ2NHY13WIY" hidden="1">#REF!</definedName>
    <definedName name="BExBD4I559NXSV6J07Q343TKYMVJ" localSheetId="11" hidden="1">#REF!</definedName>
    <definedName name="BExBD4I559NXSV6J07Q343TKYMVJ" localSheetId="5" hidden="1">#REF!</definedName>
    <definedName name="BExBD4I559NXSV6J07Q343TKYMVJ" localSheetId="8" hidden="1">#REF!</definedName>
    <definedName name="BExBD4I559NXSV6J07Q343TKYMVJ" localSheetId="6" hidden="1">#REF!</definedName>
    <definedName name="BExBD4I559NXSV6J07Q343TKYMVJ" localSheetId="7" hidden="1">#REF!</definedName>
    <definedName name="BExBD4I559NXSV6J07Q343TKYMVJ" hidden="1">#REF!</definedName>
    <definedName name="BExBD9W8C0W9N6L1AFL18JP4H94W" localSheetId="11" hidden="1">#REF!</definedName>
    <definedName name="BExBD9W8C0W9N6L1AFL18JP4H94W" localSheetId="5" hidden="1">#REF!</definedName>
    <definedName name="BExBD9W8C0W9N6L1AFL18JP4H94W" localSheetId="8" hidden="1">#REF!</definedName>
    <definedName name="BExBD9W8C0W9N6L1AFL18JP4H94W" localSheetId="6" hidden="1">#REF!</definedName>
    <definedName name="BExBD9W8C0W9N6L1AFL18JP4H94W" localSheetId="7" hidden="1">#REF!</definedName>
    <definedName name="BExBD9W8C0W9N6L1AFL18JP4H94W" hidden="1">#REF!</definedName>
    <definedName name="BExBDBZQLTX3OGFYGULQFK5WEZU5" localSheetId="11" hidden="1">#REF!</definedName>
    <definedName name="BExBDBZQLTX3OGFYGULQFK5WEZU5" localSheetId="5" hidden="1">#REF!</definedName>
    <definedName name="BExBDBZQLTX3OGFYGULQFK5WEZU5" localSheetId="8" hidden="1">#REF!</definedName>
    <definedName name="BExBDBZQLTX3OGFYGULQFK5WEZU5" localSheetId="6" hidden="1">#REF!</definedName>
    <definedName name="BExBDBZQLTX3OGFYGULQFK5WEZU5" localSheetId="7" hidden="1">#REF!</definedName>
    <definedName name="BExBDBZQLTX3OGFYGULQFK5WEZU5" hidden="1">#REF!</definedName>
    <definedName name="BExBDJS9TUEU8Z84IV59E5V4T8K6" localSheetId="11" hidden="1">#REF!</definedName>
    <definedName name="BExBDJS9TUEU8Z84IV59E5V4T8K6" localSheetId="5" hidden="1">#REF!</definedName>
    <definedName name="BExBDJS9TUEU8Z84IV59E5V4T8K6" localSheetId="8" hidden="1">#REF!</definedName>
    <definedName name="BExBDJS9TUEU8Z84IV59E5V4T8K6" localSheetId="6" hidden="1">#REF!</definedName>
    <definedName name="BExBDJS9TUEU8Z84IV59E5V4T8K6" localSheetId="7" hidden="1">#REF!</definedName>
    <definedName name="BExBDJS9TUEU8Z84IV59E5V4T8K6" hidden="1">#REF!</definedName>
    <definedName name="BExBDKOMSVH4XMH52CFJ3F028I9R" localSheetId="11" hidden="1">#REF!</definedName>
    <definedName name="BExBDKOMSVH4XMH52CFJ3F028I9R" localSheetId="5" hidden="1">#REF!</definedName>
    <definedName name="BExBDKOMSVH4XMH52CFJ3F028I9R" localSheetId="8" hidden="1">#REF!</definedName>
    <definedName name="BExBDKOMSVH4XMH52CFJ3F028I9R" localSheetId="6" hidden="1">#REF!</definedName>
    <definedName name="BExBDKOMSVH4XMH52CFJ3F028I9R" localSheetId="7" hidden="1">#REF!</definedName>
    <definedName name="BExBDKOMSVH4XMH52CFJ3F028I9R" hidden="1">#REF!</definedName>
    <definedName name="BExBDSRXVZQ0W5WXQMP5XD00GRRL" localSheetId="11" hidden="1">#REF!</definedName>
    <definedName name="BExBDSRXVZQ0W5WXQMP5XD00GRRL" localSheetId="5" hidden="1">#REF!</definedName>
    <definedName name="BExBDSRXVZQ0W5WXQMP5XD00GRRL" localSheetId="8" hidden="1">#REF!</definedName>
    <definedName name="BExBDSRXVZQ0W5WXQMP5XD00GRRL" localSheetId="6" hidden="1">#REF!</definedName>
    <definedName name="BExBDSRXVZQ0W5WXQMP5XD00GRRL" localSheetId="7" hidden="1">#REF!</definedName>
    <definedName name="BExBDSRXVZQ0W5WXQMP5XD00GRRL" hidden="1">#REF!</definedName>
    <definedName name="BExBDTJ0J7XEHB9OATXFF5I8FZBJ" localSheetId="11" hidden="1">#REF!</definedName>
    <definedName name="BExBDTJ0J7XEHB9OATXFF5I8FZBJ" localSheetId="5" hidden="1">#REF!</definedName>
    <definedName name="BExBDTJ0J7XEHB9OATXFF5I8FZBJ" localSheetId="8" hidden="1">#REF!</definedName>
    <definedName name="BExBDTJ0J7XEHB9OATXFF5I8FZBJ" localSheetId="6" hidden="1">#REF!</definedName>
    <definedName name="BExBDTJ0J7XEHB9OATXFF5I8FZBJ" localSheetId="7" hidden="1">#REF!</definedName>
    <definedName name="BExBDTJ0J7XEHB9OATXFF5I8FZBJ" hidden="1">#REF!</definedName>
    <definedName name="BExBDUVGK3E1J4JY9ZYTS7V14BLY" localSheetId="11" hidden="1">#REF!</definedName>
    <definedName name="BExBDUVGK3E1J4JY9ZYTS7V14BLY" localSheetId="5" hidden="1">#REF!</definedName>
    <definedName name="BExBDUVGK3E1J4JY9ZYTS7V14BLY" localSheetId="8" hidden="1">#REF!</definedName>
    <definedName name="BExBDUVGK3E1J4JY9ZYTS7V14BLY" localSheetId="6" hidden="1">#REF!</definedName>
    <definedName name="BExBDUVGK3E1J4JY9ZYTS7V14BLY" localSheetId="7" hidden="1">#REF!</definedName>
    <definedName name="BExBDUVGK3E1J4JY9ZYTS7V14BLY" hidden="1">#REF!</definedName>
    <definedName name="BExBE0KGY14GSWOGPU4HSJRLD2UD" localSheetId="11" hidden="1">#REF!</definedName>
    <definedName name="BExBE0KGY14GSWOGPU4HSJRLD2UD" localSheetId="5" hidden="1">#REF!</definedName>
    <definedName name="BExBE0KGY14GSWOGPU4HSJRLD2UD" localSheetId="8" hidden="1">#REF!</definedName>
    <definedName name="BExBE0KGY14GSWOGPU4HSJRLD2UD" localSheetId="6" hidden="1">#REF!</definedName>
    <definedName name="BExBE0KGY14GSWOGPU4HSJRLD2UD" localSheetId="7" hidden="1">#REF!</definedName>
    <definedName name="BExBE0KGY14GSWOGPU4HSJRLD2UD" hidden="1">#REF!</definedName>
    <definedName name="BExBE162OSBKD30I7T1DKKPT3I9I" localSheetId="11" hidden="1">#REF!</definedName>
    <definedName name="BExBE162OSBKD30I7T1DKKPT3I9I" localSheetId="5" hidden="1">#REF!</definedName>
    <definedName name="BExBE162OSBKD30I7T1DKKPT3I9I" localSheetId="8" hidden="1">#REF!</definedName>
    <definedName name="BExBE162OSBKD30I7T1DKKPT3I9I" localSheetId="6" hidden="1">#REF!</definedName>
    <definedName name="BExBE162OSBKD30I7T1DKKPT3I9I" localSheetId="7" hidden="1">#REF!</definedName>
    <definedName name="BExBE162OSBKD30I7T1DKKPT3I9I" hidden="1">#REF!</definedName>
    <definedName name="BExBEC9ATLQZF86W1M3APSM4HEOH" localSheetId="11" hidden="1">#REF!</definedName>
    <definedName name="BExBEC9ATLQZF86W1M3APSM4HEOH" localSheetId="5" hidden="1">#REF!</definedName>
    <definedName name="BExBEC9ATLQZF86W1M3APSM4HEOH" localSheetId="8" hidden="1">#REF!</definedName>
    <definedName name="BExBEC9ATLQZF86W1M3APSM4HEOH" localSheetId="6" hidden="1">#REF!</definedName>
    <definedName name="BExBEC9ATLQZF86W1M3APSM4HEOH" localSheetId="7" hidden="1">#REF!</definedName>
    <definedName name="BExBEC9ATLQZF86W1M3APSM4HEOH" hidden="1">#REF!</definedName>
    <definedName name="BExBEXU4CFCM1P5CTZ4NE14PBGDA" localSheetId="11" hidden="1">#REF!</definedName>
    <definedName name="BExBEXU4CFCM1P5CTZ4NE14PBGDA" localSheetId="5" hidden="1">#REF!</definedName>
    <definedName name="BExBEXU4CFCM1P5CTZ4NE14PBGDA" localSheetId="8" hidden="1">#REF!</definedName>
    <definedName name="BExBEXU4CFCM1P5CTZ4NE14PBGDA" localSheetId="6" hidden="1">#REF!</definedName>
    <definedName name="BExBEXU4CFCM1P5CTZ4NE14PBGDA" localSheetId="7" hidden="1">#REF!</definedName>
    <definedName name="BExBEXU4CFCM1P5CTZ4NE14PBGDA" hidden="1">#REF!</definedName>
    <definedName name="BExBEYFQJE9YK12A6JBMRFKEC7RN" localSheetId="11" hidden="1">#REF!</definedName>
    <definedName name="BExBEYFQJE9YK12A6JBMRFKEC7RN" localSheetId="5" hidden="1">#REF!</definedName>
    <definedName name="BExBEYFQJE9YK12A6JBMRFKEC7RN" localSheetId="8" hidden="1">#REF!</definedName>
    <definedName name="BExBEYFQJE9YK12A6JBMRFKEC7RN" localSheetId="6" hidden="1">#REF!</definedName>
    <definedName name="BExBEYFQJE9YK12A6JBMRFKEC7RN" localSheetId="7" hidden="1">#REF!</definedName>
    <definedName name="BExBEYFQJE9YK12A6JBMRFKEC7RN" hidden="1">#REF!</definedName>
    <definedName name="BExBG1ED81J2O4A2S5F5Y3BPHMCR" localSheetId="11" hidden="1">#REF!</definedName>
    <definedName name="BExBG1ED81J2O4A2S5F5Y3BPHMCR" localSheetId="5" hidden="1">#REF!</definedName>
    <definedName name="BExBG1ED81J2O4A2S5F5Y3BPHMCR" localSheetId="8" hidden="1">#REF!</definedName>
    <definedName name="BExBG1ED81J2O4A2S5F5Y3BPHMCR" localSheetId="6" hidden="1">#REF!</definedName>
    <definedName name="BExBG1ED81J2O4A2S5F5Y3BPHMCR" localSheetId="7" hidden="1">#REF!</definedName>
    <definedName name="BExBG1ED81J2O4A2S5F5Y3BPHMCR" hidden="1">#REF!</definedName>
    <definedName name="BExCRK0K58VDM9V35DGI6VK8C92V" localSheetId="11" hidden="1">#REF!</definedName>
    <definedName name="BExCRK0K58VDM9V35DGI6VK8C92V" localSheetId="5" hidden="1">#REF!</definedName>
    <definedName name="BExCRK0K58VDM9V35DGI6VK8C92V" localSheetId="8" hidden="1">#REF!</definedName>
    <definedName name="BExCRK0K58VDM9V35DGI6VK8C92V" localSheetId="6" hidden="1">#REF!</definedName>
    <definedName name="BExCRK0K58VDM9V35DGI6VK8C92V" localSheetId="7" hidden="1">#REF!</definedName>
    <definedName name="BExCRK0K58VDM9V35DGI6VK8C92V" hidden="1">#REF!</definedName>
    <definedName name="BExCRLIHS7466WFJ3RPIUGGXYESZ" localSheetId="11" hidden="1">#REF!</definedName>
    <definedName name="BExCRLIHS7466WFJ3RPIUGGXYESZ" localSheetId="5" hidden="1">#REF!</definedName>
    <definedName name="BExCRLIHS7466WFJ3RPIUGGXYESZ" localSheetId="8" hidden="1">#REF!</definedName>
    <definedName name="BExCRLIHS7466WFJ3RPIUGGXYESZ" localSheetId="6" hidden="1">#REF!</definedName>
    <definedName name="BExCRLIHS7466WFJ3RPIUGGXYESZ" localSheetId="7" hidden="1">#REF!</definedName>
    <definedName name="BExCRLIHS7466WFJ3RPIUGGXYESZ" hidden="1">#REF!</definedName>
    <definedName name="BExCRXSXMF4LHAQZHN64FXJPMVZ7" localSheetId="11" hidden="1">#REF!</definedName>
    <definedName name="BExCRXSXMF4LHAQZHN64FXJPMVZ7" localSheetId="5" hidden="1">#REF!</definedName>
    <definedName name="BExCRXSXMF4LHAQZHN64FXJPMVZ7" localSheetId="8" hidden="1">#REF!</definedName>
    <definedName name="BExCRXSXMF4LHAQZHN64FXJPMVZ7" localSheetId="6" hidden="1">#REF!</definedName>
    <definedName name="BExCRXSXMF4LHAQZHN64FXJPMVZ7" localSheetId="7" hidden="1">#REF!</definedName>
    <definedName name="BExCRXSXMF4LHAQZHN64FXJPMVZ7" hidden="1">#REF!</definedName>
    <definedName name="BExCS1EDDUEAEWHVYXHIP9I1WCJH" localSheetId="11" hidden="1">#REF!</definedName>
    <definedName name="BExCS1EDDUEAEWHVYXHIP9I1WCJH" localSheetId="5" hidden="1">#REF!</definedName>
    <definedName name="BExCS1EDDUEAEWHVYXHIP9I1WCJH" localSheetId="8" hidden="1">#REF!</definedName>
    <definedName name="BExCS1EDDUEAEWHVYXHIP9I1WCJH" localSheetId="6" hidden="1">#REF!</definedName>
    <definedName name="BExCS1EDDUEAEWHVYXHIP9I1WCJH" localSheetId="7" hidden="1">#REF!</definedName>
    <definedName name="BExCS1EDDUEAEWHVYXHIP9I1WCJH" hidden="1">#REF!</definedName>
    <definedName name="BExCS1P5QG0X3OTHKX07RALOE5T5" localSheetId="11" hidden="1">#REF!</definedName>
    <definedName name="BExCS1P5QG0X3OTHKX07RALOE5T5" localSheetId="5" hidden="1">#REF!</definedName>
    <definedName name="BExCS1P5QG0X3OTHKX07RALOE5T5" localSheetId="8" hidden="1">#REF!</definedName>
    <definedName name="BExCS1P5QG0X3OTHKX07RALOE5T5" localSheetId="6" hidden="1">#REF!</definedName>
    <definedName name="BExCS1P5QG0X3OTHKX07RALOE5T5" localSheetId="7" hidden="1">#REF!</definedName>
    <definedName name="BExCS1P5QG0X3OTHKX07RALOE5T5" hidden="1">#REF!</definedName>
    <definedName name="BExCS7ZPMHFJ4UJDAL8CQOLSZ13B" localSheetId="11" hidden="1">#REF!</definedName>
    <definedName name="BExCS7ZPMHFJ4UJDAL8CQOLSZ13B" localSheetId="5" hidden="1">#REF!</definedName>
    <definedName name="BExCS7ZPMHFJ4UJDAL8CQOLSZ13B" localSheetId="8" hidden="1">#REF!</definedName>
    <definedName name="BExCS7ZPMHFJ4UJDAL8CQOLSZ13B" localSheetId="6" hidden="1">#REF!</definedName>
    <definedName name="BExCS7ZPMHFJ4UJDAL8CQOLSZ13B" localSheetId="7" hidden="1">#REF!</definedName>
    <definedName name="BExCS7ZPMHFJ4UJDAL8CQOLSZ13B" hidden="1">#REF!</definedName>
    <definedName name="BExCS8W4NJUZH9S1CYB6XSDLEPBW" localSheetId="11" hidden="1">#REF!</definedName>
    <definedName name="BExCS8W4NJUZH9S1CYB6XSDLEPBW" localSheetId="5" hidden="1">#REF!</definedName>
    <definedName name="BExCS8W4NJUZH9S1CYB6XSDLEPBW" localSheetId="8" hidden="1">#REF!</definedName>
    <definedName name="BExCS8W4NJUZH9S1CYB6XSDLEPBW" localSheetId="6" hidden="1">#REF!</definedName>
    <definedName name="BExCS8W4NJUZH9S1CYB6XSDLEPBW" localSheetId="7" hidden="1">#REF!</definedName>
    <definedName name="BExCS8W4NJUZH9S1CYB6XSDLEPBW" hidden="1">#REF!</definedName>
    <definedName name="BExCSAE1M6G20R41J0Y24YNN0YC1" localSheetId="11" hidden="1">#REF!</definedName>
    <definedName name="BExCSAE1M6G20R41J0Y24YNN0YC1" localSheetId="5" hidden="1">#REF!</definedName>
    <definedName name="BExCSAE1M6G20R41J0Y24YNN0YC1" localSheetId="8" hidden="1">#REF!</definedName>
    <definedName name="BExCSAE1M6G20R41J0Y24YNN0YC1" localSheetId="6" hidden="1">#REF!</definedName>
    <definedName name="BExCSAE1M6G20R41J0Y24YNN0YC1" localSheetId="7" hidden="1">#REF!</definedName>
    <definedName name="BExCSAE1M6G20R41J0Y24YNN0YC1" hidden="1">#REF!</definedName>
    <definedName name="BExCSAOUZOYKHN7HV511TO8VDJ02" localSheetId="11" hidden="1">#REF!</definedName>
    <definedName name="BExCSAOUZOYKHN7HV511TO8VDJ02" localSheetId="5" hidden="1">#REF!</definedName>
    <definedName name="BExCSAOUZOYKHN7HV511TO8VDJ02" localSheetId="8" hidden="1">#REF!</definedName>
    <definedName name="BExCSAOUZOYKHN7HV511TO8VDJ02" localSheetId="6" hidden="1">#REF!</definedName>
    <definedName name="BExCSAOUZOYKHN7HV511TO8VDJ02" localSheetId="7" hidden="1">#REF!</definedName>
    <definedName name="BExCSAOUZOYKHN7HV511TO8VDJ02" hidden="1">#REF!</definedName>
    <definedName name="BExCSJ2XVKHN6ULCF7JML0TCRKEO" localSheetId="11" hidden="1">#REF!</definedName>
    <definedName name="BExCSJ2XVKHN6ULCF7JML0TCRKEO" localSheetId="5" hidden="1">#REF!</definedName>
    <definedName name="BExCSJ2XVKHN6ULCF7JML0TCRKEO" localSheetId="8" hidden="1">#REF!</definedName>
    <definedName name="BExCSJ2XVKHN6ULCF7JML0TCRKEO" localSheetId="6" hidden="1">#REF!</definedName>
    <definedName name="BExCSJ2XVKHN6ULCF7JML0TCRKEO" localSheetId="7" hidden="1">#REF!</definedName>
    <definedName name="BExCSJ2XVKHN6ULCF7JML0TCRKEO" hidden="1">#REF!</definedName>
    <definedName name="BExCSMOFTXSUEC1T46LR1UPYRCX5" localSheetId="11" hidden="1">#REF!</definedName>
    <definedName name="BExCSMOFTXSUEC1T46LR1UPYRCX5" localSheetId="5" hidden="1">#REF!</definedName>
    <definedName name="BExCSMOFTXSUEC1T46LR1UPYRCX5" localSheetId="8" hidden="1">#REF!</definedName>
    <definedName name="BExCSMOFTXSUEC1T46LR1UPYRCX5" localSheetId="6" hidden="1">#REF!</definedName>
    <definedName name="BExCSMOFTXSUEC1T46LR1UPYRCX5" localSheetId="7" hidden="1">#REF!</definedName>
    <definedName name="BExCSMOFTXSUEC1T46LR1UPYRCX5" hidden="1">#REF!</definedName>
    <definedName name="BExCSSDG3TM6TPKS19E9QYJEELZ6" localSheetId="11" hidden="1">#REF!</definedName>
    <definedName name="BExCSSDG3TM6TPKS19E9QYJEELZ6" localSheetId="5" hidden="1">#REF!</definedName>
    <definedName name="BExCSSDG3TM6TPKS19E9QYJEELZ6" localSheetId="8" hidden="1">#REF!</definedName>
    <definedName name="BExCSSDG3TM6TPKS19E9QYJEELZ6" localSheetId="6" hidden="1">#REF!</definedName>
    <definedName name="BExCSSDG3TM6TPKS19E9QYJEELZ6" localSheetId="7" hidden="1">#REF!</definedName>
    <definedName name="BExCSSDG3TM6TPKS19E9QYJEELZ6" hidden="1">#REF!</definedName>
    <definedName name="BExCSZV7U67UWXL2HKJNM5W1E4OO" localSheetId="11" hidden="1">#REF!</definedName>
    <definedName name="BExCSZV7U67UWXL2HKJNM5W1E4OO" localSheetId="5" hidden="1">#REF!</definedName>
    <definedName name="BExCSZV7U67UWXL2HKJNM5W1E4OO" localSheetId="8" hidden="1">#REF!</definedName>
    <definedName name="BExCSZV7U67UWXL2HKJNM5W1E4OO" localSheetId="6" hidden="1">#REF!</definedName>
    <definedName name="BExCSZV7U67UWXL2HKJNM5W1E4OO" localSheetId="7" hidden="1">#REF!</definedName>
    <definedName name="BExCSZV7U67UWXL2HKJNM5W1E4OO" hidden="1">#REF!</definedName>
    <definedName name="BExCT4NSDT61OCH04Y2QIFIOP75H" localSheetId="11" hidden="1">#REF!</definedName>
    <definedName name="BExCT4NSDT61OCH04Y2QIFIOP75H" localSheetId="5" hidden="1">#REF!</definedName>
    <definedName name="BExCT4NSDT61OCH04Y2QIFIOP75H" localSheetId="8" hidden="1">#REF!</definedName>
    <definedName name="BExCT4NSDT61OCH04Y2QIFIOP75H" localSheetId="6" hidden="1">#REF!</definedName>
    <definedName name="BExCT4NSDT61OCH04Y2QIFIOP75H" localSheetId="7" hidden="1">#REF!</definedName>
    <definedName name="BExCT4NSDT61OCH04Y2QIFIOP75H" hidden="1">#REF!</definedName>
    <definedName name="BExCTHZWIPJVLE56GATEFKPIKLK2" localSheetId="11" hidden="1">#REF!</definedName>
    <definedName name="BExCTHZWIPJVLE56GATEFKPIKLK2" localSheetId="5" hidden="1">#REF!</definedName>
    <definedName name="BExCTHZWIPJVLE56GATEFKPIKLK2" localSheetId="8" hidden="1">#REF!</definedName>
    <definedName name="BExCTHZWIPJVLE56GATEFKPIKLK2" localSheetId="6" hidden="1">#REF!</definedName>
    <definedName name="BExCTHZWIPJVLE56GATEFKPIKLK2" localSheetId="7" hidden="1">#REF!</definedName>
    <definedName name="BExCTHZWIPJVLE56GATEFKPIKLK2" hidden="1">#REF!</definedName>
    <definedName name="BExCTW8G3VCZ55S09HTUGXKB1P2M" localSheetId="11" hidden="1">#REF!</definedName>
    <definedName name="BExCTW8G3VCZ55S09HTUGXKB1P2M" localSheetId="5" hidden="1">#REF!</definedName>
    <definedName name="BExCTW8G3VCZ55S09HTUGXKB1P2M" localSheetId="8" hidden="1">#REF!</definedName>
    <definedName name="BExCTW8G3VCZ55S09HTUGXKB1P2M" localSheetId="6" hidden="1">#REF!</definedName>
    <definedName name="BExCTW8G3VCZ55S09HTUGXKB1P2M" localSheetId="7" hidden="1">#REF!</definedName>
    <definedName name="BExCTW8G3VCZ55S09HTUGXKB1P2M" hidden="1">#REF!</definedName>
    <definedName name="BExCTYS2KX0QANOLT8LGZ9WV3S3T" localSheetId="11" hidden="1">#REF!</definedName>
    <definedName name="BExCTYS2KX0QANOLT8LGZ9WV3S3T" localSheetId="5" hidden="1">#REF!</definedName>
    <definedName name="BExCTYS2KX0QANOLT8LGZ9WV3S3T" localSheetId="8" hidden="1">#REF!</definedName>
    <definedName name="BExCTYS2KX0QANOLT8LGZ9WV3S3T" localSheetId="6" hidden="1">#REF!</definedName>
    <definedName name="BExCTYS2KX0QANOLT8LGZ9WV3S3T" localSheetId="7" hidden="1">#REF!</definedName>
    <definedName name="BExCTYS2KX0QANOLT8LGZ9WV3S3T" hidden="1">#REF!</definedName>
    <definedName name="BExCTZ2V6H9TT6LFGK3SADZ2TIGQ" localSheetId="11" hidden="1">#REF!</definedName>
    <definedName name="BExCTZ2V6H9TT6LFGK3SADZ2TIGQ" localSheetId="5" hidden="1">#REF!</definedName>
    <definedName name="BExCTZ2V6H9TT6LFGK3SADZ2TIGQ" localSheetId="8" hidden="1">#REF!</definedName>
    <definedName name="BExCTZ2V6H9TT6LFGK3SADZ2TIGQ" localSheetId="6" hidden="1">#REF!</definedName>
    <definedName name="BExCTZ2V6H9TT6LFGK3SADZ2TIGQ" localSheetId="7" hidden="1">#REF!</definedName>
    <definedName name="BExCTZ2V6H9TT6LFGK3SADZ2TIGQ" hidden="1">#REF!</definedName>
    <definedName name="BExCTZZ9JNES4EDHW97NP0EGQALX" localSheetId="11" hidden="1">#REF!</definedName>
    <definedName name="BExCTZZ9JNES4EDHW97NP0EGQALX" localSheetId="5" hidden="1">#REF!</definedName>
    <definedName name="BExCTZZ9JNES4EDHW97NP0EGQALX" localSheetId="8" hidden="1">#REF!</definedName>
    <definedName name="BExCTZZ9JNES4EDHW97NP0EGQALX" localSheetId="6" hidden="1">#REF!</definedName>
    <definedName name="BExCTZZ9JNES4EDHW97NP0EGQALX" localSheetId="7" hidden="1">#REF!</definedName>
    <definedName name="BExCTZZ9JNES4EDHW97NP0EGQALX" hidden="1">#REF!</definedName>
    <definedName name="BExCU0A1V6NMZQ9ASYJ8QIVQ5UR2" localSheetId="11" hidden="1">#REF!</definedName>
    <definedName name="BExCU0A1V6NMZQ9ASYJ8QIVQ5UR2" localSheetId="5" hidden="1">#REF!</definedName>
    <definedName name="BExCU0A1V6NMZQ9ASYJ8QIVQ5UR2" localSheetId="8" hidden="1">#REF!</definedName>
    <definedName name="BExCU0A1V6NMZQ9ASYJ8QIVQ5UR2" localSheetId="6" hidden="1">#REF!</definedName>
    <definedName name="BExCU0A1V6NMZQ9ASYJ8QIVQ5UR2" localSheetId="7" hidden="1">#REF!</definedName>
    <definedName name="BExCU0A1V6NMZQ9ASYJ8QIVQ5UR2" hidden="1">#REF!</definedName>
    <definedName name="BExCU2834920JBHSPCRC4UF80OLL" localSheetId="11" hidden="1">#REF!</definedName>
    <definedName name="BExCU2834920JBHSPCRC4UF80OLL" localSheetId="5" hidden="1">#REF!</definedName>
    <definedName name="BExCU2834920JBHSPCRC4UF80OLL" localSheetId="8" hidden="1">#REF!</definedName>
    <definedName name="BExCU2834920JBHSPCRC4UF80OLL" localSheetId="6" hidden="1">#REF!</definedName>
    <definedName name="BExCU2834920JBHSPCRC4UF80OLL" localSheetId="7" hidden="1">#REF!</definedName>
    <definedName name="BExCU2834920JBHSPCRC4UF80OLL" hidden="1">#REF!</definedName>
    <definedName name="BExCU8O54I3P3WRYWY1CRP3S78QY" localSheetId="11" hidden="1">#REF!</definedName>
    <definedName name="BExCU8O54I3P3WRYWY1CRP3S78QY" localSheetId="5" hidden="1">#REF!</definedName>
    <definedName name="BExCU8O54I3P3WRYWY1CRP3S78QY" localSheetId="8" hidden="1">#REF!</definedName>
    <definedName name="BExCU8O54I3P3WRYWY1CRP3S78QY" localSheetId="6" hidden="1">#REF!</definedName>
    <definedName name="BExCU8O54I3P3WRYWY1CRP3S78QY" localSheetId="7" hidden="1">#REF!</definedName>
    <definedName name="BExCU8O54I3P3WRYWY1CRP3S78QY" hidden="1">#REF!</definedName>
    <definedName name="BExCUDRJO23YOKT8GPWOVQ4XEHF5" localSheetId="11" hidden="1">#REF!</definedName>
    <definedName name="BExCUDRJO23YOKT8GPWOVQ4XEHF5" localSheetId="5" hidden="1">#REF!</definedName>
    <definedName name="BExCUDRJO23YOKT8GPWOVQ4XEHF5" localSheetId="8" hidden="1">#REF!</definedName>
    <definedName name="BExCUDRJO23YOKT8GPWOVQ4XEHF5" localSheetId="6" hidden="1">#REF!</definedName>
    <definedName name="BExCUDRJO23YOKT8GPWOVQ4XEHF5" localSheetId="7" hidden="1">#REF!</definedName>
    <definedName name="BExCUDRJO23YOKT8GPWOVQ4XEHF5" hidden="1">#REF!</definedName>
    <definedName name="BExCULEOALM7SEHVMQC4B4N25MRM" localSheetId="11" hidden="1">#REF!</definedName>
    <definedName name="BExCULEOALM7SEHVMQC4B4N25MRM" localSheetId="5" hidden="1">#REF!</definedName>
    <definedName name="BExCULEOALM7SEHVMQC4B4N25MRM" localSheetId="8" hidden="1">#REF!</definedName>
    <definedName name="BExCULEOALM7SEHVMQC4B4N25MRM" localSheetId="6" hidden="1">#REF!</definedName>
    <definedName name="BExCULEOALM7SEHVMQC4B4N25MRM" localSheetId="7" hidden="1">#REF!</definedName>
    <definedName name="BExCULEOALM7SEHVMQC4B4N25MRM" hidden="1">#REF!</definedName>
    <definedName name="BExCUPAXFR16YMWL30ME3F3BSRDZ" localSheetId="11" hidden="1">#REF!</definedName>
    <definedName name="BExCUPAXFR16YMWL30ME3F3BSRDZ" localSheetId="5" hidden="1">#REF!</definedName>
    <definedName name="BExCUPAXFR16YMWL30ME3F3BSRDZ" localSheetId="8" hidden="1">#REF!</definedName>
    <definedName name="BExCUPAXFR16YMWL30ME3F3BSRDZ" localSheetId="6" hidden="1">#REF!</definedName>
    <definedName name="BExCUPAXFR16YMWL30ME3F3BSRDZ" localSheetId="7" hidden="1">#REF!</definedName>
    <definedName name="BExCUPAXFR16YMWL30ME3F3BSRDZ" hidden="1">#REF!</definedName>
    <definedName name="BExCUR94DHCE47PUUWEMT5QZOYR2" localSheetId="11" hidden="1">#REF!</definedName>
    <definedName name="BExCUR94DHCE47PUUWEMT5QZOYR2" localSheetId="5" hidden="1">#REF!</definedName>
    <definedName name="BExCUR94DHCE47PUUWEMT5QZOYR2" localSheetId="8" hidden="1">#REF!</definedName>
    <definedName name="BExCUR94DHCE47PUUWEMT5QZOYR2" localSheetId="6" hidden="1">#REF!</definedName>
    <definedName name="BExCUR94DHCE47PUUWEMT5QZOYR2" localSheetId="7" hidden="1">#REF!</definedName>
    <definedName name="BExCUR94DHCE47PUUWEMT5QZOYR2" hidden="1">#REF!</definedName>
    <definedName name="BExCV5HJSTBNPQZVGYJY9AZ4IJ26" localSheetId="11" hidden="1">#REF!</definedName>
    <definedName name="BExCV5HJSTBNPQZVGYJY9AZ4IJ26" localSheetId="5" hidden="1">#REF!</definedName>
    <definedName name="BExCV5HJSTBNPQZVGYJY9AZ4IJ26" localSheetId="8" hidden="1">#REF!</definedName>
    <definedName name="BExCV5HJSTBNPQZVGYJY9AZ4IJ26" localSheetId="6" hidden="1">#REF!</definedName>
    <definedName name="BExCV5HJSTBNPQZVGYJY9AZ4IJ26" localSheetId="7" hidden="1">#REF!</definedName>
    <definedName name="BExCV5HJSTBNPQZVGYJY9AZ4IJ26" hidden="1">#REF!</definedName>
    <definedName name="BExCV634L7SVHGB0UDDTRRQ2Q72H" localSheetId="11" hidden="1">#REF!</definedName>
    <definedName name="BExCV634L7SVHGB0UDDTRRQ2Q72H" localSheetId="5" hidden="1">#REF!</definedName>
    <definedName name="BExCV634L7SVHGB0UDDTRRQ2Q72H" localSheetId="8" hidden="1">#REF!</definedName>
    <definedName name="BExCV634L7SVHGB0UDDTRRQ2Q72H" localSheetId="6" hidden="1">#REF!</definedName>
    <definedName name="BExCV634L7SVHGB0UDDTRRQ2Q72H" localSheetId="7" hidden="1">#REF!</definedName>
    <definedName name="BExCV634L7SVHGB0UDDTRRQ2Q72H" hidden="1">#REF!</definedName>
    <definedName name="BExCVBXGSXT9FWJRG62PX9S1RK83" localSheetId="11" hidden="1">#REF!</definedName>
    <definedName name="BExCVBXGSXT9FWJRG62PX9S1RK83" localSheetId="5" hidden="1">#REF!</definedName>
    <definedName name="BExCVBXGSXT9FWJRG62PX9S1RK83" localSheetId="8" hidden="1">#REF!</definedName>
    <definedName name="BExCVBXGSXT9FWJRG62PX9S1RK83" localSheetId="6" hidden="1">#REF!</definedName>
    <definedName name="BExCVBXGSXT9FWJRG62PX9S1RK83" localSheetId="7" hidden="1">#REF!</definedName>
    <definedName name="BExCVBXGSXT9FWJRG62PX9S1RK83" hidden="1">#REF!</definedName>
    <definedName name="BExCVHBNLOHNFS0JAV3I1XGPNH9W" localSheetId="11" hidden="1">#REF!</definedName>
    <definedName name="BExCVHBNLOHNFS0JAV3I1XGPNH9W" localSheetId="5" hidden="1">#REF!</definedName>
    <definedName name="BExCVHBNLOHNFS0JAV3I1XGPNH9W" localSheetId="8" hidden="1">#REF!</definedName>
    <definedName name="BExCVHBNLOHNFS0JAV3I1XGPNH9W" localSheetId="6" hidden="1">#REF!</definedName>
    <definedName name="BExCVHBNLOHNFS0JAV3I1XGPNH9W" localSheetId="7" hidden="1">#REF!</definedName>
    <definedName name="BExCVHBNLOHNFS0JAV3I1XGPNH9W" hidden="1">#REF!</definedName>
    <definedName name="BExCVI86R31A2IOZIEBY1FJLVILD" localSheetId="11" hidden="1">#REF!</definedName>
    <definedName name="BExCVI86R31A2IOZIEBY1FJLVILD" localSheetId="5" hidden="1">#REF!</definedName>
    <definedName name="BExCVI86R31A2IOZIEBY1FJLVILD" localSheetId="8" hidden="1">#REF!</definedName>
    <definedName name="BExCVI86R31A2IOZIEBY1FJLVILD" localSheetId="6" hidden="1">#REF!</definedName>
    <definedName name="BExCVI86R31A2IOZIEBY1FJLVILD" localSheetId="7" hidden="1">#REF!</definedName>
    <definedName name="BExCVI86R31A2IOZIEBY1FJLVILD" hidden="1">#REF!</definedName>
    <definedName name="BExCVKGZXE0I9EIXKBZVSGSEY2RR" localSheetId="11" hidden="1">#REF!</definedName>
    <definedName name="BExCVKGZXE0I9EIXKBZVSGSEY2RR" localSheetId="5" hidden="1">#REF!</definedName>
    <definedName name="BExCVKGZXE0I9EIXKBZVSGSEY2RR" localSheetId="8" hidden="1">#REF!</definedName>
    <definedName name="BExCVKGZXE0I9EIXKBZVSGSEY2RR" localSheetId="6" hidden="1">#REF!</definedName>
    <definedName name="BExCVKGZXE0I9EIXKBZVSGSEY2RR" localSheetId="7" hidden="1">#REF!</definedName>
    <definedName name="BExCVKGZXE0I9EIXKBZVSGSEY2RR" hidden="1">#REF!</definedName>
    <definedName name="BExCVNROVORCSNX9HKHKPHY0URS3" localSheetId="11" hidden="1">#REF!</definedName>
    <definedName name="BExCVNROVORCSNX9HKHKPHY0URS3" localSheetId="5" hidden="1">#REF!</definedName>
    <definedName name="BExCVNROVORCSNX9HKHKPHY0URS3" localSheetId="8" hidden="1">#REF!</definedName>
    <definedName name="BExCVNROVORCSNX9HKHKPHY0URS3" localSheetId="6" hidden="1">#REF!</definedName>
    <definedName name="BExCVNROVORCSNX9HKHKPHY0URS3" localSheetId="7" hidden="1">#REF!</definedName>
    <definedName name="BExCVNROVORCSNX9HKHKPHY0URS3" hidden="1">#REF!</definedName>
    <definedName name="BExCVPEZON7VV6NOWII8VZMONPCJ" localSheetId="11" hidden="1">#REF!</definedName>
    <definedName name="BExCVPEZON7VV6NOWII8VZMONPCJ" localSheetId="5" hidden="1">#REF!</definedName>
    <definedName name="BExCVPEZON7VV6NOWII8VZMONPCJ" localSheetId="8" hidden="1">#REF!</definedName>
    <definedName name="BExCVPEZON7VV6NOWII8VZMONPCJ" localSheetId="6" hidden="1">#REF!</definedName>
    <definedName name="BExCVPEZON7VV6NOWII8VZMONPCJ" localSheetId="7" hidden="1">#REF!</definedName>
    <definedName name="BExCVPEZON7VV6NOWII8VZMONPCJ" hidden="1">#REF!</definedName>
    <definedName name="BExCVV44WY5807WGMTGKPW0GT256" localSheetId="11" hidden="1">#REF!</definedName>
    <definedName name="BExCVV44WY5807WGMTGKPW0GT256" localSheetId="5" hidden="1">#REF!</definedName>
    <definedName name="BExCVV44WY5807WGMTGKPW0GT256" localSheetId="8" hidden="1">#REF!</definedName>
    <definedName name="BExCVV44WY5807WGMTGKPW0GT256" localSheetId="6" hidden="1">#REF!</definedName>
    <definedName name="BExCVV44WY5807WGMTGKPW0GT256" localSheetId="7" hidden="1">#REF!</definedName>
    <definedName name="BExCVV44WY5807WGMTGKPW0GT256" hidden="1">#REF!</definedName>
    <definedName name="BExCVZ5PN4V6MRBZ04PZJW3GEF8S" localSheetId="11" hidden="1">#REF!</definedName>
    <definedName name="BExCVZ5PN4V6MRBZ04PZJW3GEF8S" localSheetId="5" hidden="1">#REF!</definedName>
    <definedName name="BExCVZ5PN4V6MRBZ04PZJW3GEF8S" localSheetId="8" hidden="1">#REF!</definedName>
    <definedName name="BExCVZ5PN4V6MRBZ04PZJW3GEF8S" localSheetId="6" hidden="1">#REF!</definedName>
    <definedName name="BExCVZ5PN4V6MRBZ04PZJW3GEF8S" localSheetId="7" hidden="1">#REF!</definedName>
    <definedName name="BExCVZ5PN4V6MRBZ04PZJW3GEF8S" hidden="1">#REF!</definedName>
    <definedName name="BExCW13R0GWJYGXZBNCPAHQN4NR2" localSheetId="11" hidden="1">#REF!</definedName>
    <definedName name="BExCW13R0GWJYGXZBNCPAHQN4NR2" localSheetId="5" hidden="1">#REF!</definedName>
    <definedName name="BExCW13R0GWJYGXZBNCPAHQN4NR2" localSheetId="8" hidden="1">#REF!</definedName>
    <definedName name="BExCW13R0GWJYGXZBNCPAHQN4NR2" localSheetId="6" hidden="1">#REF!</definedName>
    <definedName name="BExCW13R0GWJYGXZBNCPAHQN4NR2" localSheetId="7" hidden="1">#REF!</definedName>
    <definedName name="BExCW13R0GWJYGXZBNCPAHQN4NR2" hidden="1">#REF!</definedName>
    <definedName name="BExCW9Y5HWU4RJTNX74O6L24VGCK" localSheetId="11" hidden="1">#REF!</definedName>
    <definedName name="BExCW9Y5HWU4RJTNX74O6L24VGCK" localSheetId="5" hidden="1">#REF!</definedName>
    <definedName name="BExCW9Y5HWU4RJTNX74O6L24VGCK" localSheetId="8" hidden="1">#REF!</definedName>
    <definedName name="BExCW9Y5HWU4RJTNX74O6L24VGCK" localSheetId="6" hidden="1">#REF!</definedName>
    <definedName name="BExCW9Y5HWU4RJTNX74O6L24VGCK" localSheetId="7" hidden="1">#REF!</definedName>
    <definedName name="BExCW9Y5HWU4RJTNX74O6L24VGCK" hidden="1">#REF!</definedName>
    <definedName name="BExCWHADQJRXWFDGV2KMANWIY1YN" localSheetId="11" hidden="1">#REF!</definedName>
    <definedName name="BExCWHADQJRXWFDGV2KMANWIY1YN" localSheetId="5" hidden="1">#REF!</definedName>
    <definedName name="BExCWHADQJRXWFDGV2KMANWIY1YN" localSheetId="8" hidden="1">#REF!</definedName>
    <definedName name="BExCWHADQJRXWFDGV2KMANWIY1YN" localSheetId="6" hidden="1">#REF!</definedName>
    <definedName name="BExCWHADQJRXWFDGV2KMANWIY1YN" localSheetId="7" hidden="1">#REF!</definedName>
    <definedName name="BExCWHADQJRXWFDGV2KMANWIY1YN" hidden="1">#REF!</definedName>
    <definedName name="BExCWPDPESGZS07QGBLSBWDNVJLZ" localSheetId="11" hidden="1">#REF!</definedName>
    <definedName name="BExCWPDPESGZS07QGBLSBWDNVJLZ" localSheetId="5" hidden="1">#REF!</definedName>
    <definedName name="BExCWPDPESGZS07QGBLSBWDNVJLZ" localSheetId="8" hidden="1">#REF!</definedName>
    <definedName name="BExCWPDPESGZS07QGBLSBWDNVJLZ" localSheetId="6" hidden="1">#REF!</definedName>
    <definedName name="BExCWPDPESGZS07QGBLSBWDNVJLZ" localSheetId="7" hidden="1">#REF!</definedName>
    <definedName name="BExCWPDPESGZS07QGBLSBWDNVJLZ" hidden="1">#REF!</definedName>
    <definedName name="BExCWTVKHIVCRHF8GC39KI58YM5K" localSheetId="11" hidden="1">#REF!</definedName>
    <definedName name="BExCWTVKHIVCRHF8GC39KI58YM5K" localSheetId="5" hidden="1">#REF!</definedName>
    <definedName name="BExCWTVKHIVCRHF8GC39KI58YM5K" localSheetId="8" hidden="1">#REF!</definedName>
    <definedName name="BExCWTVKHIVCRHF8GC39KI58YM5K" localSheetId="6" hidden="1">#REF!</definedName>
    <definedName name="BExCWTVKHIVCRHF8GC39KI58YM5K" localSheetId="7" hidden="1">#REF!</definedName>
    <definedName name="BExCWTVKHIVCRHF8GC39KI58YM5K" hidden="1">#REF!</definedName>
    <definedName name="BExCX2KGRZBRVLZNM8SUSIE6A0RL" localSheetId="11" hidden="1">#REF!</definedName>
    <definedName name="BExCX2KGRZBRVLZNM8SUSIE6A0RL" localSheetId="5" hidden="1">#REF!</definedName>
    <definedName name="BExCX2KGRZBRVLZNM8SUSIE6A0RL" localSheetId="8" hidden="1">#REF!</definedName>
    <definedName name="BExCX2KGRZBRVLZNM8SUSIE6A0RL" localSheetId="6" hidden="1">#REF!</definedName>
    <definedName name="BExCX2KGRZBRVLZNM8SUSIE6A0RL" localSheetId="7" hidden="1">#REF!</definedName>
    <definedName name="BExCX2KGRZBRVLZNM8SUSIE6A0RL" hidden="1">#REF!</definedName>
    <definedName name="BExCX3X451T70LZ1VF95L7W4Y4TM" localSheetId="11" hidden="1">#REF!</definedName>
    <definedName name="BExCX3X451T70LZ1VF95L7W4Y4TM" localSheetId="5" hidden="1">#REF!</definedName>
    <definedName name="BExCX3X451T70LZ1VF95L7W4Y4TM" localSheetId="8" hidden="1">#REF!</definedName>
    <definedName name="BExCX3X451T70LZ1VF95L7W4Y4TM" localSheetId="6" hidden="1">#REF!</definedName>
    <definedName name="BExCX3X451T70LZ1VF95L7W4Y4TM" localSheetId="7" hidden="1">#REF!</definedName>
    <definedName name="BExCX3X451T70LZ1VF95L7W4Y4TM" hidden="1">#REF!</definedName>
    <definedName name="BExCX4NZ2N1OUGXM7EV0U7VULJMM" localSheetId="11" hidden="1">#REF!</definedName>
    <definedName name="BExCX4NZ2N1OUGXM7EV0U7VULJMM" localSheetId="5" hidden="1">#REF!</definedName>
    <definedName name="BExCX4NZ2N1OUGXM7EV0U7VULJMM" localSheetId="8" hidden="1">#REF!</definedName>
    <definedName name="BExCX4NZ2N1OUGXM7EV0U7VULJMM" localSheetId="6" hidden="1">#REF!</definedName>
    <definedName name="BExCX4NZ2N1OUGXM7EV0U7VULJMM" localSheetId="7" hidden="1">#REF!</definedName>
    <definedName name="BExCX4NZ2N1OUGXM7EV0U7VULJMM" hidden="1">#REF!</definedName>
    <definedName name="BExCXILMURGYMAH6N5LF5DV6K3GM" localSheetId="11" hidden="1">#REF!</definedName>
    <definedName name="BExCXILMURGYMAH6N5LF5DV6K3GM" localSheetId="5" hidden="1">#REF!</definedName>
    <definedName name="BExCXILMURGYMAH6N5LF5DV6K3GM" localSheetId="8" hidden="1">#REF!</definedName>
    <definedName name="BExCXILMURGYMAH6N5LF5DV6K3GM" localSheetId="6" hidden="1">#REF!</definedName>
    <definedName name="BExCXILMURGYMAH6N5LF5DV6K3GM" localSheetId="7" hidden="1">#REF!</definedName>
    <definedName name="BExCXILMURGYMAH6N5LF5DV6K3GM" hidden="1">#REF!</definedName>
    <definedName name="BExCXQUFBMXQ1650735H48B1AZT3" localSheetId="11" hidden="1">#REF!</definedName>
    <definedName name="BExCXQUFBMXQ1650735H48B1AZT3" localSheetId="5" hidden="1">#REF!</definedName>
    <definedName name="BExCXQUFBMXQ1650735H48B1AZT3" localSheetId="8" hidden="1">#REF!</definedName>
    <definedName name="BExCXQUFBMXQ1650735H48B1AZT3" localSheetId="6" hidden="1">#REF!</definedName>
    <definedName name="BExCXQUFBMXQ1650735H48B1AZT3" localSheetId="7" hidden="1">#REF!</definedName>
    <definedName name="BExCXQUFBMXQ1650735H48B1AZT3" hidden="1">#REF!</definedName>
    <definedName name="BExCXYSBKJ9SZQD7XS2WUS6SVBJO" localSheetId="11" hidden="1">#REF!</definedName>
    <definedName name="BExCXYSBKJ9SZQD7XS2WUS6SVBJO" localSheetId="5" hidden="1">#REF!</definedName>
    <definedName name="BExCXYSBKJ9SZQD7XS2WUS6SVBJO" localSheetId="8" hidden="1">#REF!</definedName>
    <definedName name="BExCXYSBKJ9SZQD7XS2WUS6SVBJO" localSheetId="6" hidden="1">#REF!</definedName>
    <definedName name="BExCXYSBKJ9SZQD7XS2WUS6SVBJO" localSheetId="7" hidden="1">#REF!</definedName>
    <definedName name="BExCXYSBKJ9SZQD7XS2WUS6SVBJO" hidden="1">#REF!</definedName>
    <definedName name="BExCXZ8DGK5ZE8467LFEHX6JNQHJ" localSheetId="11" hidden="1">#REF!</definedName>
    <definedName name="BExCXZ8DGK5ZE8467LFEHX6JNQHJ" localSheetId="5" hidden="1">#REF!</definedName>
    <definedName name="BExCXZ8DGK5ZE8467LFEHX6JNQHJ" localSheetId="8" hidden="1">#REF!</definedName>
    <definedName name="BExCXZ8DGK5ZE8467LFEHX6JNQHJ" localSheetId="6" hidden="1">#REF!</definedName>
    <definedName name="BExCXZ8DGK5ZE8467LFEHX6JNQHJ" localSheetId="7" hidden="1">#REF!</definedName>
    <definedName name="BExCXZ8DGK5ZE8467LFEHX6JNQHJ" hidden="1">#REF!</definedName>
    <definedName name="BExCY2DQO9VLA77Q7EG3T0XNXX4F" localSheetId="11" hidden="1">#REF!</definedName>
    <definedName name="BExCY2DQO9VLA77Q7EG3T0XNXX4F" localSheetId="5" hidden="1">#REF!</definedName>
    <definedName name="BExCY2DQO9VLA77Q7EG3T0XNXX4F" localSheetId="8" hidden="1">#REF!</definedName>
    <definedName name="BExCY2DQO9VLA77Q7EG3T0XNXX4F" localSheetId="6" hidden="1">#REF!</definedName>
    <definedName name="BExCY2DQO9VLA77Q7EG3T0XNXX4F" localSheetId="7" hidden="1">#REF!</definedName>
    <definedName name="BExCY2DQO9VLA77Q7EG3T0XNXX4F" hidden="1">#REF!</definedName>
    <definedName name="BExCY5Z7X93Z8XUOEASK50W08S36" localSheetId="11" hidden="1">#REF!</definedName>
    <definedName name="BExCY5Z7X93Z8XUOEASK50W08S36" localSheetId="5" hidden="1">#REF!</definedName>
    <definedName name="BExCY5Z7X93Z8XUOEASK50W08S36" localSheetId="8" hidden="1">#REF!</definedName>
    <definedName name="BExCY5Z7X93Z8XUOEASK50W08S36" localSheetId="6" hidden="1">#REF!</definedName>
    <definedName name="BExCY5Z7X93Z8XUOEASK50W08S36" localSheetId="7" hidden="1">#REF!</definedName>
    <definedName name="BExCY5Z7X93Z8XUOEASK50W08S36" hidden="1">#REF!</definedName>
    <definedName name="BExCY6VMJ68MX3C981R5Q0BX5791" localSheetId="11" hidden="1">#REF!</definedName>
    <definedName name="BExCY6VMJ68MX3C981R5Q0BX5791" localSheetId="5" hidden="1">#REF!</definedName>
    <definedName name="BExCY6VMJ68MX3C981R5Q0BX5791" localSheetId="8" hidden="1">#REF!</definedName>
    <definedName name="BExCY6VMJ68MX3C981R5Q0BX5791" localSheetId="6" hidden="1">#REF!</definedName>
    <definedName name="BExCY6VMJ68MX3C981R5Q0BX5791" localSheetId="7" hidden="1">#REF!</definedName>
    <definedName name="BExCY6VMJ68MX3C981R5Q0BX5791" hidden="1">#REF!</definedName>
    <definedName name="BExCYAH2SAZCPW6XCB7V7PMMCAWO" localSheetId="11" hidden="1">#REF!</definedName>
    <definedName name="BExCYAH2SAZCPW6XCB7V7PMMCAWO" localSheetId="5" hidden="1">#REF!</definedName>
    <definedName name="BExCYAH2SAZCPW6XCB7V7PMMCAWO" localSheetId="8" hidden="1">#REF!</definedName>
    <definedName name="BExCYAH2SAZCPW6XCB7V7PMMCAWO" localSheetId="6" hidden="1">#REF!</definedName>
    <definedName name="BExCYAH2SAZCPW6XCB7V7PMMCAWO" localSheetId="7" hidden="1">#REF!</definedName>
    <definedName name="BExCYAH2SAZCPW6XCB7V7PMMCAWO" hidden="1">#REF!</definedName>
    <definedName name="BExCYDGYM1UGUNTB331L2E4L5F34" localSheetId="11" hidden="1">#REF!</definedName>
    <definedName name="BExCYDGYM1UGUNTB331L2E4L5F34" localSheetId="5" hidden="1">#REF!</definedName>
    <definedName name="BExCYDGYM1UGUNTB331L2E4L5F34" localSheetId="8" hidden="1">#REF!</definedName>
    <definedName name="BExCYDGYM1UGUNTB331L2E4L5F34" localSheetId="6" hidden="1">#REF!</definedName>
    <definedName name="BExCYDGYM1UGUNTB331L2E4L5F34" localSheetId="7" hidden="1">#REF!</definedName>
    <definedName name="BExCYDGYM1UGUNTB331L2E4L5F34" hidden="1">#REF!</definedName>
    <definedName name="BExCYN7KCKU1F6EXMNPQPTKNOT6A" localSheetId="11" hidden="1">#REF!</definedName>
    <definedName name="BExCYN7KCKU1F6EXMNPQPTKNOT6A" localSheetId="5" hidden="1">#REF!</definedName>
    <definedName name="BExCYN7KCKU1F6EXMNPQPTKNOT6A" localSheetId="8" hidden="1">#REF!</definedName>
    <definedName name="BExCYN7KCKU1F6EXMNPQPTKNOT6A" localSheetId="6" hidden="1">#REF!</definedName>
    <definedName name="BExCYN7KCKU1F6EXMNPQPTKNOT6A" localSheetId="7" hidden="1">#REF!</definedName>
    <definedName name="BExCYN7KCKU1F6EXMNPQPTKNOT6A" hidden="1">#REF!</definedName>
    <definedName name="BExCYPRC5HJE6N2XQTHCT6NXGP8N" localSheetId="11" hidden="1">#REF!</definedName>
    <definedName name="BExCYPRC5HJE6N2XQTHCT6NXGP8N" localSheetId="5" hidden="1">#REF!</definedName>
    <definedName name="BExCYPRC5HJE6N2XQTHCT6NXGP8N" localSheetId="8" hidden="1">#REF!</definedName>
    <definedName name="BExCYPRC5HJE6N2XQTHCT6NXGP8N" localSheetId="6" hidden="1">#REF!</definedName>
    <definedName name="BExCYPRC5HJE6N2XQTHCT6NXGP8N" localSheetId="7" hidden="1">#REF!</definedName>
    <definedName name="BExCYPRC5HJE6N2XQTHCT6NXGP8N" hidden="1">#REF!</definedName>
    <definedName name="BExCYQCX9ES8ZWW2L35B12WDNT73" localSheetId="11" hidden="1">#REF!</definedName>
    <definedName name="BExCYQCX9ES8ZWW2L35B12WDNT73" localSheetId="5" hidden="1">#REF!</definedName>
    <definedName name="BExCYQCX9ES8ZWW2L35B12WDNT73" localSheetId="8" hidden="1">#REF!</definedName>
    <definedName name="BExCYQCX9ES8ZWW2L35B12WDNT73" localSheetId="6" hidden="1">#REF!</definedName>
    <definedName name="BExCYQCX9ES8ZWW2L35B12WDNT73" localSheetId="7" hidden="1">#REF!</definedName>
    <definedName name="BExCYQCX9ES8ZWW2L35B12WDNT73" hidden="1">#REF!</definedName>
    <definedName name="BExCYSLQY2CYU7DQ3QI07UGGS6OW" localSheetId="11" hidden="1">#REF!</definedName>
    <definedName name="BExCYSLQY2CYU7DQ3QI07UGGS6OW" localSheetId="5" hidden="1">#REF!</definedName>
    <definedName name="BExCYSLQY2CYU7DQ3QI07UGGS6OW" localSheetId="8" hidden="1">#REF!</definedName>
    <definedName name="BExCYSLQY2CYU7DQ3QI07UGGS6OW" localSheetId="6" hidden="1">#REF!</definedName>
    <definedName name="BExCYSLQY2CYU7DQ3QI07UGGS6OW" localSheetId="7" hidden="1">#REF!</definedName>
    <definedName name="BExCYSLQY2CYU7DQ3QI07UGGS6OW" hidden="1">#REF!</definedName>
    <definedName name="BExCYUK0I3UEXZNFDW71G6Z6D8XR" localSheetId="11" hidden="1">#REF!</definedName>
    <definedName name="BExCYUK0I3UEXZNFDW71G6Z6D8XR" localSheetId="5" hidden="1">#REF!</definedName>
    <definedName name="BExCYUK0I3UEXZNFDW71G6Z6D8XR" localSheetId="8" hidden="1">#REF!</definedName>
    <definedName name="BExCYUK0I3UEXZNFDW71G6Z6D8XR" localSheetId="6" hidden="1">#REF!</definedName>
    <definedName name="BExCYUK0I3UEXZNFDW71G6Z6D8XR" localSheetId="7" hidden="1">#REF!</definedName>
    <definedName name="BExCYUK0I3UEXZNFDW71G6Z6D8XR" hidden="1">#REF!</definedName>
    <definedName name="BExCZFZCXMLY5DWESYJ9NGTJYQ8M" localSheetId="11" hidden="1">#REF!</definedName>
    <definedName name="BExCZFZCXMLY5DWESYJ9NGTJYQ8M" localSheetId="5" hidden="1">#REF!</definedName>
    <definedName name="BExCZFZCXMLY5DWESYJ9NGTJYQ8M" localSheetId="8" hidden="1">#REF!</definedName>
    <definedName name="BExCZFZCXMLY5DWESYJ9NGTJYQ8M" localSheetId="6" hidden="1">#REF!</definedName>
    <definedName name="BExCZFZCXMLY5DWESYJ9NGTJYQ8M" localSheetId="7" hidden="1">#REF!</definedName>
    <definedName name="BExCZFZCXMLY5DWESYJ9NGTJYQ8M" hidden="1">#REF!</definedName>
    <definedName name="BExCZJ4P8WS0BDT31WDXI0ROE7D6" localSheetId="11" hidden="1">#REF!</definedName>
    <definedName name="BExCZJ4P8WS0BDT31WDXI0ROE7D6" localSheetId="5" hidden="1">#REF!</definedName>
    <definedName name="BExCZJ4P8WS0BDT31WDXI0ROE7D6" localSheetId="8" hidden="1">#REF!</definedName>
    <definedName name="BExCZJ4P8WS0BDT31WDXI0ROE7D6" localSheetId="6" hidden="1">#REF!</definedName>
    <definedName name="BExCZJ4P8WS0BDT31WDXI0ROE7D6" localSheetId="7" hidden="1">#REF!</definedName>
    <definedName name="BExCZJ4P8WS0BDT31WDXI0ROE7D6" hidden="1">#REF!</definedName>
    <definedName name="BExCZKH6NI0EE02L995IFVBD1J59" localSheetId="11" hidden="1">#REF!</definedName>
    <definedName name="BExCZKH6NI0EE02L995IFVBD1J59" localSheetId="5" hidden="1">#REF!</definedName>
    <definedName name="BExCZKH6NI0EE02L995IFVBD1J59" localSheetId="8" hidden="1">#REF!</definedName>
    <definedName name="BExCZKH6NI0EE02L995IFVBD1J59" localSheetId="6" hidden="1">#REF!</definedName>
    <definedName name="BExCZKH6NI0EE02L995IFVBD1J59" localSheetId="7" hidden="1">#REF!</definedName>
    <definedName name="BExCZKH6NI0EE02L995IFVBD1J59" hidden="1">#REF!</definedName>
    <definedName name="BExCZNRWARGGHWLSC1PEDZFLF3JV" localSheetId="11" hidden="1">#REF!</definedName>
    <definedName name="BExCZNRWARGGHWLSC1PEDZFLF3JV" localSheetId="5" hidden="1">#REF!</definedName>
    <definedName name="BExCZNRWARGGHWLSC1PEDZFLF3JV" localSheetId="8" hidden="1">#REF!</definedName>
    <definedName name="BExCZNRWARGGHWLSC1PEDZFLF3JV" localSheetId="6" hidden="1">#REF!</definedName>
    <definedName name="BExCZNRWARGGHWLSC1PEDZFLF3JV" localSheetId="7" hidden="1">#REF!</definedName>
    <definedName name="BExCZNRWARGGHWLSC1PEDZFLF3JV" hidden="1">#REF!</definedName>
    <definedName name="BExCZP9TBB61HISZ2U5QMQSO2LBE" localSheetId="11" hidden="1">#REF!</definedName>
    <definedName name="BExCZP9TBB61HISZ2U5QMQSO2LBE" localSheetId="5" hidden="1">#REF!</definedName>
    <definedName name="BExCZP9TBB61HISZ2U5QMQSO2LBE" localSheetId="8" hidden="1">#REF!</definedName>
    <definedName name="BExCZP9TBB61HISZ2U5QMQSO2LBE" localSheetId="6" hidden="1">#REF!</definedName>
    <definedName name="BExCZP9TBB61HISZ2U5QMQSO2LBE" localSheetId="7" hidden="1">#REF!</definedName>
    <definedName name="BExCZP9TBB61HISZ2U5QMQSO2LBE" hidden="1">#REF!</definedName>
    <definedName name="BExCZUD9FEOJBKDJ51Z3JON9LKJ8" localSheetId="11" hidden="1">#REF!</definedName>
    <definedName name="BExCZUD9FEOJBKDJ51Z3JON9LKJ8" localSheetId="5" hidden="1">#REF!</definedName>
    <definedName name="BExCZUD9FEOJBKDJ51Z3JON9LKJ8" localSheetId="8" hidden="1">#REF!</definedName>
    <definedName name="BExCZUD9FEOJBKDJ51Z3JON9LKJ8" localSheetId="6" hidden="1">#REF!</definedName>
    <definedName name="BExCZUD9FEOJBKDJ51Z3JON9LKJ8" localSheetId="7" hidden="1">#REF!</definedName>
    <definedName name="BExCZUD9FEOJBKDJ51Z3JON9LKJ8" hidden="1">#REF!</definedName>
    <definedName name="BExD0AUOVQT3UL53T2KUVJNGD0QF" localSheetId="11" hidden="1">#REF!</definedName>
    <definedName name="BExD0AUOVQT3UL53T2KUVJNGD0QF" localSheetId="5" hidden="1">#REF!</definedName>
    <definedName name="BExD0AUOVQT3UL53T2KUVJNGD0QF" localSheetId="8" hidden="1">#REF!</definedName>
    <definedName name="BExD0AUOVQT3UL53T2KUVJNGD0QF" localSheetId="6" hidden="1">#REF!</definedName>
    <definedName name="BExD0AUOVQT3UL53T2KUVJNGD0QF" localSheetId="7" hidden="1">#REF!</definedName>
    <definedName name="BExD0AUOVQT3UL53T2KUVJNGD0QF" hidden="1">#REF!</definedName>
    <definedName name="BExD0HALIN0JR4JTPGDEVAEE5EX5" localSheetId="11" hidden="1">#REF!</definedName>
    <definedName name="BExD0HALIN0JR4JTPGDEVAEE5EX5" localSheetId="5" hidden="1">#REF!</definedName>
    <definedName name="BExD0HALIN0JR4JTPGDEVAEE5EX5" localSheetId="8" hidden="1">#REF!</definedName>
    <definedName name="BExD0HALIN0JR4JTPGDEVAEE5EX5" localSheetId="6" hidden="1">#REF!</definedName>
    <definedName name="BExD0HALIN0JR4JTPGDEVAEE5EX5" localSheetId="7" hidden="1">#REF!</definedName>
    <definedName name="BExD0HALIN0JR4JTPGDEVAEE5EX5" hidden="1">#REF!</definedName>
    <definedName name="BExD0LCCDPG16YLY5WQSZF1XI5DA" localSheetId="11" hidden="1">#REF!</definedName>
    <definedName name="BExD0LCCDPG16YLY5WQSZF1XI5DA" localSheetId="5" hidden="1">#REF!</definedName>
    <definedName name="BExD0LCCDPG16YLY5WQSZF1XI5DA" localSheetId="8" hidden="1">#REF!</definedName>
    <definedName name="BExD0LCCDPG16YLY5WQSZF1XI5DA" localSheetId="6" hidden="1">#REF!</definedName>
    <definedName name="BExD0LCCDPG16YLY5WQSZF1XI5DA" localSheetId="7" hidden="1">#REF!</definedName>
    <definedName name="BExD0LCCDPG16YLY5WQSZF1XI5DA" hidden="1">#REF!</definedName>
    <definedName name="BExD0RMWSB4TRECEHTH6NN4K9DFZ" localSheetId="11" hidden="1">#REF!</definedName>
    <definedName name="BExD0RMWSB4TRECEHTH6NN4K9DFZ" localSheetId="5" hidden="1">#REF!</definedName>
    <definedName name="BExD0RMWSB4TRECEHTH6NN4K9DFZ" localSheetId="8" hidden="1">#REF!</definedName>
    <definedName name="BExD0RMWSB4TRECEHTH6NN4K9DFZ" localSheetId="6" hidden="1">#REF!</definedName>
    <definedName name="BExD0RMWSB4TRECEHTH6NN4K9DFZ" localSheetId="7" hidden="1">#REF!</definedName>
    <definedName name="BExD0RMWSB4TRECEHTH6NN4K9DFZ" hidden="1">#REF!</definedName>
    <definedName name="BExD0U6KG10QGVDI1XSHK0J10A2V" localSheetId="11" hidden="1">#REF!</definedName>
    <definedName name="BExD0U6KG10QGVDI1XSHK0J10A2V" localSheetId="5" hidden="1">#REF!</definedName>
    <definedName name="BExD0U6KG10QGVDI1XSHK0J10A2V" localSheetId="8" hidden="1">#REF!</definedName>
    <definedName name="BExD0U6KG10QGVDI1XSHK0J10A2V" localSheetId="6" hidden="1">#REF!</definedName>
    <definedName name="BExD0U6KG10QGVDI1XSHK0J10A2V" localSheetId="7" hidden="1">#REF!</definedName>
    <definedName name="BExD0U6KG10QGVDI1XSHK0J10A2V" hidden="1">#REF!</definedName>
    <definedName name="BExD0WQ6EQ2G82IAJI3FDQKGZH18" localSheetId="11" hidden="1">#REF!</definedName>
    <definedName name="BExD0WQ6EQ2G82IAJI3FDQKGZH18" localSheetId="5" hidden="1">#REF!</definedName>
    <definedName name="BExD0WQ6EQ2G82IAJI3FDQKGZH18" localSheetId="8" hidden="1">#REF!</definedName>
    <definedName name="BExD0WQ6EQ2G82IAJI3FDQKGZH18" localSheetId="6" hidden="1">#REF!</definedName>
    <definedName name="BExD0WQ6EQ2G82IAJI3FDQKGZH18" localSheetId="7" hidden="1">#REF!</definedName>
    <definedName name="BExD0WQ6EQ2G82IAJI3FDQKGZH18" hidden="1">#REF!</definedName>
    <definedName name="BExD13RUIBGRXDL4QDZ305UKUR12" localSheetId="11" hidden="1">#REF!</definedName>
    <definedName name="BExD13RUIBGRXDL4QDZ305UKUR12" localSheetId="5" hidden="1">#REF!</definedName>
    <definedName name="BExD13RUIBGRXDL4QDZ305UKUR12" localSheetId="8" hidden="1">#REF!</definedName>
    <definedName name="BExD13RUIBGRXDL4QDZ305UKUR12" localSheetId="6" hidden="1">#REF!</definedName>
    <definedName name="BExD13RUIBGRXDL4QDZ305UKUR12" localSheetId="7" hidden="1">#REF!</definedName>
    <definedName name="BExD13RUIBGRXDL4QDZ305UKUR12" hidden="1">#REF!</definedName>
    <definedName name="BExD14DETV5R4OOTMAXD5NAKWRO3" localSheetId="11" hidden="1">#REF!</definedName>
    <definedName name="BExD14DETV5R4OOTMAXD5NAKWRO3" localSheetId="5" hidden="1">#REF!</definedName>
    <definedName name="BExD14DETV5R4OOTMAXD5NAKWRO3" localSheetId="8" hidden="1">#REF!</definedName>
    <definedName name="BExD14DETV5R4OOTMAXD5NAKWRO3" localSheetId="6" hidden="1">#REF!</definedName>
    <definedName name="BExD14DETV5R4OOTMAXD5NAKWRO3" localSheetId="7" hidden="1">#REF!</definedName>
    <definedName name="BExD14DETV5R4OOTMAXD5NAKWRO3" hidden="1">#REF!</definedName>
    <definedName name="BExD1MI40YRCBI7KT4S9YHQJUO06" localSheetId="11" hidden="1">#REF!</definedName>
    <definedName name="BExD1MI40YRCBI7KT4S9YHQJUO06" localSheetId="5" hidden="1">#REF!</definedName>
    <definedName name="BExD1MI40YRCBI7KT4S9YHQJUO06" localSheetId="8" hidden="1">#REF!</definedName>
    <definedName name="BExD1MI40YRCBI7KT4S9YHQJUO06" localSheetId="6" hidden="1">#REF!</definedName>
    <definedName name="BExD1MI40YRCBI7KT4S9YHQJUO06" localSheetId="7" hidden="1">#REF!</definedName>
    <definedName name="BExD1MI40YRCBI7KT4S9YHQJUO06" hidden="1">#REF!</definedName>
    <definedName name="BExD1OAU9OXQAZA4D70HP72CU6GB" localSheetId="11" hidden="1">#REF!</definedName>
    <definedName name="BExD1OAU9OXQAZA4D70HP72CU6GB" localSheetId="5" hidden="1">#REF!</definedName>
    <definedName name="BExD1OAU9OXQAZA4D70HP72CU6GB" localSheetId="8" hidden="1">#REF!</definedName>
    <definedName name="BExD1OAU9OXQAZA4D70HP72CU6GB" localSheetId="6" hidden="1">#REF!</definedName>
    <definedName name="BExD1OAU9OXQAZA4D70HP72CU6GB" localSheetId="7" hidden="1">#REF!</definedName>
    <definedName name="BExD1OAU9OXQAZA4D70HP72CU6GB" hidden="1">#REF!</definedName>
    <definedName name="BExD1T8WPV0G6YOX7WMAIZD8XNBK" localSheetId="11" hidden="1">#REF!</definedName>
    <definedName name="BExD1T8WPV0G6YOX7WMAIZD8XNBK" localSheetId="5" hidden="1">#REF!</definedName>
    <definedName name="BExD1T8WPV0G6YOX7WMAIZD8XNBK" localSheetId="8" hidden="1">#REF!</definedName>
    <definedName name="BExD1T8WPV0G6YOX7WMAIZD8XNBK" localSheetId="6" hidden="1">#REF!</definedName>
    <definedName name="BExD1T8WPV0G6YOX7WMAIZD8XNBK" localSheetId="7" hidden="1">#REF!</definedName>
    <definedName name="BExD1T8WPV0G6YOX7WMAIZD8XNBK" hidden="1">#REF!</definedName>
    <definedName name="BExD1Y1JV61416YA1XRQHKWPZIE7" localSheetId="11" hidden="1">#REF!</definedName>
    <definedName name="BExD1Y1JV61416YA1XRQHKWPZIE7" localSheetId="5" hidden="1">#REF!</definedName>
    <definedName name="BExD1Y1JV61416YA1XRQHKWPZIE7" localSheetId="8" hidden="1">#REF!</definedName>
    <definedName name="BExD1Y1JV61416YA1XRQHKWPZIE7" localSheetId="6" hidden="1">#REF!</definedName>
    <definedName name="BExD1Y1JV61416YA1XRQHKWPZIE7" localSheetId="7" hidden="1">#REF!</definedName>
    <definedName name="BExD1Y1JV61416YA1XRQHKWPZIE7" hidden="1">#REF!</definedName>
    <definedName name="BExD2CFHIRMBKN5KXE5QP4XXEWFS" localSheetId="11" hidden="1">#REF!</definedName>
    <definedName name="BExD2CFHIRMBKN5KXE5QP4XXEWFS" localSheetId="5" hidden="1">#REF!</definedName>
    <definedName name="BExD2CFHIRMBKN5KXE5QP4XXEWFS" localSheetId="8" hidden="1">#REF!</definedName>
    <definedName name="BExD2CFHIRMBKN5KXE5QP4XXEWFS" localSheetId="6" hidden="1">#REF!</definedName>
    <definedName name="BExD2CFHIRMBKN5KXE5QP4XXEWFS" localSheetId="7" hidden="1">#REF!</definedName>
    <definedName name="BExD2CFHIRMBKN5KXE5QP4XXEWFS" hidden="1">#REF!</definedName>
    <definedName name="BExD2DMHH1HWXQ9W0YYMDP8AAX8Q" localSheetId="11" hidden="1">#REF!</definedName>
    <definedName name="BExD2DMHH1HWXQ9W0YYMDP8AAX8Q" localSheetId="5" hidden="1">#REF!</definedName>
    <definedName name="BExD2DMHH1HWXQ9W0YYMDP8AAX8Q" localSheetId="8" hidden="1">#REF!</definedName>
    <definedName name="BExD2DMHH1HWXQ9W0YYMDP8AAX8Q" localSheetId="6" hidden="1">#REF!</definedName>
    <definedName name="BExD2DMHH1HWXQ9W0YYMDP8AAX8Q" localSheetId="7" hidden="1">#REF!</definedName>
    <definedName name="BExD2DMHH1HWXQ9W0YYMDP8AAX8Q" hidden="1">#REF!</definedName>
    <definedName name="BExD2HTPC7IWBAU6OSQ67MQA8BYZ" localSheetId="11" hidden="1">#REF!</definedName>
    <definedName name="BExD2HTPC7IWBAU6OSQ67MQA8BYZ" localSheetId="5" hidden="1">#REF!</definedName>
    <definedName name="BExD2HTPC7IWBAU6OSQ67MQA8BYZ" localSheetId="8" hidden="1">#REF!</definedName>
    <definedName name="BExD2HTPC7IWBAU6OSQ67MQA8BYZ" localSheetId="6" hidden="1">#REF!</definedName>
    <definedName name="BExD2HTPC7IWBAU6OSQ67MQA8BYZ" localSheetId="7" hidden="1">#REF!</definedName>
    <definedName name="BExD2HTPC7IWBAU6OSQ67MQA8BYZ" hidden="1">#REF!</definedName>
    <definedName name="BExD2PWTVQ2CXNG6B7UDL8FIMXBH" localSheetId="11" hidden="1">#REF!</definedName>
    <definedName name="BExD2PWTVQ2CXNG6B7UDL8FIMXBH" localSheetId="5" hidden="1">#REF!</definedName>
    <definedName name="BExD2PWTVQ2CXNG6B7UDL8FIMXBH" localSheetId="8" hidden="1">#REF!</definedName>
    <definedName name="BExD2PWTVQ2CXNG6B7UDL8FIMXBH" localSheetId="6" hidden="1">#REF!</definedName>
    <definedName name="BExD2PWTVQ2CXNG6B7UDL8FIMXBH" localSheetId="7" hidden="1">#REF!</definedName>
    <definedName name="BExD2PWTVQ2CXNG6B7UDL8FIMXBH" hidden="1">#REF!</definedName>
    <definedName name="BExD2X9AQ03EX1AVVX44CXLXRPTI" localSheetId="11" hidden="1">#REF!</definedName>
    <definedName name="BExD2X9AQ03EX1AVVX44CXLXRPTI" localSheetId="5" hidden="1">#REF!</definedName>
    <definedName name="BExD2X9AQ03EX1AVVX44CXLXRPTI" localSheetId="8" hidden="1">#REF!</definedName>
    <definedName name="BExD2X9AQ03EX1AVVX44CXLXRPTI" localSheetId="6" hidden="1">#REF!</definedName>
    <definedName name="BExD2X9AQ03EX1AVVX44CXLXRPTI" localSheetId="7" hidden="1">#REF!</definedName>
    <definedName name="BExD2X9AQ03EX1AVVX44CXLXRPTI" hidden="1">#REF!</definedName>
    <definedName name="BExD2ZNL9MWJOEL2575KJZBDP2A6" localSheetId="11" hidden="1">#REF!</definedName>
    <definedName name="BExD2ZNL9MWJOEL2575KJZBDP2A6" localSheetId="5" hidden="1">#REF!</definedName>
    <definedName name="BExD2ZNL9MWJOEL2575KJZBDP2A6" localSheetId="8" hidden="1">#REF!</definedName>
    <definedName name="BExD2ZNL9MWJOEL2575KJZBDP2A6" localSheetId="6" hidden="1">#REF!</definedName>
    <definedName name="BExD2ZNL9MWJOEL2575KJZBDP2A6" localSheetId="7" hidden="1">#REF!</definedName>
    <definedName name="BExD2ZNL9MWJOEL2575KJZBDP2A6" hidden="1">#REF!</definedName>
    <definedName name="BExD34G79JRMB8BZRVN81P1H9MSB" localSheetId="11" hidden="1">#REF!</definedName>
    <definedName name="BExD34G79JRMB8BZRVN81P1H9MSB" localSheetId="5" hidden="1">#REF!</definedName>
    <definedName name="BExD34G79JRMB8BZRVN81P1H9MSB" localSheetId="8" hidden="1">#REF!</definedName>
    <definedName name="BExD34G79JRMB8BZRVN81P1H9MSB" localSheetId="6" hidden="1">#REF!</definedName>
    <definedName name="BExD34G79JRMB8BZRVN81P1H9MSB" localSheetId="7" hidden="1">#REF!</definedName>
    <definedName name="BExD34G79JRMB8BZRVN81P1H9MSB" hidden="1">#REF!</definedName>
    <definedName name="BExD35CL2NULPPEHAM954ETQIJA2" localSheetId="11" hidden="1">#REF!</definedName>
    <definedName name="BExD35CL2NULPPEHAM954ETQIJA2" localSheetId="5" hidden="1">#REF!</definedName>
    <definedName name="BExD35CL2NULPPEHAM954ETQIJA2" localSheetId="8" hidden="1">#REF!</definedName>
    <definedName name="BExD35CL2NULPPEHAM954ETQIJA2" localSheetId="6" hidden="1">#REF!</definedName>
    <definedName name="BExD35CL2NULPPEHAM954ETQIJA2" localSheetId="7" hidden="1">#REF!</definedName>
    <definedName name="BExD35CL2NULPPEHAM954ETQIJA2" hidden="1">#REF!</definedName>
    <definedName name="BExD363H2VGFIQUCE6LS4AC5J0ZT" localSheetId="11" hidden="1">#REF!</definedName>
    <definedName name="BExD363H2VGFIQUCE6LS4AC5J0ZT" localSheetId="5" hidden="1">#REF!</definedName>
    <definedName name="BExD363H2VGFIQUCE6LS4AC5J0ZT" localSheetId="8" hidden="1">#REF!</definedName>
    <definedName name="BExD363H2VGFIQUCE6LS4AC5J0ZT" localSheetId="6" hidden="1">#REF!</definedName>
    <definedName name="BExD363H2VGFIQUCE6LS4AC5J0ZT" localSheetId="7" hidden="1">#REF!</definedName>
    <definedName name="BExD363H2VGFIQUCE6LS4AC5J0ZT" hidden="1">#REF!</definedName>
    <definedName name="BExD3A588E939V61P1XEW0FI5Q0S" localSheetId="11" hidden="1">#REF!</definedName>
    <definedName name="BExD3A588E939V61P1XEW0FI5Q0S" localSheetId="5" hidden="1">#REF!</definedName>
    <definedName name="BExD3A588E939V61P1XEW0FI5Q0S" localSheetId="8" hidden="1">#REF!</definedName>
    <definedName name="BExD3A588E939V61P1XEW0FI5Q0S" localSheetId="6" hidden="1">#REF!</definedName>
    <definedName name="BExD3A588E939V61P1XEW0FI5Q0S" localSheetId="7" hidden="1">#REF!</definedName>
    <definedName name="BExD3A588E939V61P1XEW0FI5Q0S" hidden="1">#REF!</definedName>
    <definedName name="BExD3CJJDKVR9M18XI3WDZH80WL6" localSheetId="11" hidden="1">#REF!</definedName>
    <definedName name="BExD3CJJDKVR9M18XI3WDZH80WL6" localSheetId="5" hidden="1">#REF!</definedName>
    <definedName name="BExD3CJJDKVR9M18XI3WDZH80WL6" localSheetId="8" hidden="1">#REF!</definedName>
    <definedName name="BExD3CJJDKVR9M18XI3WDZH80WL6" localSheetId="6" hidden="1">#REF!</definedName>
    <definedName name="BExD3CJJDKVR9M18XI3WDZH80WL6" localSheetId="7" hidden="1">#REF!</definedName>
    <definedName name="BExD3CJJDKVR9M18XI3WDZH80WL6" hidden="1">#REF!</definedName>
    <definedName name="BExD3ESD9WYJIB3TRDPJ1CKXRAVL" localSheetId="11" hidden="1">#REF!</definedName>
    <definedName name="BExD3ESD9WYJIB3TRDPJ1CKXRAVL" localSheetId="5" hidden="1">#REF!</definedName>
    <definedName name="BExD3ESD9WYJIB3TRDPJ1CKXRAVL" localSheetId="8" hidden="1">#REF!</definedName>
    <definedName name="BExD3ESD9WYJIB3TRDPJ1CKXRAVL" localSheetId="6" hidden="1">#REF!</definedName>
    <definedName name="BExD3ESD9WYJIB3TRDPJ1CKXRAVL" localSheetId="7" hidden="1">#REF!</definedName>
    <definedName name="BExD3ESD9WYJIB3TRDPJ1CKXRAVL" hidden="1">#REF!</definedName>
    <definedName name="BExD3F368X5S25MWSUNIV57RDB57" localSheetId="11" hidden="1">#REF!</definedName>
    <definedName name="BExD3F368X5S25MWSUNIV57RDB57" localSheetId="5" hidden="1">#REF!</definedName>
    <definedName name="BExD3F368X5S25MWSUNIV57RDB57" localSheetId="8" hidden="1">#REF!</definedName>
    <definedName name="BExD3F368X5S25MWSUNIV57RDB57" localSheetId="6" hidden="1">#REF!</definedName>
    <definedName name="BExD3F368X5S25MWSUNIV57RDB57" localSheetId="7" hidden="1">#REF!</definedName>
    <definedName name="BExD3F368X5S25MWSUNIV57RDB57" hidden="1">#REF!</definedName>
    <definedName name="BExD3I8JTNF4LTMFY6GRVDJ6VLGG" localSheetId="11" hidden="1">#REF!</definedName>
    <definedName name="BExD3I8JTNF4LTMFY6GRVDJ6VLGG" localSheetId="5" hidden="1">#REF!</definedName>
    <definedName name="BExD3I8JTNF4LTMFY6GRVDJ6VLGG" localSheetId="8" hidden="1">#REF!</definedName>
    <definedName name="BExD3I8JTNF4LTMFY6GRVDJ6VLGG" localSheetId="6" hidden="1">#REF!</definedName>
    <definedName name="BExD3I8JTNF4LTMFY6GRVDJ6VLGG" localSheetId="7" hidden="1">#REF!</definedName>
    <definedName name="BExD3I8JTNF4LTMFY6GRVDJ6VLGG" hidden="1">#REF!</definedName>
    <definedName name="BExD3IJ5IT335SOSNV9L85WKAOSI" localSheetId="11" hidden="1">#REF!</definedName>
    <definedName name="BExD3IJ5IT335SOSNV9L85WKAOSI" localSheetId="5" hidden="1">#REF!</definedName>
    <definedName name="BExD3IJ5IT335SOSNV9L85WKAOSI" localSheetId="8" hidden="1">#REF!</definedName>
    <definedName name="BExD3IJ5IT335SOSNV9L85WKAOSI" localSheetId="6" hidden="1">#REF!</definedName>
    <definedName name="BExD3IJ5IT335SOSNV9L85WKAOSI" localSheetId="7" hidden="1">#REF!</definedName>
    <definedName name="BExD3IJ5IT335SOSNV9L85WKAOSI" hidden="1">#REF!</definedName>
    <definedName name="BExD3KBVUY57GMMQTOFEU6S6G1AY" localSheetId="11" hidden="1">#REF!</definedName>
    <definedName name="BExD3KBVUY57GMMQTOFEU6S6G1AY" localSheetId="5" hidden="1">#REF!</definedName>
    <definedName name="BExD3KBVUY57GMMQTOFEU6S6G1AY" localSheetId="8" hidden="1">#REF!</definedName>
    <definedName name="BExD3KBVUY57GMMQTOFEU6S6G1AY" localSheetId="6" hidden="1">#REF!</definedName>
    <definedName name="BExD3KBVUY57GMMQTOFEU6S6G1AY" localSheetId="7" hidden="1">#REF!</definedName>
    <definedName name="BExD3KBVUY57GMMQTOFEU6S6G1AY" hidden="1">#REF!</definedName>
    <definedName name="BExD3NMR7AW2Z6V8SC79VQR37NA6" localSheetId="11" hidden="1">#REF!</definedName>
    <definedName name="BExD3NMR7AW2Z6V8SC79VQR37NA6" localSheetId="5" hidden="1">#REF!</definedName>
    <definedName name="BExD3NMR7AW2Z6V8SC79VQR37NA6" localSheetId="8" hidden="1">#REF!</definedName>
    <definedName name="BExD3NMR7AW2Z6V8SC79VQR37NA6" localSheetId="6" hidden="1">#REF!</definedName>
    <definedName name="BExD3NMR7AW2Z6V8SC79VQR37NA6" localSheetId="7" hidden="1">#REF!</definedName>
    <definedName name="BExD3NMR7AW2Z6V8SC79VQR37NA6" hidden="1">#REF!</definedName>
    <definedName name="BExD3QXA2UQ2W4N7NYLUEOG40BZB" localSheetId="11" hidden="1">#REF!</definedName>
    <definedName name="BExD3QXA2UQ2W4N7NYLUEOG40BZB" localSheetId="5" hidden="1">#REF!</definedName>
    <definedName name="BExD3QXA2UQ2W4N7NYLUEOG40BZB" localSheetId="8" hidden="1">#REF!</definedName>
    <definedName name="BExD3QXA2UQ2W4N7NYLUEOG40BZB" localSheetId="6" hidden="1">#REF!</definedName>
    <definedName name="BExD3QXA2UQ2W4N7NYLUEOG40BZB" localSheetId="7" hidden="1">#REF!</definedName>
    <definedName name="BExD3QXA2UQ2W4N7NYLUEOG40BZB" hidden="1">#REF!</definedName>
    <definedName name="BExD3U2N041TEJ7GCN005UTPHNXY" localSheetId="11" hidden="1">#REF!</definedName>
    <definedName name="BExD3U2N041TEJ7GCN005UTPHNXY" localSheetId="5" hidden="1">#REF!</definedName>
    <definedName name="BExD3U2N041TEJ7GCN005UTPHNXY" localSheetId="8" hidden="1">#REF!</definedName>
    <definedName name="BExD3U2N041TEJ7GCN005UTPHNXY" localSheetId="6" hidden="1">#REF!</definedName>
    <definedName name="BExD3U2N041TEJ7GCN005UTPHNXY" localSheetId="7" hidden="1">#REF!</definedName>
    <definedName name="BExD3U2N041TEJ7GCN005UTPHNXY" hidden="1">#REF!</definedName>
    <definedName name="BExD3VPY5VEI1LLQ4I16T16251DT" localSheetId="11" hidden="1">#REF!</definedName>
    <definedName name="BExD3VPY5VEI1LLQ4I16T16251DT" localSheetId="5" hidden="1">#REF!</definedName>
    <definedName name="BExD3VPY5VEI1LLQ4I16T16251DT" localSheetId="8" hidden="1">#REF!</definedName>
    <definedName name="BExD3VPY5VEI1LLQ4I16T16251DT" localSheetId="6" hidden="1">#REF!</definedName>
    <definedName name="BExD3VPY5VEI1LLQ4I16T16251DT" localSheetId="7" hidden="1">#REF!</definedName>
    <definedName name="BExD3VPY5VEI1LLQ4I16T16251DT" hidden="1">#REF!</definedName>
    <definedName name="BExD3XIUEZZ1KIHV7CPS7DKUGIN8" localSheetId="11" hidden="1">#REF!</definedName>
    <definedName name="BExD3XIUEZZ1KIHV7CPS7DKUGIN8" localSheetId="5" hidden="1">#REF!</definedName>
    <definedName name="BExD3XIUEZZ1KIHV7CPS7DKUGIN8" localSheetId="8" hidden="1">#REF!</definedName>
    <definedName name="BExD3XIUEZZ1KIHV7CPS7DKUGIN8" localSheetId="6" hidden="1">#REF!</definedName>
    <definedName name="BExD3XIUEZZ1KIHV7CPS7DKUGIN8" localSheetId="7" hidden="1">#REF!</definedName>
    <definedName name="BExD3XIUEZZ1KIHV7CPS7DKUGIN8" hidden="1">#REF!</definedName>
    <definedName name="BExD40O0CFTNJFOFMMM1KH0P7BUI" localSheetId="11" hidden="1">#REF!</definedName>
    <definedName name="BExD40O0CFTNJFOFMMM1KH0P7BUI" localSheetId="5" hidden="1">#REF!</definedName>
    <definedName name="BExD40O0CFTNJFOFMMM1KH0P7BUI" localSheetId="8" hidden="1">#REF!</definedName>
    <definedName name="BExD40O0CFTNJFOFMMM1KH0P7BUI" localSheetId="6" hidden="1">#REF!</definedName>
    <definedName name="BExD40O0CFTNJFOFMMM1KH0P7BUI" localSheetId="7" hidden="1">#REF!</definedName>
    <definedName name="BExD40O0CFTNJFOFMMM1KH0P7BUI" hidden="1">#REF!</definedName>
    <definedName name="BExD47UYINTJY1PDIW2S1FZ8ZMIO" localSheetId="11" hidden="1">#REF!</definedName>
    <definedName name="BExD47UYINTJY1PDIW2S1FZ8ZMIO" localSheetId="5" hidden="1">#REF!</definedName>
    <definedName name="BExD47UYINTJY1PDIW2S1FZ8ZMIO" localSheetId="8" hidden="1">#REF!</definedName>
    <definedName name="BExD47UYINTJY1PDIW2S1FZ8ZMIO" localSheetId="6" hidden="1">#REF!</definedName>
    <definedName name="BExD47UYINTJY1PDIW2S1FZ8ZMIO" localSheetId="7" hidden="1">#REF!</definedName>
    <definedName name="BExD47UYINTJY1PDIW2S1FZ8ZMIO" hidden="1">#REF!</definedName>
    <definedName name="BExD4BR9HJ3MWWZ5KLVZWX9FJAUS" localSheetId="11" hidden="1">#REF!</definedName>
    <definedName name="BExD4BR9HJ3MWWZ5KLVZWX9FJAUS" localSheetId="5" hidden="1">#REF!</definedName>
    <definedName name="BExD4BR9HJ3MWWZ5KLVZWX9FJAUS" localSheetId="8" hidden="1">#REF!</definedName>
    <definedName name="BExD4BR9HJ3MWWZ5KLVZWX9FJAUS" localSheetId="6" hidden="1">#REF!</definedName>
    <definedName name="BExD4BR9HJ3MWWZ5KLVZWX9FJAUS" localSheetId="7" hidden="1">#REF!</definedName>
    <definedName name="BExD4BR9HJ3MWWZ5KLVZWX9FJAUS" hidden="1">#REF!</definedName>
    <definedName name="BExD4F1WTKT3H0N9MF4H1LX7MBSY" localSheetId="11" hidden="1">#REF!</definedName>
    <definedName name="BExD4F1WTKT3H0N9MF4H1LX7MBSY" localSheetId="5" hidden="1">#REF!</definedName>
    <definedName name="BExD4F1WTKT3H0N9MF4H1LX7MBSY" localSheetId="8" hidden="1">#REF!</definedName>
    <definedName name="BExD4F1WTKT3H0N9MF4H1LX7MBSY" localSheetId="6" hidden="1">#REF!</definedName>
    <definedName name="BExD4F1WTKT3H0N9MF4H1LX7MBSY" localSheetId="7" hidden="1">#REF!</definedName>
    <definedName name="BExD4F1WTKT3H0N9MF4H1LX7MBSY" hidden="1">#REF!</definedName>
    <definedName name="BExD4H5GQWXBS6LUL3TSP36DVO38" localSheetId="11" hidden="1">#REF!</definedName>
    <definedName name="BExD4H5GQWXBS6LUL3TSP36DVO38" localSheetId="5" hidden="1">#REF!</definedName>
    <definedName name="BExD4H5GQWXBS6LUL3TSP36DVO38" localSheetId="8" hidden="1">#REF!</definedName>
    <definedName name="BExD4H5GQWXBS6LUL3TSP36DVO38" localSheetId="6" hidden="1">#REF!</definedName>
    <definedName name="BExD4H5GQWXBS6LUL3TSP36DVO38" localSheetId="7" hidden="1">#REF!</definedName>
    <definedName name="BExD4H5GQWXBS6LUL3TSP36DVO38" hidden="1">#REF!</definedName>
    <definedName name="BExD4JJSS3QDBLABCJCHD45SRNPI" localSheetId="11" hidden="1">#REF!</definedName>
    <definedName name="BExD4JJSS3QDBLABCJCHD45SRNPI" localSheetId="5" hidden="1">#REF!</definedName>
    <definedName name="BExD4JJSS3QDBLABCJCHD45SRNPI" localSheetId="8" hidden="1">#REF!</definedName>
    <definedName name="BExD4JJSS3QDBLABCJCHD45SRNPI" localSheetId="6" hidden="1">#REF!</definedName>
    <definedName name="BExD4JJSS3QDBLABCJCHD45SRNPI" localSheetId="7" hidden="1">#REF!</definedName>
    <definedName name="BExD4JJSS3QDBLABCJCHD45SRNPI" hidden="1">#REF!</definedName>
    <definedName name="BExD4QQQ7V9LH5WWBJA3HKJXLVP6" localSheetId="11" hidden="1">#REF!</definedName>
    <definedName name="BExD4QQQ7V9LH5WWBJA3HKJXLVP6" localSheetId="5" hidden="1">#REF!</definedName>
    <definedName name="BExD4QQQ7V9LH5WWBJA3HKJXLVP6" localSheetId="8" hidden="1">#REF!</definedName>
    <definedName name="BExD4QQQ7V9LH5WWBJA3HKJXLVP6" localSheetId="6" hidden="1">#REF!</definedName>
    <definedName name="BExD4QQQ7V9LH5WWBJA3HKJXLVP6" localSheetId="7" hidden="1">#REF!</definedName>
    <definedName name="BExD4QQQ7V9LH5WWBJA3HKJXLVP6" hidden="1">#REF!</definedName>
    <definedName name="BExD4R1I0MKF033I5LPUYIMTZ6E8" localSheetId="11" hidden="1">#REF!</definedName>
    <definedName name="BExD4R1I0MKF033I5LPUYIMTZ6E8" localSheetId="5" hidden="1">#REF!</definedName>
    <definedName name="BExD4R1I0MKF033I5LPUYIMTZ6E8" localSheetId="8" hidden="1">#REF!</definedName>
    <definedName name="BExD4R1I0MKF033I5LPUYIMTZ6E8" localSheetId="6" hidden="1">#REF!</definedName>
    <definedName name="BExD4R1I0MKF033I5LPUYIMTZ6E8" localSheetId="7" hidden="1">#REF!</definedName>
    <definedName name="BExD4R1I0MKF033I5LPUYIMTZ6E8" hidden="1">#REF!</definedName>
    <definedName name="BExD50MT3M6XZLNUP9JL93EG6D9R" localSheetId="11" hidden="1">#REF!</definedName>
    <definedName name="BExD50MT3M6XZLNUP9JL93EG6D9R" localSheetId="5" hidden="1">#REF!</definedName>
    <definedName name="BExD50MT3M6XZLNUP9JL93EG6D9R" localSheetId="8" hidden="1">#REF!</definedName>
    <definedName name="BExD50MT3M6XZLNUP9JL93EG6D9R" localSheetId="6" hidden="1">#REF!</definedName>
    <definedName name="BExD50MT3M6XZLNUP9JL93EG6D9R" localSheetId="7" hidden="1">#REF!</definedName>
    <definedName name="BExD50MT3M6XZLNUP9JL93EG6D9R" hidden="1">#REF!</definedName>
    <definedName name="BExD5EV7KDSVF1CJT38M4IBPFLPY" localSheetId="11" hidden="1">#REF!</definedName>
    <definedName name="BExD5EV7KDSVF1CJT38M4IBPFLPY" localSheetId="5" hidden="1">#REF!</definedName>
    <definedName name="BExD5EV7KDSVF1CJT38M4IBPFLPY" localSheetId="8" hidden="1">#REF!</definedName>
    <definedName name="BExD5EV7KDSVF1CJT38M4IBPFLPY" localSheetId="6" hidden="1">#REF!</definedName>
    <definedName name="BExD5EV7KDSVF1CJT38M4IBPFLPY" localSheetId="7" hidden="1">#REF!</definedName>
    <definedName name="BExD5EV7KDSVF1CJT38M4IBPFLPY" hidden="1">#REF!</definedName>
    <definedName name="BExD5FRK547OESJRYAW574DZEZ7J" localSheetId="11" hidden="1">#REF!</definedName>
    <definedName name="BExD5FRK547OESJRYAW574DZEZ7J" localSheetId="5" hidden="1">#REF!</definedName>
    <definedName name="BExD5FRK547OESJRYAW574DZEZ7J" localSheetId="8" hidden="1">#REF!</definedName>
    <definedName name="BExD5FRK547OESJRYAW574DZEZ7J" localSheetId="6" hidden="1">#REF!</definedName>
    <definedName name="BExD5FRK547OESJRYAW574DZEZ7J" localSheetId="7" hidden="1">#REF!</definedName>
    <definedName name="BExD5FRK547OESJRYAW574DZEZ7J" hidden="1">#REF!</definedName>
    <definedName name="BExD5I5X2YA2YNCTCDSMEL4CWF4N" localSheetId="11" hidden="1">#REF!</definedName>
    <definedName name="BExD5I5X2YA2YNCTCDSMEL4CWF4N" localSheetId="5" hidden="1">#REF!</definedName>
    <definedName name="BExD5I5X2YA2YNCTCDSMEL4CWF4N" localSheetId="8" hidden="1">#REF!</definedName>
    <definedName name="BExD5I5X2YA2YNCTCDSMEL4CWF4N" localSheetId="6" hidden="1">#REF!</definedName>
    <definedName name="BExD5I5X2YA2YNCTCDSMEL4CWF4N" localSheetId="7" hidden="1">#REF!</definedName>
    <definedName name="BExD5I5X2YA2YNCTCDSMEL4CWF4N" hidden="1">#REF!</definedName>
    <definedName name="BExD5QUSRFJWRQ1ZM50WYLCF74DF" localSheetId="11" hidden="1">#REF!</definedName>
    <definedName name="BExD5QUSRFJWRQ1ZM50WYLCF74DF" localSheetId="5" hidden="1">#REF!</definedName>
    <definedName name="BExD5QUSRFJWRQ1ZM50WYLCF74DF" localSheetId="8" hidden="1">#REF!</definedName>
    <definedName name="BExD5QUSRFJWRQ1ZM50WYLCF74DF" localSheetId="6" hidden="1">#REF!</definedName>
    <definedName name="BExD5QUSRFJWRQ1ZM50WYLCF74DF" localSheetId="7" hidden="1">#REF!</definedName>
    <definedName name="BExD5QUSRFJWRQ1ZM50WYLCF74DF" hidden="1">#REF!</definedName>
    <definedName name="BExD5SSUIF6AJQHBHK8PNMFBPRYB" localSheetId="11" hidden="1">#REF!</definedName>
    <definedName name="BExD5SSUIF6AJQHBHK8PNMFBPRYB" localSheetId="5" hidden="1">#REF!</definedName>
    <definedName name="BExD5SSUIF6AJQHBHK8PNMFBPRYB" localSheetId="8" hidden="1">#REF!</definedName>
    <definedName name="BExD5SSUIF6AJQHBHK8PNMFBPRYB" localSheetId="6" hidden="1">#REF!</definedName>
    <definedName name="BExD5SSUIF6AJQHBHK8PNMFBPRYB" localSheetId="7" hidden="1">#REF!</definedName>
    <definedName name="BExD5SSUIF6AJQHBHK8PNMFBPRYB" hidden="1">#REF!</definedName>
    <definedName name="BExD623C9LRX18BE0W2V6SZLQUXX" localSheetId="11" hidden="1">#REF!</definedName>
    <definedName name="BExD623C9LRX18BE0W2V6SZLQUXX" localSheetId="5" hidden="1">#REF!</definedName>
    <definedName name="BExD623C9LRX18BE0W2V6SZLQUXX" localSheetId="8" hidden="1">#REF!</definedName>
    <definedName name="BExD623C9LRX18BE0W2V6SZLQUXX" localSheetId="6" hidden="1">#REF!</definedName>
    <definedName name="BExD623C9LRX18BE0W2V6SZLQUXX" localSheetId="7" hidden="1">#REF!</definedName>
    <definedName name="BExD623C9LRX18BE0W2V6SZLQUXX" hidden="1">#REF!</definedName>
    <definedName name="BExD6CQA7UMJBXV7AIFAIHUF2ICX" localSheetId="11" hidden="1">#REF!</definedName>
    <definedName name="BExD6CQA7UMJBXV7AIFAIHUF2ICX" localSheetId="5" hidden="1">#REF!</definedName>
    <definedName name="BExD6CQA7UMJBXV7AIFAIHUF2ICX" localSheetId="8" hidden="1">#REF!</definedName>
    <definedName name="BExD6CQA7UMJBXV7AIFAIHUF2ICX" localSheetId="6" hidden="1">#REF!</definedName>
    <definedName name="BExD6CQA7UMJBXV7AIFAIHUF2ICX" localSheetId="7" hidden="1">#REF!</definedName>
    <definedName name="BExD6CQA7UMJBXV7AIFAIHUF2ICX" hidden="1">#REF!</definedName>
    <definedName name="BExD6D18MCF5R8YJMPG21WE3GPJQ" localSheetId="11" hidden="1">#REF!</definedName>
    <definedName name="BExD6D18MCF5R8YJMPG21WE3GPJQ" localSheetId="5" hidden="1">#REF!</definedName>
    <definedName name="BExD6D18MCF5R8YJMPG21WE3GPJQ" localSheetId="8" hidden="1">#REF!</definedName>
    <definedName name="BExD6D18MCF5R8YJMPG21WE3GPJQ" localSheetId="6" hidden="1">#REF!</definedName>
    <definedName name="BExD6D18MCF5R8YJMPG21WE3GPJQ" localSheetId="7" hidden="1">#REF!</definedName>
    <definedName name="BExD6D18MCF5R8YJMPG21WE3GPJQ" hidden="1">#REF!</definedName>
    <definedName name="BExD6FKVK8WJWNYPVENR7Q8Q30PK" localSheetId="11" hidden="1">#REF!</definedName>
    <definedName name="BExD6FKVK8WJWNYPVENR7Q8Q30PK" localSheetId="5" hidden="1">#REF!</definedName>
    <definedName name="BExD6FKVK8WJWNYPVENR7Q8Q30PK" localSheetId="8" hidden="1">#REF!</definedName>
    <definedName name="BExD6FKVK8WJWNYPVENR7Q8Q30PK" localSheetId="6" hidden="1">#REF!</definedName>
    <definedName name="BExD6FKVK8WJWNYPVENR7Q8Q30PK" localSheetId="7" hidden="1">#REF!</definedName>
    <definedName name="BExD6FKVK8WJWNYPVENR7Q8Q30PK" hidden="1">#REF!</definedName>
    <definedName name="BExD6GMP0LK8WKVWMIT1NNH8CHLF" localSheetId="11" hidden="1">#REF!</definedName>
    <definedName name="BExD6GMP0LK8WKVWMIT1NNH8CHLF" localSheetId="5" hidden="1">#REF!</definedName>
    <definedName name="BExD6GMP0LK8WKVWMIT1NNH8CHLF" localSheetId="8" hidden="1">#REF!</definedName>
    <definedName name="BExD6GMP0LK8WKVWMIT1NNH8CHLF" localSheetId="6" hidden="1">#REF!</definedName>
    <definedName name="BExD6GMP0LK8WKVWMIT1NNH8CHLF" localSheetId="7" hidden="1">#REF!</definedName>
    <definedName name="BExD6GMP0LK8WKVWMIT1NNH8CHLF" hidden="1">#REF!</definedName>
    <definedName name="BExD6H2TE0WWAUIWVSSCLPZ6B88N" localSheetId="11" hidden="1">#REF!</definedName>
    <definedName name="BExD6H2TE0WWAUIWVSSCLPZ6B88N" localSheetId="5" hidden="1">#REF!</definedName>
    <definedName name="BExD6H2TE0WWAUIWVSSCLPZ6B88N" localSheetId="8" hidden="1">#REF!</definedName>
    <definedName name="BExD6H2TE0WWAUIWVSSCLPZ6B88N" localSheetId="6" hidden="1">#REF!</definedName>
    <definedName name="BExD6H2TE0WWAUIWVSSCLPZ6B88N" localSheetId="7" hidden="1">#REF!</definedName>
    <definedName name="BExD6H2TE0WWAUIWVSSCLPZ6B88N" hidden="1">#REF!</definedName>
    <definedName name="BExD71LTOE015TV5RSAHM8NT8GVW" localSheetId="11" hidden="1">#REF!</definedName>
    <definedName name="BExD71LTOE015TV5RSAHM8NT8GVW" localSheetId="5" hidden="1">#REF!</definedName>
    <definedName name="BExD71LTOE015TV5RSAHM8NT8GVW" localSheetId="8" hidden="1">#REF!</definedName>
    <definedName name="BExD71LTOE015TV5RSAHM8NT8GVW" localSheetId="6" hidden="1">#REF!</definedName>
    <definedName name="BExD71LTOE015TV5RSAHM8NT8GVW" localSheetId="7" hidden="1">#REF!</definedName>
    <definedName name="BExD71LTOE015TV5RSAHM8NT8GVW" hidden="1">#REF!</definedName>
    <definedName name="BExD73USXVADC7EHGHVTQNCT06ZA" localSheetId="11" hidden="1">#REF!</definedName>
    <definedName name="BExD73USXVADC7EHGHVTQNCT06ZA" localSheetId="5" hidden="1">#REF!</definedName>
    <definedName name="BExD73USXVADC7EHGHVTQNCT06ZA" localSheetId="8" hidden="1">#REF!</definedName>
    <definedName name="BExD73USXVADC7EHGHVTQNCT06ZA" localSheetId="6" hidden="1">#REF!</definedName>
    <definedName name="BExD73USXVADC7EHGHVTQNCT06ZA" localSheetId="7" hidden="1">#REF!</definedName>
    <definedName name="BExD73USXVADC7EHGHVTQNCT06ZA" hidden="1">#REF!</definedName>
    <definedName name="BExD7GAIGULTB3YHM1OS9RBQOTEC" localSheetId="11" hidden="1">#REF!</definedName>
    <definedName name="BExD7GAIGULTB3YHM1OS9RBQOTEC" localSheetId="5" hidden="1">#REF!</definedName>
    <definedName name="BExD7GAIGULTB3YHM1OS9RBQOTEC" localSheetId="8" hidden="1">#REF!</definedName>
    <definedName name="BExD7GAIGULTB3YHM1OS9RBQOTEC" localSheetId="6" hidden="1">#REF!</definedName>
    <definedName name="BExD7GAIGULTB3YHM1OS9RBQOTEC" localSheetId="7" hidden="1">#REF!</definedName>
    <definedName name="BExD7GAIGULTB3YHM1OS9RBQOTEC" hidden="1">#REF!</definedName>
    <definedName name="BExD7IE1DHIS52UFDCTSKPJQNRD5" localSheetId="11" hidden="1">#REF!</definedName>
    <definedName name="BExD7IE1DHIS52UFDCTSKPJQNRD5" localSheetId="5" hidden="1">#REF!</definedName>
    <definedName name="BExD7IE1DHIS52UFDCTSKPJQNRD5" localSheetId="8" hidden="1">#REF!</definedName>
    <definedName name="BExD7IE1DHIS52UFDCTSKPJQNRD5" localSheetId="6" hidden="1">#REF!</definedName>
    <definedName name="BExD7IE1DHIS52UFDCTSKPJQNRD5" localSheetId="7" hidden="1">#REF!</definedName>
    <definedName name="BExD7IE1DHIS52UFDCTSKPJQNRD5" hidden="1">#REF!</definedName>
    <definedName name="BExD7IUBGUWHYC9UNZ1IY5XFYKQN" localSheetId="11" hidden="1">#REF!</definedName>
    <definedName name="BExD7IUBGUWHYC9UNZ1IY5XFYKQN" localSheetId="5" hidden="1">#REF!</definedName>
    <definedName name="BExD7IUBGUWHYC9UNZ1IY5XFYKQN" localSheetId="8" hidden="1">#REF!</definedName>
    <definedName name="BExD7IUBGUWHYC9UNZ1IY5XFYKQN" localSheetId="6" hidden="1">#REF!</definedName>
    <definedName name="BExD7IUBGUWHYC9UNZ1IY5XFYKQN" localSheetId="7" hidden="1">#REF!</definedName>
    <definedName name="BExD7IUBGUWHYC9UNZ1IY5XFYKQN" hidden="1">#REF!</definedName>
    <definedName name="BExD7JQOJ35HGL8U2OCEI2P2JT7I" localSheetId="11" hidden="1">#REF!</definedName>
    <definedName name="BExD7JQOJ35HGL8U2OCEI2P2JT7I" localSheetId="5" hidden="1">#REF!</definedName>
    <definedName name="BExD7JQOJ35HGL8U2OCEI2P2JT7I" localSheetId="8" hidden="1">#REF!</definedName>
    <definedName name="BExD7JQOJ35HGL8U2OCEI2P2JT7I" localSheetId="6" hidden="1">#REF!</definedName>
    <definedName name="BExD7JQOJ35HGL8U2OCEI2P2JT7I" localSheetId="7" hidden="1">#REF!</definedName>
    <definedName name="BExD7JQOJ35HGL8U2OCEI2P2JT7I" hidden="1">#REF!</definedName>
    <definedName name="BExD7KSDKNDNH95NDT3S7GM3MUU2" localSheetId="11" hidden="1">#REF!</definedName>
    <definedName name="BExD7KSDKNDNH95NDT3S7GM3MUU2" localSheetId="5" hidden="1">#REF!</definedName>
    <definedName name="BExD7KSDKNDNH95NDT3S7GM3MUU2" localSheetId="8" hidden="1">#REF!</definedName>
    <definedName name="BExD7KSDKNDNH95NDT3S7GM3MUU2" localSheetId="6" hidden="1">#REF!</definedName>
    <definedName name="BExD7KSDKNDNH95NDT3S7GM3MUU2" localSheetId="7" hidden="1">#REF!</definedName>
    <definedName name="BExD7KSDKNDNH95NDT3S7GM3MUU2" hidden="1">#REF!</definedName>
    <definedName name="BExD8H5O087KQVWIVPUUID5VMGMS" localSheetId="11" hidden="1">#REF!</definedName>
    <definedName name="BExD8H5O087KQVWIVPUUID5VMGMS" localSheetId="5" hidden="1">#REF!</definedName>
    <definedName name="BExD8H5O087KQVWIVPUUID5VMGMS" localSheetId="8" hidden="1">#REF!</definedName>
    <definedName name="BExD8H5O087KQVWIVPUUID5VMGMS" localSheetId="6" hidden="1">#REF!</definedName>
    <definedName name="BExD8H5O087KQVWIVPUUID5VMGMS" localSheetId="7" hidden="1">#REF!</definedName>
    <definedName name="BExD8H5O087KQVWIVPUUID5VMGMS" hidden="1">#REF!</definedName>
    <definedName name="BExD8HLWJHFK6566YQLGOAPIWD7G" localSheetId="11" hidden="1">#REF!</definedName>
    <definedName name="BExD8HLWJHFK6566YQLGOAPIWD7G" localSheetId="5" hidden="1">#REF!</definedName>
    <definedName name="BExD8HLWJHFK6566YQLGOAPIWD7G" localSheetId="8" hidden="1">#REF!</definedName>
    <definedName name="BExD8HLWJHFK6566YQLGOAPIWD7G" localSheetId="6" hidden="1">#REF!</definedName>
    <definedName name="BExD8HLWJHFK6566YQLGOAPIWD7G" localSheetId="7" hidden="1">#REF!</definedName>
    <definedName name="BExD8HLWJHFK6566YQLGOAPIWD7G" hidden="1">#REF!</definedName>
    <definedName name="BExD8OCLZMFN5K3VZYI4Q4ITVKUA" localSheetId="11" hidden="1">#REF!</definedName>
    <definedName name="BExD8OCLZMFN5K3VZYI4Q4ITVKUA" localSheetId="5" hidden="1">#REF!</definedName>
    <definedName name="BExD8OCLZMFN5K3VZYI4Q4ITVKUA" localSheetId="8" hidden="1">#REF!</definedName>
    <definedName name="BExD8OCLZMFN5K3VZYI4Q4ITVKUA" localSheetId="6" hidden="1">#REF!</definedName>
    <definedName name="BExD8OCLZMFN5K3VZYI4Q4ITVKUA" localSheetId="7" hidden="1">#REF!</definedName>
    <definedName name="BExD8OCLZMFN5K3VZYI4Q4ITVKUA" hidden="1">#REF!</definedName>
    <definedName name="BExD93C1R6LC0631ECHVFYH0R0PD" localSheetId="11" hidden="1">#REF!</definedName>
    <definedName name="BExD93C1R6LC0631ECHVFYH0R0PD" localSheetId="5" hidden="1">#REF!</definedName>
    <definedName name="BExD93C1R6LC0631ECHVFYH0R0PD" localSheetId="8" hidden="1">#REF!</definedName>
    <definedName name="BExD93C1R6LC0631ECHVFYH0R0PD" localSheetId="6" hidden="1">#REF!</definedName>
    <definedName name="BExD93C1R6LC0631ECHVFYH0R0PD" localSheetId="7" hidden="1">#REF!</definedName>
    <definedName name="BExD93C1R6LC0631ECHVFYH0R0PD" hidden="1">#REF!</definedName>
    <definedName name="BExD97TXIO0COVNN4OH3DEJ33YLM" localSheetId="11" hidden="1">#REF!</definedName>
    <definedName name="BExD97TXIO0COVNN4OH3DEJ33YLM" localSheetId="5" hidden="1">#REF!</definedName>
    <definedName name="BExD97TXIO0COVNN4OH3DEJ33YLM" localSheetId="8" hidden="1">#REF!</definedName>
    <definedName name="BExD97TXIO0COVNN4OH3DEJ33YLM" localSheetId="6" hidden="1">#REF!</definedName>
    <definedName name="BExD97TXIO0COVNN4OH3DEJ33YLM" localSheetId="7" hidden="1">#REF!</definedName>
    <definedName name="BExD97TXIO0COVNN4OH3DEJ33YLM" hidden="1">#REF!</definedName>
    <definedName name="BExD99RZ1RFIMK6O1ZHSPJ68X9Y5" localSheetId="11" hidden="1">#REF!</definedName>
    <definedName name="BExD99RZ1RFIMK6O1ZHSPJ68X9Y5" localSheetId="5" hidden="1">#REF!</definedName>
    <definedName name="BExD99RZ1RFIMK6O1ZHSPJ68X9Y5" localSheetId="8" hidden="1">#REF!</definedName>
    <definedName name="BExD99RZ1RFIMK6O1ZHSPJ68X9Y5" localSheetId="6" hidden="1">#REF!</definedName>
    <definedName name="BExD99RZ1RFIMK6O1ZHSPJ68X9Y5" localSheetId="7" hidden="1">#REF!</definedName>
    <definedName name="BExD99RZ1RFIMK6O1ZHSPJ68X9Y5" hidden="1">#REF!</definedName>
    <definedName name="BExD9ATSNNU6SJVYYUCUG2AFS57W" localSheetId="11" hidden="1">#REF!</definedName>
    <definedName name="BExD9ATSNNU6SJVYYUCUG2AFS57W" localSheetId="5" hidden="1">#REF!</definedName>
    <definedName name="BExD9ATSNNU6SJVYYUCUG2AFS57W" localSheetId="8" hidden="1">#REF!</definedName>
    <definedName name="BExD9ATSNNU6SJVYYUCUG2AFS57W" localSheetId="6" hidden="1">#REF!</definedName>
    <definedName name="BExD9ATSNNU6SJVYYUCUG2AFS57W" localSheetId="7" hidden="1">#REF!</definedName>
    <definedName name="BExD9ATSNNU6SJVYYUCUG2AFS57W" hidden="1">#REF!</definedName>
    <definedName name="BExD9JO1QOKHUKL6DOEKDLUBPPKZ" localSheetId="11" hidden="1">#REF!</definedName>
    <definedName name="BExD9JO1QOKHUKL6DOEKDLUBPPKZ" localSheetId="5" hidden="1">#REF!</definedName>
    <definedName name="BExD9JO1QOKHUKL6DOEKDLUBPPKZ" localSheetId="8" hidden="1">#REF!</definedName>
    <definedName name="BExD9JO1QOKHUKL6DOEKDLUBPPKZ" localSheetId="6" hidden="1">#REF!</definedName>
    <definedName name="BExD9JO1QOKHUKL6DOEKDLUBPPKZ" localSheetId="7" hidden="1">#REF!</definedName>
    <definedName name="BExD9JO1QOKHUKL6DOEKDLUBPPKZ" hidden="1">#REF!</definedName>
    <definedName name="BExD9L0ID3VSOU609GKWYTA5BFMA" localSheetId="11" hidden="1">#REF!</definedName>
    <definedName name="BExD9L0ID3VSOU609GKWYTA5BFMA" localSheetId="5" hidden="1">#REF!</definedName>
    <definedName name="BExD9L0ID3VSOU609GKWYTA5BFMA" localSheetId="8" hidden="1">#REF!</definedName>
    <definedName name="BExD9L0ID3VSOU609GKWYTA5BFMA" localSheetId="6" hidden="1">#REF!</definedName>
    <definedName name="BExD9L0ID3VSOU609GKWYTA5BFMA" localSheetId="7" hidden="1">#REF!</definedName>
    <definedName name="BExD9L0ID3VSOU609GKWYTA5BFMA" hidden="1">#REF!</definedName>
    <definedName name="BExD9M7SEMG0JK2FUTTZXWIEBTKB" localSheetId="11" hidden="1">#REF!</definedName>
    <definedName name="BExD9M7SEMG0JK2FUTTZXWIEBTKB" localSheetId="5" hidden="1">#REF!</definedName>
    <definedName name="BExD9M7SEMG0JK2FUTTZXWIEBTKB" localSheetId="8" hidden="1">#REF!</definedName>
    <definedName name="BExD9M7SEMG0JK2FUTTZXWIEBTKB" localSheetId="6" hidden="1">#REF!</definedName>
    <definedName name="BExD9M7SEMG0JK2FUTTZXWIEBTKB" localSheetId="7" hidden="1">#REF!</definedName>
    <definedName name="BExD9M7SEMG0JK2FUTTZXWIEBTKB" hidden="1">#REF!</definedName>
    <definedName name="BExD9MNYBYB1AICQL5165G472IE2" localSheetId="11" hidden="1">#REF!</definedName>
    <definedName name="BExD9MNYBYB1AICQL5165G472IE2" localSheetId="5" hidden="1">#REF!</definedName>
    <definedName name="BExD9MNYBYB1AICQL5165G472IE2" localSheetId="8" hidden="1">#REF!</definedName>
    <definedName name="BExD9MNYBYB1AICQL5165G472IE2" localSheetId="6" hidden="1">#REF!</definedName>
    <definedName name="BExD9MNYBYB1AICQL5165G472IE2" localSheetId="7" hidden="1">#REF!</definedName>
    <definedName name="BExD9MNYBYB1AICQL5165G472IE2" hidden="1">#REF!</definedName>
    <definedName name="BExD9PNSYT7GASEGUVL48MUQ02WO" localSheetId="11" hidden="1">#REF!</definedName>
    <definedName name="BExD9PNSYT7GASEGUVL48MUQ02WO" localSheetId="5" hidden="1">#REF!</definedName>
    <definedName name="BExD9PNSYT7GASEGUVL48MUQ02WO" localSheetId="8" hidden="1">#REF!</definedName>
    <definedName name="BExD9PNSYT7GASEGUVL48MUQ02WO" localSheetId="6" hidden="1">#REF!</definedName>
    <definedName name="BExD9PNSYT7GASEGUVL48MUQ02WO" localSheetId="7" hidden="1">#REF!</definedName>
    <definedName name="BExD9PNSYT7GASEGUVL48MUQ02WO" hidden="1">#REF!</definedName>
    <definedName name="BExD9TK2MIWFH5SKUYU9ZKF4NPHQ" localSheetId="11" hidden="1">#REF!</definedName>
    <definedName name="BExD9TK2MIWFH5SKUYU9ZKF4NPHQ" localSheetId="5" hidden="1">#REF!</definedName>
    <definedName name="BExD9TK2MIWFH5SKUYU9ZKF4NPHQ" localSheetId="8" hidden="1">#REF!</definedName>
    <definedName name="BExD9TK2MIWFH5SKUYU9ZKF4NPHQ" localSheetId="6" hidden="1">#REF!</definedName>
    <definedName name="BExD9TK2MIWFH5SKUYU9ZKF4NPHQ" localSheetId="7" hidden="1">#REF!</definedName>
    <definedName name="BExD9TK2MIWFH5SKUYU9ZKF4NPHQ" hidden="1">#REF!</definedName>
    <definedName name="BExDA23J1UL1EN1K0BLX2TKAX4U0" localSheetId="11" hidden="1">#REF!</definedName>
    <definedName name="BExDA23J1UL1EN1K0BLX2TKAX4U0" localSheetId="5" hidden="1">#REF!</definedName>
    <definedName name="BExDA23J1UL1EN1K0BLX2TKAX4U0" localSheetId="8" hidden="1">#REF!</definedName>
    <definedName name="BExDA23J1UL1EN1K0BLX2TKAX4U0" localSheetId="6" hidden="1">#REF!</definedName>
    <definedName name="BExDA23J1UL1EN1K0BLX2TKAX4U0" localSheetId="7" hidden="1">#REF!</definedName>
    <definedName name="BExDA23J1UL1EN1K0BLX2TKAX4U0" hidden="1">#REF!</definedName>
    <definedName name="BExDA6594R2INH5X2F55YRZSKRND" localSheetId="11" hidden="1">#REF!</definedName>
    <definedName name="BExDA6594R2INH5X2F55YRZSKRND" localSheetId="5" hidden="1">#REF!</definedName>
    <definedName name="BExDA6594R2INH5X2F55YRZSKRND" localSheetId="8" hidden="1">#REF!</definedName>
    <definedName name="BExDA6594R2INH5X2F55YRZSKRND" localSheetId="6" hidden="1">#REF!</definedName>
    <definedName name="BExDA6594R2INH5X2F55YRZSKRND" localSheetId="7" hidden="1">#REF!</definedName>
    <definedName name="BExDA6594R2INH5X2F55YRZSKRND" hidden="1">#REF!</definedName>
    <definedName name="BExDA6LD9061UULVKUUI4QP8SK13" localSheetId="11" hidden="1">#REF!</definedName>
    <definedName name="BExDA6LD9061UULVKUUI4QP8SK13" localSheetId="5" hidden="1">#REF!</definedName>
    <definedName name="BExDA6LD9061UULVKUUI4QP8SK13" localSheetId="8" hidden="1">#REF!</definedName>
    <definedName name="BExDA6LD9061UULVKUUI4QP8SK13" localSheetId="6" hidden="1">#REF!</definedName>
    <definedName name="BExDA6LD9061UULVKUUI4QP8SK13" localSheetId="7" hidden="1">#REF!</definedName>
    <definedName name="BExDA6LD9061UULVKUUI4QP8SK13" hidden="1">#REF!</definedName>
    <definedName name="BExDAGMVMNLQ6QXASB9R6D8DIT12" localSheetId="11" hidden="1">#REF!</definedName>
    <definedName name="BExDAGMVMNLQ6QXASB9R6D8DIT12" localSheetId="5" hidden="1">#REF!</definedName>
    <definedName name="BExDAGMVMNLQ6QXASB9R6D8DIT12" localSheetId="8" hidden="1">#REF!</definedName>
    <definedName name="BExDAGMVMNLQ6QXASB9R6D8DIT12" localSheetId="6" hidden="1">#REF!</definedName>
    <definedName name="BExDAGMVMNLQ6QXASB9R6D8DIT12" localSheetId="7" hidden="1">#REF!</definedName>
    <definedName name="BExDAGMVMNLQ6QXASB9R6D8DIT12" hidden="1">#REF!</definedName>
    <definedName name="BExDAYBHU9ADLXI8VRC7F608RVGM" localSheetId="11" hidden="1">#REF!</definedName>
    <definedName name="BExDAYBHU9ADLXI8VRC7F608RVGM" localSheetId="5" hidden="1">#REF!</definedName>
    <definedName name="BExDAYBHU9ADLXI8VRC7F608RVGM" localSheetId="8" hidden="1">#REF!</definedName>
    <definedName name="BExDAYBHU9ADLXI8VRC7F608RVGM" localSheetId="6" hidden="1">#REF!</definedName>
    <definedName name="BExDAYBHU9ADLXI8VRC7F608RVGM" localSheetId="7" hidden="1">#REF!</definedName>
    <definedName name="BExDAYBHU9ADLXI8VRC7F608RVGM" hidden="1">#REF!</definedName>
    <definedName name="BExDBDR1XR0FV0CYUCB2OJ7CJCZU" localSheetId="11" hidden="1">#REF!</definedName>
    <definedName name="BExDBDR1XR0FV0CYUCB2OJ7CJCZU" localSheetId="5" hidden="1">#REF!</definedName>
    <definedName name="BExDBDR1XR0FV0CYUCB2OJ7CJCZU" localSheetId="8" hidden="1">#REF!</definedName>
    <definedName name="BExDBDR1XR0FV0CYUCB2OJ7CJCZU" localSheetId="6" hidden="1">#REF!</definedName>
    <definedName name="BExDBDR1XR0FV0CYUCB2OJ7CJCZU" localSheetId="7" hidden="1">#REF!</definedName>
    <definedName name="BExDBDR1XR0FV0CYUCB2OJ7CJCZU" hidden="1">#REF!</definedName>
    <definedName name="BExDC7F818VN0S18ID7XRCRVYPJ4" localSheetId="11" hidden="1">#REF!</definedName>
    <definedName name="BExDC7F818VN0S18ID7XRCRVYPJ4" localSheetId="5" hidden="1">#REF!</definedName>
    <definedName name="BExDC7F818VN0S18ID7XRCRVYPJ4" localSheetId="8" hidden="1">#REF!</definedName>
    <definedName name="BExDC7F818VN0S18ID7XRCRVYPJ4" localSheetId="6" hidden="1">#REF!</definedName>
    <definedName name="BExDC7F818VN0S18ID7XRCRVYPJ4" localSheetId="7" hidden="1">#REF!</definedName>
    <definedName name="BExDC7F818VN0S18ID7XRCRVYPJ4" hidden="1">#REF!</definedName>
    <definedName name="BExDCL7K96PC9VZYB70ZW3QPVIJE" localSheetId="11" hidden="1">#REF!</definedName>
    <definedName name="BExDCL7K96PC9VZYB70ZW3QPVIJE" localSheetId="5" hidden="1">#REF!</definedName>
    <definedName name="BExDCL7K96PC9VZYB70ZW3QPVIJE" localSheetId="8" hidden="1">#REF!</definedName>
    <definedName name="BExDCL7K96PC9VZYB70ZW3QPVIJE" localSheetId="6" hidden="1">#REF!</definedName>
    <definedName name="BExDCL7K96PC9VZYB70ZW3QPVIJE" localSheetId="7" hidden="1">#REF!</definedName>
    <definedName name="BExDCL7K96PC9VZYB70ZW3QPVIJE" hidden="1">#REF!</definedName>
    <definedName name="BExDCP3UZ3C2O4C1F7KMU0Z9U32N" localSheetId="11" hidden="1">#REF!</definedName>
    <definedName name="BExDCP3UZ3C2O4C1F7KMU0Z9U32N" localSheetId="5" hidden="1">#REF!</definedName>
    <definedName name="BExDCP3UZ3C2O4C1F7KMU0Z9U32N" localSheetId="8" hidden="1">#REF!</definedName>
    <definedName name="BExDCP3UZ3C2O4C1F7KMU0Z9U32N" localSheetId="6" hidden="1">#REF!</definedName>
    <definedName name="BExDCP3UZ3C2O4C1F7KMU0Z9U32N" localSheetId="7" hidden="1">#REF!</definedName>
    <definedName name="BExDCP3UZ3C2O4C1F7KMU0Z9U32N" hidden="1">#REF!</definedName>
    <definedName name="BExENU8ISP26W97JG63CN1XT9KB4" localSheetId="11" hidden="1">#REF!</definedName>
    <definedName name="BExENU8ISP26W97JG63CN1XT9KB4" localSheetId="5" hidden="1">#REF!</definedName>
    <definedName name="BExENU8ISP26W97JG63CN1XT9KB4" localSheetId="8" hidden="1">#REF!</definedName>
    <definedName name="BExENU8ISP26W97JG63CN1XT9KB4" localSheetId="6" hidden="1">#REF!</definedName>
    <definedName name="BExENU8ISP26W97JG63CN1XT9KB4" localSheetId="7" hidden="1">#REF!</definedName>
    <definedName name="BExENU8ISP26W97JG63CN1XT9KB4" hidden="1">#REF!</definedName>
    <definedName name="BExEO14OTKLVDBTNB2ONGZ4YB20H" localSheetId="11" hidden="1">#REF!</definedName>
    <definedName name="BExEO14OTKLVDBTNB2ONGZ4YB20H" localSheetId="5" hidden="1">#REF!</definedName>
    <definedName name="BExEO14OTKLVDBTNB2ONGZ4YB20H" localSheetId="8" hidden="1">#REF!</definedName>
    <definedName name="BExEO14OTKLVDBTNB2ONGZ4YB20H" localSheetId="6" hidden="1">#REF!</definedName>
    <definedName name="BExEO14OTKLVDBTNB2ONGZ4YB20H" localSheetId="7" hidden="1">#REF!</definedName>
    <definedName name="BExEO14OTKLVDBTNB2ONGZ4YB20H" hidden="1">#REF!</definedName>
    <definedName name="BExEO80UUNTK4DX33Z5TYLM8NYZM" localSheetId="11" hidden="1">#REF!</definedName>
    <definedName name="BExEO80UUNTK4DX33Z5TYLM8NYZM" localSheetId="5" hidden="1">#REF!</definedName>
    <definedName name="BExEO80UUNTK4DX33Z5TYLM8NYZM" localSheetId="8" hidden="1">#REF!</definedName>
    <definedName name="BExEO80UUNTK4DX33Z5TYLM8NYZM" localSheetId="6" hidden="1">#REF!</definedName>
    <definedName name="BExEO80UUNTK4DX33Z5TYLM8NYZM" localSheetId="7" hidden="1">#REF!</definedName>
    <definedName name="BExEO80UUNTK4DX33Z5TYLM8NYZM" hidden="1">#REF!</definedName>
    <definedName name="BExEOBX3WECDMYCV9RLN49APTXMM" localSheetId="11" hidden="1">#REF!</definedName>
    <definedName name="BExEOBX3WECDMYCV9RLN49APTXMM" localSheetId="5" hidden="1">#REF!</definedName>
    <definedName name="BExEOBX3WECDMYCV9RLN49APTXMM" localSheetId="8" hidden="1">#REF!</definedName>
    <definedName name="BExEOBX3WECDMYCV9RLN49APTXMM" localSheetId="6" hidden="1">#REF!</definedName>
    <definedName name="BExEOBX3WECDMYCV9RLN49APTXMM" localSheetId="7" hidden="1">#REF!</definedName>
    <definedName name="BExEOBX3WECDMYCV9RLN49APTXMM" hidden="1">#REF!</definedName>
    <definedName name="BExEPN9VIYI0FVL0HLZQXJFO6TT0" localSheetId="11" hidden="1">#REF!</definedName>
    <definedName name="BExEPN9VIYI0FVL0HLZQXJFO6TT0" localSheetId="5" hidden="1">#REF!</definedName>
    <definedName name="BExEPN9VIYI0FVL0HLZQXJFO6TT0" localSheetId="8" hidden="1">#REF!</definedName>
    <definedName name="BExEPN9VIYI0FVL0HLZQXJFO6TT0" localSheetId="6" hidden="1">#REF!</definedName>
    <definedName name="BExEPN9VIYI0FVL0HLZQXJFO6TT0" localSheetId="7" hidden="1">#REF!</definedName>
    <definedName name="BExEPN9VIYI0FVL0HLZQXJFO6TT0" hidden="1">#REF!</definedName>
    <definedName name="BExEPQPUOD4B6H60DKEB9159F7DR" localSheetId="11" hidden="1">#REF!</definedName>
    <definedName name="BExEPQPUOD4B6H60DKEB9159F7DR" localSheetId="5" hidden="1">#REF!</definedName>
    <definedName name="BExEPQPUOD4B6H60DKEB9159F7DR" localSheetId="8" hidden="1">#REF!</definedName>
    <definedName name="BExEPQPUOD4B6H60DKEB9159F7DR" localSheetId="6" hidden="1">#REF!</definedName>
    <definedName name="BExEPQPUOD4B6H60DKEB9159F7DR" localSheetId="7" hidden="1">#REF!</definedName>
    <definedName name="BExEPQPUOD4B6H60DKEB9159F7DR" hidden="1">#REF!</definedName>
    <definedName name="BExEPYT6VDSMR8MU2341Q5GM2Y9V" localSheetId="11" hidden="1">#REF!</definedName>
    <definedName name="BExEPYT6VDSMR8MU2341Q5GM2Y9V" localSheetId="5" hidden="1">#REF!</definedName>
    <definedName name="BExEPYT6VDSMR8MU2341Q5GM2Y9V" localSheetId="8" hidden="1">#REF!</definedName>
    <definedName name="BExEPYT6VDSMR8MU2341Q5GM2Y9V" localSheetId="6" hidden="1">#REF!</definedName>
    <definedName name="BExEPYT6VDSMR8MU2341Q5GM2Y9V" localSheetId="7" hidden="1">#REF!</definedName>
    <definedName name="BExEPYT6VDSMR8MU2341Q5GM2Y9V" hidden="1">#REF!</definedName>
    <definedName name="BExEQ2ENYLMY8K1796XBB31CJHNN" localSheetId="11" hidden="1">#REF!</definedName>
    <definedName name="BExEQ2ENYLMY8K1796XBB31CJHNN" localSheetId="5" hidden="1">#REF!</definedName>
    <definedName name="BExEQ2ENYLMY8K1796XBB31CJHNN" localSheetId="8" hidden="1">#REF!</definedName>
    <definedName name="BExEQ2ENYLMY8K1796XBB31CJHNN" localSheetId="6" hidden="1">#REF!</definedName>
    <definedName name="BExEQ2ENYLMY8K1796XBB31CJHNN" localSheetId="7" hidden="1">#REF!</definedName>
    <definedName name="BExEQ2ENYLMY8K1796XBB31CJHNN" hidden="1">#REF!</definedName>
    <definedName name="BExEQ2PFE4N40LEPGDPS90WDL6BN" localSheetId="11" hidden="1">#REF!</definedName>
    <definedName name="BExEQ2PFE4N40LEPGDPS90WDL6BN" localSheetId="5" hidden="1">#REF!</definedName>
    <definedName name="BExEQ2PFE4N40LEPGDPS90WDL6BN" localSheetId="8" hidden="1">#REF!</definedName>
    <definedName name="BExEQ2PFE4N40LEPGDPS90WDL6BN" localSheetId="6" hidden="1">#REF!</definedName>
    <definedName name="BExEQ2PFE4N40LEPGDPS90WDL6BN" localSheetId="7" hidden="1">#REF!</definedName>
    <definedName name="BExEQ2PFE4N40LEPGDPS90WDL6BN" hidden="1">#REF!</definedName>
    <definedName name="BExEQ2PFURT24NQYGYVE8NKX1EGA" localSheetId="11" hidden="1">#REF!</definedName>
    <definedName name="BExEQ2PFURT24NQYGYVE8NKX1EGA" localSheetId="5" hidden="1">#REF!</definedName>
    <definedName name="BExEQ2PFURT24NQYGYVE8NKX1EGA" localSheetId="8" hidden="1">#REF!</definedName>
    <definedName name="BExEQ2PFURT24NQYGYVE8NKX1EGA" localSheetId="6" hidden="1">#REF!</definedName>
    <definedName name="BExEQ2PFURT24NQYGYVE8NKX1EGA" localSheetId="7" hidden="1">#REF!</definedName>
    <definedName name="BExEQ2PFURT24NQYGYVE8NKX1EGA" hidden="1">#REF!</definedName>
    <definedName name="BExEQB8ZWXO6IIGOEPWTLOJGE2NR" localSheetId="11" hidden="1">#REF!</definedName>
    <definedName name="BExEQB8ZWXO6IIGOEPWTLOJGE2NR" localSheetId="5" hidden="1">#REF!</definedName>
    <definedName name="BExEQB8ZWXO6IIGOEPWTLOJGE2NR" localSheetId="8" hidden="1">#REF!</definedName>
    <definedName name="BExEQB8ZWXO6IIGOEPWTLOJGE2NR" localSheetId="6" hidden="1">#REF!</definedName>
    <definedName name="BExEQB8ZWXO6IIGOEPWTLOJGE2NR" localSheetId="7" hidden="1">#REF!</definedName>
    <definedName name="BExEQB8ZWXO6IIGOEPWTLOJGE2NR" hidden="1">#REF!</definedName>
    <definedName name="BExEQBZX0EL6LIKPY01197ACK65H" localSheetId="11" hidden="1">#REF!</definedName>
    <definedName name="BExEQBZX0EL6LIKPY01197ACK65H" localSheetId="5" hidden="1">#REF!</definedName>
    <definedName name="BExEQBZX0EL6LIKPY01197ACK65H" localSheetId="8" hidden="1">#REF!</definedName>
    <definedName name="BExEQBZX0EL6LIKPY01197ACK65H" localSheetId="6" hidden="1">#REF!</definedName>
    <definedName name="BExEQBZX0EL6LIKPY01197ACK65H" localSheetId="7" hidden="1">#REF!</definedName>
    <definedName name="BExEQBZX0EL6LIKPY01197ACK65H" hidden="1">#REF!</definedName>
    <definedName name="BExEQDXZALJLD4OBF74IKZBR13SR" localSheetId="11" hidden="1">#REF!</definedName>
    <definedName name="BExEQDXZALJLD4OBF74IKZBR13SR" localSheetId="5" hidden="1">#REF!</definedName>
    <definedName name="BExEQDXZALJLD4OBF74IKZBR13SR" localSheetId="8" hidden="1">#REF!</definedName>
    <definedName name="BExEQDXZALJLD4OBF74IKZBR13SR" localSheetId="6" hidden="1">#REF!</definedName>
    <definedName name="BExEQDXZALJLD4OBF74IKZBR13SR" localSheetId="7" hidden="1">#REF!</definedName>
    <definedName name="BExEQDXZALJLD4OBF74IKZBR13SR" hidden="1">#REF!</definedName>
    <definedName name="BExEQFLE2RPWGMWQAI4JMKUEFRPT" localSheetId="11" hidden="1">#REF!</definedName>
    <definedName name="BExEQFLE2RPWGMWQAI4JMKUEFRPT" localSheetId="5" hidden="1">#REF!</definedName>
    <definedName name="BExEQFLE2RPWGMWQAI4JMKUEFRPT" localSheetId="8" hidden="1">#REF!</definedName>
    <definedName name="BExEQFLE2RPWGMWQAI4JMKUEFRPT" localSheetId="6" hidden="1">#REF!</definedName>
    <definedName name="BExEQFLE2RPWGMWQAI4JMKUEFRPT" localSheetId="7" hidden="1">#REF!</definedName>
    <definedName name="BExEQFLE2RPWGMWQAI4JMKUEFRPT" hidden="1">#REF!</definedName>
    <definedName name="BExEQJHNJV9U65F5VGIGX0VM02VF" localSheetId="11" hidden="1">#REF!</definedName>
    <definedName name="BExEQJHNJV9U65F5VGIGX0VM02VF" localSheetId="5" hidden="1">#REF!</definedName>
    <definedName name="BExEQJHNJV9U65F5VGIGX0VM02VF" localSheetId="8" hidden="1">#REF!</definedName>
    <definedName name="BExEQJHNJV9U65F5VGIGX0VM02VF" localSheetId="6" hidden="1">#REF!</definedName>
    <definedName name="BExEQJHNJV9U65F5VGIGX0VM02VF" localSheetId="7" hidden="1">#REF!</definedName>
    <definedName name="BExEQJHNJV9U65F5VGIGX0VM02VF" hidden="1">#REF!</definedName>
    <definedName name="BExEQTZAP8R69U31W4LKGTKKGKQE" localSheetId="11" hidden="1">#REF!</definedName>
    <definedName name="BExEQTZAP8R69U31W4LKGTKKGKQE" localSheetId="5" hidden="1">#REF!</definedName>
    <definedName name="BExEQTZAP8R69U31W4LKGTKKGKQE" localSheetId="8" hidden="1">#REF!</definedName>
    <definedName name="BExEQTZAP8R69U31W4LKGTKKGKQE" localSheetId="6" hidden="1">#REF!</definedName>
    <definedName name="BExEQTZAP8R69U31W4LKGTKKGKQE" localSheetId="7" hidden="1">#REF!</definedName>
    <definedName name="BExEQTZAP8R69U31W4LKGTKKGKQE" hidden="1">#REF!</definedName>
    <definedName name="BExER2O72H1F9WV6S1J04C15PXX7" localSheetId="11" hidden="1">#REF!</definedName>
    <definedName name="BExER2O72H1F9WV6S1J04C15PXX7" localSheetId="5" hidden="1">#REF!</definedName>
    <definedName name="BExER2O72H1F9WV6S1J04C15PXX7" localSheetId="8" hidden="1">#REF!</definedName>
    <definedName name="BExER2O72H1F9WV6S1J04C15PXX7" localSheetId="6" hidden="1">#REF!</definedName>
    <definedName name="BExER2O72H1F9WV6S1J04C15PXX7" localSheetId="7" hidden="1">#REF!</definedName>
    <definedName name="BExER2O72H1F9WV6S1J04C15PXX7" hidden="1">#REF!</definedName>
    <definedName name="BExERIPCI7N2NW7JRL59DVT0TTSU" localSheetId="11" hidden="1">#REF!</definedName>
    <definedName name="BExERIPCI7N2NW7JRL59DVT0TTSU" localSheetId="5" hidden="1">#REF!</definedName>
    <definedName name="BExERIPCI7N2NW7JRL59DVT0TTSU" localSheetId="8" hidden="1">#REF!</definedName>
    <definedName name="BExERIPCI7N2NW7JRL59DVT0TTSU" localSheetId="6" hidden="1">#REF!</definedName>
    <definedName name="BExERIPCI7N2NW7JRL59DVT0TTSU" localSheetId="7" hidden="1">#REF!</definedName>
    <definedName name="BExERIPCI7N2NW7JRL59DVT0TTSU" hidden="1">#REF!</definedName>
    <definedName name="BExERRUIKIOATPZ9U4HQ0V52RJAU" localSheetId="11" hidden="1">#REF!</definedName>
    <definedName name="BExERRUIKIOATPZ9U4HQ0V52RJAU" localSheetId="5" hidden="1">#REF!</definedName>
    <definedName name="BExERRUIKIOATPZ9U4HQ0V52RJAU" localSheetId="8" hidden="1">#REF!</definedName>
    <definedName name="BExERRUIKIOATPZ9U4HQ0V52RJAU" localSheetId="6" hidden="1">#REF!</definedName>
    <definedName name="BExERRUIKIOATPZ9U4HQ0V52RJAU" localSheetId="7" hidden="1">#REF!</definedName>
    <definedName name="BExERRUIKIOATPZ9U4HQ0V52RJAU" hidden="1">#REF!</definedName>
    <definedName name="BExERSANFNM1O7T65PC5MJ301YET" localSheetId="11" hidden="1">#REF!</definedName>
    <definedName name="BExERSANFNM1O7T65PC5MJ301YET" localSheetId="5" hidden="1">#REF!</definedName>
    <definedName name="BExERSANFNM1O7T65PC5MJ301YET" localSheetId="8" hidden="1">#REF!</definedName>
    <definedName name="BExERSANFNM1O7T65PC5MJ301YET" localSheetId="6" hidden="1">#REF!</definedName>
    <definedName name="BExERSANFNM1O7T65PC5MJ301YET" localSheetId="7" hidden="1">#REF!</definedName>
    <definedName name="BExERSANFNM1O7T65PC5MJ301YET" hidden="1">#REF!</definedName>
    <definedName name="BExERU8P606C6QQZZL55U0ZQYQF1" localSheetId="11" hidden="1">#REF!</definedName>
    <definedName name="BExERU8P606C6QQZZL55U0ZQYQF1" localSheetId="5" hidden="1">#REF!</definedName>
    <definedName name="BExERU8P606C6QQZZL55U0ZQYQF1" localSheetId="8" hidden="1">#REF!</definedName>
    <definedName name="BExERU8P606C6QQZZL55U0ZQYQF1" localSheetId="6" hidden="1">#REF!</definedName>
    <definedName name="BExERU8P606C6QQZZL55U0ZQYQF1" localSheetId="7" hidden="1">#REF!</definedName>
    <definedName name="BExERU8P606C6QQZZL55U0ZQYQF1" hidden="1">#REF!</definedName>
    <definedName name="BExERWCEBKQRYWRQLYJ4UCMMKTHG" localSheetId="11" hidden="1">[48]ZZCOOM_M03_Q004!#REF!</definedName>
    <definedName name="BExERWCEBKQRYWRQLYJ4UCMMKTHG" localSheetId="5" hidden="1">[48]ZZCOOM_M03_Q004!#REF!</definedName>
    <definedName name="BExERWCEBKQRYWRQLYJ4UCMMKTHG" localSheetId="8" hidden="1">[49]ZZCOOM_M03_Q005!#REF!</definedName>
    <definedName name="BExERWCEBKQRYWRQLYJ4UCMMKTHG" localSheetId="6" hidden="1">[48]ZZCOOM_M03_Q004!#REF!</definedName>
    <definedName name="BExERWCEBKQRYWRQLYJ4UCMMKTHG" localSheetId="7" hidden="1">#REF!</definedName>
    <definedName name="BExERWCEBKQRYWRQLYJ4UCMMKTHG" hidden="1">[48]ZZCOOM_M03_Q004!#REF!</definedName>
    <definedName name="BExERXE1QW042A2T25RI4DVUU59O" localSheetId="11" hidden="1">#REF!</definedName>
    <definedName name="BExERXE1QW042A2T25RI4DVUU59O" localSheetId="5" hidden="1">#REF!</definedName>
    <definedName name="BExERXE1QW042A2T25RI4DVUU59O" localSheetId="8" hidden="1">#REF!</definedName>
    <definedName name="BExERXE1QW042A2T25RI4DVUU59O" localSheetId="6" hidden="1">#REF!</definedName>
    <definedName name="BExERXE1QW042A2T25RI4DVUU59O" localSheetId="7" hidden="1">#REF!</definedName>
    <definedName name="BExERXE1QW042A2T25RI4DVUU59O" hidden="1">#REF!</definedName>
    <definedName name="BExES44RHHDL3V7FLV6M20834WF1" localSheetId="11" hidden="1">#REF!</definedName>
    <definedName name="BExES44RHHDL3V7FLV6M20834WF1" localSheetId="5" hidden="1">#REF!</definedName>
    <definedName name="BExES44RHHDL3V7FLV6M20834WF1" localSheetId="8" hidden="1">#REF!</definedName>
    <definedName name="BExES44RHHDL3V7FLV6M20834WF1" localSheetId="6" hidden="1">#REF!</definedName>
    <definedName name="BExES44RHHDL3V7FLV6M20834WF1" localSheetId="7" hidden="1">#REF!</definedName>
    <definedName name="BExES44RHHDL3V7FLV6M20834WF1" hidden="1">#REF!</definedName>
    <definedName name="BExES4A7VE2X3RYYTVRLKZD4I7WU" localSheetId="11" hidden="1">#REF!</definedName>
    <definedName name="BExES4A7VE2X3RYYTVRLKZD4I7WU" localSheetId="5" hidden="1">#REF!</definedName>
    <definedName name="BExES4A7VE2X3RYYTVRLKZD4I7WU" localSheetId="8" hidden="1">#REF!</definedName>
    <definedName name="BExES4A7VE2X3RYYTVRLKZD4I7WU" localSheetId="6" hidden="1">#REF!</definedName>
    <definedName name="BExES4A7VE2X3RYYTVRLKZD4I7WU" localSheetId="7" hidden="1">#REF!</definedName>
    <definedName name="BExES4A7VE2X3RYYTVRLKZD4I7WU" hidden="1">#REF!</definedName>
    <definedName name="BExESLYUFDACMPARVY264HKBCXLX" localSheetId="11" hidden="1">#REF!</definedName>
    <definedName name="BExESLYUFDACMPARVY264HKBCXLX" localSheetId="5" hidden="1">#REF!</definedName>
    <definedName name="BExESLYUFDACMPARVY264HKBCXLX" localSheetId="8" hidden="1">#REF!</definedName>
    <definedName name="BExESLYUFDACMPARVY264HKBCXLX" localSheetId="6" hidden="1">#REF!</definedName>
    <definedName name="BExESLYUFDACMPARVY264HKBCXLX" localSheetId="7" hidden="1">#REF!</definedName>
    <definedName name="BExESLYUFDACMPARVY264HKBCXLX" hidden="1">#REF!</definedName>
    <definedName name="BExESMKD95A649M0WRSG6CXXP326" localSheetId="11" hidden="1">#REF!</definedName>
    <definedName name="BExESMKD95A649M0WRSG6CXXP326" localSheetId="5" hidden="1">#REF!</definedName>
    <definedName name="BExESMKD95A649M0WRSG6CXXP326" localSheetId="8" hidden="1">#REF!</definedName>
    <definedName name="BExESMKD95A649M0WRSG6CXXP326" localSheetId="6" hidden="1">#REF!</definedName>
    <definedName name="BExESMKD95A649M0WRSG6CXXP326" localSheetId="7" hidden="1">#REF!</definedName>
    <definedName name="BExESMKD95A649M0WRSG6CXXP326" hidden="1">#REF!</definedName>
    <definedName name="BExESR27ZXJG5VMY4PR9D940VS7T" localSheetId="11" hidden="1">#REF!</definedName>
    <definedName name="BExESR27ZXJG5VMY4PR9D940VS7T" localSheetId="5" hidden="1">#REF!</definedName>
    <definedName name="BExESR27ZXJG5VMY4PR9D940VS7T" localSheetId="8" hidden="1">#REF!</definedName>
    <definedName name="BExESR27ZXJG5VMY4PR9D940VS7T" localSheetId="6" hidden="1">#REF!</definedName>
    <definedName name="BExESR27ZXJG5VMY4PR9D940VS7T" localSheetId="7" hidden="1">#REF!</definedName>
    <definedName name="BExESR27ZXJG5VMY4PR9D940VS7T" hidden="1">#REF!</definedName>
    <definedName name="BExESVK1YRJM6UG6FBYOF9CNX29X" localSheetId="11" hidden="1">#REF!</definedName>
    <definedName name="BExESVK1YRJM6UG6FBYOF9CNX29X" localSheetId="5" hidden="1">#REF!</definedName>
    <definedName name="BExESVK1YRJM6UG6FBYOF9CNX29X" localSheetId="8" hidden="1">#REF!</definedName>
    <definedName name="BExESVK1YRJM6UG6FBYOF9CNX29X" localSheetId="6" hidden="1">#REF!</definedName>
    <definedName name="BExESVK1YRJM6UG6FBYOF9CNX29X" localSheetId="7" hidden="1">#REF!</definedName>
    <definedName name="BExESVK1YRJM6UG6FBYOF9CNX29X" hidden="1">#REF!</definedName>
    <definedName name="BExESZ03KXL8DQ2591HLR56ZML94" localSheetId="11" hidden="1">#REF!</definedName>
    <definedName name="BExESZ03KXL8DQ2591HLR56ZML94" localSheetId="5" hidden="1">#REF!</definedName>
    <definedName name="BExESZ03KXL8DQ2591HLR56ZML94" localSheetId="8" hidden="1">#REF!</definedName>
    <definedName name="BExESZ03KXL8DQ2591HLR56ZML94" localSheetId="6" hidden="1">#REF!</definedName>
    <definedName name="BExESZ03KXL8DQ2591HLR56ZML94" localSheetId="7" hidden="1">#REF!</definedName>
    <definedName name="BExESZ03KXL8DQ2591HLR56ZML94" hidden="1">#REF!</definedName>
    <definedName name="BExESZAW5N443NRTKIP59OEI1CR6" localSheetId="11" hidden="1">#REF!</definedName>
    <definedName name="BExESZAW5N443NRTKIP59OEI1CR6" localSheetId="5" hidden="1">#REF!</definedName>
    <definedName name="BExESZAW5N443NRTKIP59OEI1CR6" localSheetId="8" hidden="1">#REF!</definedName>
    <definedName name="BExESZAW5N443NRTKIP59OEI1CR6" localSheetId="6" hidden="1">#REF!</definedName>
    <definedName name="BExESZAW5N443NRTKIP59OEI1CR6" localSheetId="7" hidden="1">#REF!</definedName>
    <definedName name="BExESZAW5N443NRTKIP59OEI1CR6" hidden="1">#REF!</definedName>
    <definedName name="BExET3HXQ60A4O2OLKX8QNXRI6LQ" localSheetId="11" hidden="1">#REF!</definedName>
    <definedName name="BExET3HXQ60A4O2OLKX8QNXRI6LQ" localSheetId="5" hidden="1">#REF!</definedName>
    <definedName name="BExET3HXQ60A4O2OLKX8QNXRI6LQ" localSheetId="8" hidden="1">#REF!</definedName>
    <definedName name="BExET3HXQ60A4O2OLKX8QNXRI6LQ" localSheetId="6" hidden="1">#REF!</definedName>
    <definedName name="BExET3HXQ60A4O2OLKX8QNXRI6LQ" localSheetId="7" hidden="1">#REF!</definedName>
    <definedName name="BExET3HXQ60A4O2OLKX8QNXRI6LQ" hidden="1">#REF!</definedName>
    <definedName name="BExET4EAH366GROMVVMDCSUI1018" localSheetId="11" hidden="1">#REF!</definedName>
    <definedName name="BExET4EAH366GROMVVMDCSUI1018" localSheetId="5" hidden="1">#REF!</definedName>
    <definedName name="BExET4EAH366GROMVVMDCSUI1018" localSheetId="8" hidden="1">#REF!</definedName>
    <definedName name="BExET4EAH366GROMVVMDCSUI1018" localSheetId="6" hidden="1">#REF!</definedName>
    <definedName name="BExET4EAH366GROMVVMDCSUI1018" localSheetId="7" hidden="1">#REF!</definedName>
    <definedName name="BExET4EAH366GROMVVMDCSUI1018" hidden="1">#REF!</definedName>
    <definedName name="BExETA3B1FCIOA80H94K90FWXQKE" localSheetId="11" hidden="1">#REF!</definedName>
    <definedName name="BExETA3B1FCIOA80H94K90FWXQKE" localSheetId="5" hidden="1">#REF!</definedName>
    <definedName name="BExETA3B1FCIOA80H94K90FWXQKE" localSheetId="8" hidden="1">#REF!</definedName>
    <definedName name="BExETA3B1FCIOA80H94K90FWXQKE" localSheetId="6" hidden="1">#REF!</definedName>
    <definedName name="BExETA3B1FCIOA80H94K90FWXQKE" localSheetId="7" hidden="1">#REF!</definedName>
    <definedName name="BExETA3B1FCIOA80H94K90FWXQKE" hidden="1">#REF!</definedName>
    <definedName name="BExETAZOYT4CJIT8RRKC9F2HJG1D" localSheetId="11" hidden="1">#REF!</definedName>
    <definedName name="BExETAZOYT4CJIT8RRKC9F2HJG1D" localSheetId="5" hidden="1">#REF!</definedName>
    <definedName name="BExETAZOYT4CJIT8RRKC9F2HJG1D" localSheetId="8" hidden="1">#REF!</definedName>
    <definedName name="BExETAZOYT4CJIT8RRKC9F2HJG1D" localSheetId="6" hidden="1">#REF!</definedName>
    <definedName name="BExETAZOYT4CJIT8RRKC9F2HJG1D" localSheetId="7" hidden="1">#REF!</definedName>
    <definedName name="BExETAZOYT4CJIT8RRKC9F2HJG1D" hidden="1">#REF!</definedName>
    <definedName name="BExETB55BNG40G9YOI2H6UHIR9WU" localSheetId="11" hidden="1">#REF!</definedName>
    <definedName name="BExETB55BNG40G9YOI2H6UHIR9WU" localSheetId="5" hidden="1">#REF!</definedName>
    <definedName name="BExETB55BNG40G9YOI2H6UHIR9WU" localSheetId="8" hidden="1">#REF!</definedName>
    <definedName name="BExETB55BNG40G9YOI2H6UHIR9WU" localSheetId="6" hidden="1">#REF!</definedName>
    <definedName name="BExETB55BNG40G9YOI2H6UHIR9WU" localSheetId="7" hidden="1">#REF!</definedName>
    <definedName name="BExETB55BNG40G9YOI2H6UHIR9WU" hidden="1">#REF!</definedName>
    <definedName name="BExETF6QD5A9GEINE1KZRRC2LXWM" localSheetId="11" hidden="1">#REF!</definedName>
    <definedName name="BExETF6QD5A9GEINE1KZRRC2LXWM" localSheetId="5" hidden="1">#REF!</definedName>
    <definedName name="BExETF6QD5A9GEINE1KZRRC2LXWM" localSheetId="8" hidden="1">#REF!</definedName>
    <definedName name="BExETF6QD5A9GEINE1KZRRC2LXWM" localSheetId="6" hidden="1">#REF!</definedName>
    <definedName name="BExETF6QD5A9GEINE1KZRRC2LXWM" localSheetId="7" hidden="1">#REF!</definedName>
    <definedName name="BExETF6QD5A9GEINE1KZRRC2LXWM" hidden="1">#REF!</definedName>
    <definedName name="BExETQ9XRXLUACN82805SPSPNKHI" localSheetId="11" hidden="1">#REF!</definedName>
    <definedName name="BExETQ9XRXLUACN82805SPSPNKHI" localSheetId="5" hidden="1">#REF!</definedName>
    <definedName name="BExETQ9XRXLUACN82805SPSPNKHI" localSheetId="8" hidden="1">#REF!</definedName>
    <definedName name="BExETQ9XRXLUACN82805SPSPNKHI" localSheetId="6" hidden="1">#REF!</definedName>
    <definedName name="BExETQ9XRXLUACN82805SPSPNKHI" localSheetId="7" hidden="1">#REF!</definedName>
    <definedName name="BExETQ9XRXLUACN82805SPSPNKHI" hidden="1">#REF!</definedName>
    <definedName name="BExETR0YRMOR63E6DHLEHV9QVVON" localSheetId="11" hidden="1">#REF!</definedName>
    <definedName name="BExETR0YRMOR63E6DHLEHV9QVVON" localSheetId="5" hidden="1">#REF!</definedName>
    <definedName name="BExETR0YRMOR63E6DHLEHV9QVVON" localSheetId="8" hidden="1">#REF!</definedName>
    <definedName name="BExETR0YRMOR63E6DHLEHV9QVVON" localSheetId="6" hidden="1">#REF!</definedName>
    <definedName name="BExETR0YRMOR63E6DHLEHV9QVVON" localSheetId="7" hidden="1">#REF!</definedName>
    <definedName name="BExETR0YRMOR63E6DHLEHV9QVVON" hidden="1">#REF!</definedName>
    <definedName name="BExETVO51BGF7GGNGB21UD7OIF15" localSheetId="11" hidden="1">#REF!</definedName>
    <definedName name="BExETVO51BGF7GGNGB21UD7OIF15" localSheetId="5" hidden="1">#REF!</definedName>
    <definedName name="BExETVO51BGF7GGNGB21UD7OIF15" localSheetId="8" hidden="1">#REF!</definedName>
    <definedName name="BExETVO51BGF7GGNGB21UD7OIF15" localSheetId="6" hidden="1">#REF!</definedName>
    <definedName name="BExETVO51BGF7GGNGB21UD7OIF15" localSheetId="7" hidden="1">#REF!</definedName>
    <definedName name="BExETVO51BGF7GGNGB21UD7OIF15" hidden="1">#REF!</definedName>
    <definedName name="BExETVTGY38YXYYF7N73OYN6FYY3" localSheetId="11" hidden="1">#REF!</definedName>
    <definedName name="BExETVTGY38YXYYF7N73OYN6FYY3" localSheetId="5" hidden="1">#REF!</definedName>
    <definedName name="BExETVTGY38YXYYF7N73OYN6FYY3" localSheetId="8" hidden="1">#REF!</definedName>
    <definedName name="BExETVTGY38YXYYF7N73OYN6FYY3" localSheetId="6" hidden="1">#REF!</definedName>
    <definedName name="BExETVTGY38YXYYF7N73OYN6FYY3" localSheetId="7" hidden="1">#REF!</definedName>
    <definedName name="BExETVTGY38YXYYF7N73OYN6FYY3" hidden="1">#REF!</definedName>
    <definedName name="BExETVTH8RADW05P2XUUV7V44TWW" localSheetId="11" hidden="1">#REF!</definedName>
    <definedName name="BExETVTH8RADW05P2XUUV7V44TWW" localSheetId="5" hidden="1">#REF!</definedName>
    <definedName name="BExETVTH8RADW05P2XUUV7V44TWW" localSheetId="8" hidden="1">#REF!</definedName>
    <definedName name="BExETVTH8RADW05P2XUUV7V44TWW" localSheetId="6" hidden="1">#REF!</definedName>
    <definedName name="BExETVTH8RADW05P2XUUV7V44TWW" localSheetId="7" hidden="1">#REF!</definedName>
    <definedName name="BExETVTH8RADW05P2XUUV7V44TWW" hidden="1">#REF!</definedName>
    <definedName name="BExETW9PYUAV5QY6A4VCYZRIOUX4" localSheetId="11" hidden="1">#REF!</definedName>
    <definedName name="BExETW9PYUAV5QY6A4VCYZRIOUX4" localSheetId="5" hidden="1">#REF!</definedName>
    <definedName name="BExETW9PYUAV5QY6A4VCYZRIOUX4" localSheetId="8" hidden="1">#REF!</definedName>
    <definedName name="BExETW9PYUAV5QY6A4VCYZRIOUX4" localSheetId="6" hidden="1">#REF!</definedName>
    <definedName name="BExETW9PYUAV5QY6A4VCYZRIOUX4" localSheetId="7" hidden="1">#REF!</definedName>
    <definedName name="BExETW9PYUAV5QY6A4VCYZRIOUX4" hidden="1">#REF!</definedName>
    <definedName name="BExEUGNELLVZ7K2PYWP2TG8T65XQ" localSheetId="11" hidden="1">#REF!</definedName>
    <definedName name="BExEUGNELLVZ7K2PYWP2TG8T65XQ" localSheetId="5" hidden="1">#REF!</definedName>
    <definedName name="BExEUGNELLVZ7K2PYWP2TG8T65XQ" localSheetId="8" hidden="1">#REF!</definedName>
    <definedName name="BExEUGNELLVZ7K2PYWP2TG8T65XQ" localSheetId="6" hidden="1">#REF!</definedName>
    <definedName name="BExEUGNELLVZ7K2PYWP2TG8T65XQ" localSheetId="7" hidden="1">#REF!</definedName>
    <definedName name="BExEUGNELLVZ7K2PYWP2TG8T65XQ" hidden="1">#REF!</definedName>
    <definedName name="BExEUHUG1NGJGB6F1UH5IKFZ9B9M" localSheetId="11" hidden="1">#REF!</definedName>
    <definedName name="BExEUHUG1NGJGB6F1UH5IKFZ9B9M" localSheetId="5" hidden="1">#REF!</definedName>
    <definedName name="BExEUHUG1NGJGB6F1UH5IKFZ9B9M" localSheetId="8" hidden="1">#REF!</definedName>
    <definedName name="BExEUHUG1NGJGB6F1UH5IKFZ9B9M" localSheetId="6" hidden="1">#REF!</definedName>
    <definedName name="BExEUHUG1NGJGB6F1UH5IKFZ9B9M" localSheetId="7" hidden="1">#REF!</definedName>
    <definedName name="BExEUHUG1NGJGB6F1UH5IKFZ9B9M" hidden="1">#REF!</definedName>
    <definedName name="BExEUNE4T242Y59C6MS28MXEUGCP" localSheetId="11" hidden="1">#REF!</definedName>
    <definedName name="BExEUNE4T242Y59C6MS28MXEUGCP" localSheetId="5" hidden="1">#REF!</definedName>
    <definedName name="BExEUNE4T242Y59C6MS28MXEUGCP" localSheetId="8" hidden="1">#REF!</definedName>
    <definedName name="BExEUNE4T242Y59C6MS28MXEUGCP" localSheetId="6" hidden="1">#REF!</definedName>
    <definedName name="BExEUNE4T242Y59C6MS28MXEUGCP" localSheetId="7" hidden="1">#REF!</definedName>
    <definedName name="BExEUNE4T242Y59C6MS28MXEUGCP" hidden="1">#REF!</definedName>
    <definedName name="BExEUNU7FYVTR4DD1D31SS7PNXX2" localSheetId="11" hidden="1">#REF!</definedName>
    <definedName name="BExEUNU7FYVTR4DD1D31SS7PNXX2" localSheetId="5" hidden="1">#REF!</definedName>
    <definedName name="BExEUNU7FYVTR4DD1D31SS7PNXX2" localSheetId="8" hidden="1">#REF!</definedName>
    <definedName name="BExEUNU7FYVTR4DD1D31SS7PNXX2" localSheetId="6" hidden="1">#REF!</definedName>
    <definedName name="BExEUNU7FYVTR4DD1D31SS7PNXX2" localSheetId="7" hidden="1">#REF!</definedName>
    <definedName name="BExEUNU7FYVTR4DD1D31SS7PNXX2" hidden="1">#REF!</definedName>
    <definedName name="BExEUOAHB0OT3BACAHNZ3B905C0P" localSheetId="11" hidden="1">#REF!</definedName>
    <definedName name="BExEUOAHB0OT3BACAHNZ3B905C0P" localSheetId="5" hidden="1">#REF!</definedName>
    <definedName name="BExEUOAHB0OT3BACAHNZ3B905C0P" localSheetId="8" hidden="1">#REF!</definedName>
    <definedName name="BExEUOAHB0OT3BACAHNZ3B905C0P" localSheetId="6" hidden="1">#REF!</definedName>
    <definedName name="BExEUOAHB0OT3BACAHNZ3B905C0P" localSheetId="7" hidden="1">#REF!</definedName>
    <definedName name="BExEUOAHB0OT3BACAHNZ3B905C0P" hidden="1">#REF!</definedName>
    <definedName name="BExEV2TP7NA3ZR6RJGH5ER370OUM" localSheetId="11" hidden="1">#REF!</definedName>
    <definedName name="BExEV2TP7NA3ZR6RJGH5ER370OUM" localSheetId="5" hidden="1">#REF!</definedName>
    <definedName name="BExEV2TP7NA3ZR6RJGH5ER370OUM" localSheetId="8" hidden="1">#REF!</definedName>
    <definedName name="BExEV2TP7NA3ZR6RJGH5ER370OUM" localSheetId="6" hidden="1">#REF!</definedName>
    <definedName name="BExEV2TP7NA3ZR6RJGH5ER370OUM" localSheetId="7" hidden="1">#REF!</definedName>
    <definedName name="BExEV2TP7NA3ZR6RJGH5ER370OUM" hidden="1">#REF!</definedName>
    <definedName name="BExEV3Q7M5YTX3CY3QCP1SUIEP2E" localSheetId="11" hidden="1">#REF!</definedName>
    <definedName name="BExEV3Q7M5YTX3CY3QCP1SUIEP2E" localSheetId="5" hidden="1">#REF!</definedName>
    <definedName name="BExEV3Q7M5YTX3CY3QCP1SUIEP2E" localSheetId="8" hidden="1">#REF!</definedName>
    <definedName name="BExEV3Q7M5YTX3CY3QCP1SUIEP2E" localSheetId="6" hidden="1">#REF!</definedName>
    <definedName name="BExEV3Q7M5YTX3CY3QCP1SUIEP2E" localSheetId="7" hidden="1">#REF!</definedName>
    <definedName name="BExEV3Q7M5YTX3CY3QCP1SUIEP2E" hidden="1">#REF!</definedName>
    <definedName name="BExEV69USLNYO2QRJRC0J92XUF00" localSheetId="11" hidden="1">#REF!</definedName>
    <definedName name="BExEV69USLNYO2QRJRC0J92XUF00" localSheetId="5" hidden="1">#REF!</definedName>
    <definedName name="BExEV69USLNYO2QRJRC0J92XUF00" localSheetId="8" hidden="1">#REF!</definedName>
    <definedName name="BExEV69USLNYO2QRJRC0J92XUF00" localSheetId="6" hidden="1">#REF!</definedName>
    <definedName name="BExEV69USLNYO2QRJRC0J92XUF00" localSheetId="7" hidden="1">#REF!</definedName>
    <definedName name="BExEV69USLNYO2QRJRC0J92XUF00" hidden="1">#REF!</definedName>
    <definedName name="BExEV6KNTQOCFD7GV726XQEVQ7R6" localSheetId="11" hidden="1">#REF!</definedName>
    <definedName name="BExEV6KNTQOCFD7GV726XQEVQ7R6" localSheetId="5" hidden="1">#REF!</definedName>
    <definedName name="BExEV6KNTQOCFD7GV726XQEVQ7R6" localSheetId="8" hidden="1">#REF!</definedName>
    <definedName name="BExEV6KNTQOCFD7GV726XQEVQ7R6" localSheetId="6" hidden="1">#REF!</definedName>
    <definedName name="BExEV6KNTQOCFD7GV726XQEVQ7R6" localSheetId="7" hidden="1">#REF!</definedName>
    <definedName name="BExEV6KNTQOCFD7GV726XQEVQ7R6" hidden="1">#REF!</definedName>
    <definedName name="BExEV6VGM4POO9QT9KH3QA3VYCWM" localSheetId="11" hidden="1">#REF!</definedName>
    <definedName name="BExEV6VGM4POO9QT9KH3QA3VYCWM" localSheetId="5" hidden="1">#REF!</definedName>
    <definedName name="BExEV6VGM4POO9QT9KH3QA3VYCWM" localSheetId="8" hidden="1">#REF!</definedName>
    <definedName name="BExEV6VGM4POO9QT9KH3QA3VYCWM" localSheetId="6" hidden="1">#REF!</definedName>
    <definedName name="BExEV6VGM4POO9QT9KH3QA3VYCWM" localSheetId="7" hidden="1">#REF!</definedName>
    <definedName name="BExEV6VGM4POO9QT9KH3QA3VYCWM" hidden="1">#REF!</definedName>
    <definedName name="BExEVCEYMOI0PGO7HAEOS9CVMU2O" localSheetId="11" hidden="1">#REF!</definedName>
    <definedName name="BExEVCEYMOI0PGO7HAEOS9CVMU2O" localSheetId="5" hidden="1">#REF!</definedName>
    <definedName name="BExEVCEYMOI0PGO7HAEOS9CVMU2O" localSheetId="8" hidden="1">#REF!</definedName>
    <definedName name="BExEVCEYMOI0PGO7HAEOS9CVMU2O" localSheetId="6" hidden="1">#REF!</definedName>
    <definedName name="BExEVCEYMOI0PGO7HAEOS9CVMU2O" localSheetId="7" hidden="1">#REF!</definedName>
    <definedName name="BExEVCEYMOI0PGO7HAEOS9CVMU2O" hidden="1">#REF!</definedName>
    <definedName name="BExEVET98G3FU6QBF9LHYWSAMV0O" localSheetId="11" hidden="1">#REF!</definedName>
    <definedName name="BExEVET98G3FU6QBF9LHYWSAMV0O" localSheetId="5" hidden="1">#REF!</definedName>
    <definedName name="BExEVET98G3FU6QBF9LHYWSAMV0O" localSheetId="8" hidden="1">#REF!</definedName>
    <definedName name="BExEVET98G3FU6QBF9LHYWSAMV0O" localSheetId="6" hidden="1">#REF!</definedName>
    <definedName name="BExEVET98G3FU6QBF9LHYWSAMV0O" localSheetId="7" hidden="1">#REF!</definedName>
    <definedName name="BExEVET98G3FU6QBF9LHYWSAMV0O" hidden="1">#REF!</definedName>
    <definedName name="BExEVNCUT0PDUYNJH7G6BSEWZOT2" localSheetId="11" hidden="1">#REF!</definedName>
    <definedName name="BExEVNCUT0PDUYNJH7G6BSEWZOT2" localSheetId="5" hidden="1">#REF!</definedName>
    <definedName name="BExEVNCUT0PDUYNJH7G6BSEWZOT2" localSheetId="8" hidden="1">#REF!</definedName>
    <definedName name="BExEVNCUT0PDUYNJH7G6BSEWZOT2" localSheetId="6" hidden="1">#REF!</definedName>
    <definedName name="BExEVNCUT0PDUYNJH7G6BSEWZOT2" localSheetId="7" hidden="1">#REF!</definedName>
    <definedName name="BExEVNCUT0PDUYNJH7G6BSEWZOT2" hidden="1">#REF!</definedName>
    <definedName name="BExEVPGF4V5J0WQRZKUM8F9TTKZJ" localSheetId="11" hidden="1">#REF!</definedName>
    <definedName name="BExEVPGF4V5J0WQRZKUM8F9TTKZJ" localSheetId="5" hidden="1">#REF!</definedName>
    <definedName name="BExEVPGF4V5J0WQRZKUM8F9TTKZJ" localSheetId="8" hidden="1">#REF!</definedName>
    <definedName name="BExEVPGF4V5J0WQRZKUM8F9TTKZJ" localSheetId="6" hidden="1">#REF!</definedName>
    <definedName name="BExEVPGF4V5J0WQRZKUM8F9TTKZJ" localSheetId="7" hidden="1">#REF!</definedName>
    <definedName name="BExEVPGF4V5J0WQRZKUM8F9TTKZJ" hidden="1">#REF!</definedName>
    <definedName name="BExEVVLIEVWYRF2UUC1H0H5QU1CP" localSheetId="11" hidden="1">#REF!</definedName>
    <definedName name="BExEVVLIEVWYRF2UUC1H0H5QU1CP" localSheetId="5" hidden="1">#REF!</definedName>
    <definedName name="BExEVVLIEVWYRF2UUC1H0H5QU1CP" localSheetId="8" hidden="1">#REF!</definedName>
    <definedName name="BExEVVLIEVWYRF2UUC1H0H5QU1CP" localSheetId="6" hidden="1">#REF!</definedName>
    <definedName name="BExEVVLIEVWYRF2UUC1H0H5QU1CP" localSheetId="7" hidden="1">#REF!</definedName>
    <definedName name="BExEVVLIEVWYRF2UUC1H0H5QU1CP" hidden="1">#REF!</definedName>
    <definedName name="BExEVWCKO8T84GW9Z3X47915XKSH" localSheetId="11" hidden="1">#REF!</definedName>
    <definedName name="BExEVWCKO8T84GW9Z3X47915XKSH" localSheetId="5" hidden="1">#REF!</definedName>
    <definedName name="BExEVWCKO8T84GW9Z3X47915XKSH" localSheetId="8" hidden="1">#REF!</definedName>
    <definedName name="BExEVWCKO8T84GW9Z3X47915XKSH" localSheetId="6" hidden="1">#REF!</definedName>
    <definedName name="BExEVWCKO8T84GW9Z3X47915XKSH" localSheetId="7" hidden="1">#REF!</definedName>
    <definedName name="BExEVWCKO8T84GW9Z3X47915XKSH" hidden="1">#REF!</definedName>
    <definedName name="BExEVZSJWMZ5L2ZE7AZC57CXKW6T" localSheetId="11" hidden="1">#REF!</definedName>
    <definedName name="BExEVZSJWMZ5L2ZE7AZC57CXKW6T" localSheetId="5" hidden="1">#REF!</definedName>
    <definedName name="BExEVZSJWMZ5L2ZE7AZC57CXKW6T" localSheetId="8" hidden="1">#REF!</definedName>
    <definedName name="BExEVZSJWMZ5L2ZE7AZC57CXKW6T" localSheetId="6" hidden="1">#REF!</definedName>
    <definedName name="BExEVZSJWMZ5L2ZE7AZC57CXKW6T" localSheetId="7" hidden="1">#REF!</definedName>
    <definedName name="BExEVZSJWMZ5L2ZE7AZC57CXKW6T" hidden="1">#REF!</definedName>
    <definedName name="BExEW0JL1GFFCXMDGW54CI7Y8FZN" localSheetId="11" hidden="1">#REF!</definedName>
    <definedName name="BExEW0JL1GFFCXMDGW54CI7Y8FZN" localSheetId="5" hidden="1">#REF!</definedName>
    <definedName name="BExEW0JL1GFFCXMDGW54CI7Y8FZN" localSheetId="8" hidden="1">#REF!</definedName>
    <definedName name="BExEW0JL1GFFCXMDGW54CI7Y8FZN" localSheetId="6" hidden="1">#REF!</definedName>
    <definedName name="BExEW0JL1GFFCXMDGW54CI7Y8FZN" localSheetId="7" hidden="1">#REF!</definedName>
    <definedName name="BExEW0JL1GFFCXMDGW54CI7Y8FZN" hidden="1">#REF!</definedName>
    <definedName name="BExEW68M9WL8214QH9C7VCK7BN08" localSheetId="11" hidden="1">#REF!</definedName>
    <definedName name="BExEW68M9WL8214QH9C7VCK7BN08" localSheetId="5" hidden="1">#REF!</definedName>
    <definedName name="BExEW68M9WL8214QH9C7VCK7BN08" localSheetId="8" hidden="1">#REF!</definedName>
    <definedName name="BExEW68M9WL8214QH9C7VCK7BN08" localSheetId="6" hidden="1">#REF!</definedName>
    <definedName name="BExEW68M9WL8214QH9C7VCK7BN08" localSheetId="7" hidden="1">#REF!</definedName>
    <definedName name="BExEW68M9WL8214QH9C7VCK7BN08" hidden="1">#REF!</definedName>
    <definedName name="BExEW8HFKH6F47KIHYBDRUEFZ2ZZ" localSheetId="11" hidden="1">#REF!</definedName>
    <definedName name="BExEW8HFKH6F47KIHYBDRUEFZ2ZZ" localSheetId="5" hidden="1">#REF!</definedName>
    <definedName name="BExEW8HFKH6F47KIHYBDRUEFZ2ZZ" localSheetId="8" hidden="1">#REF!</definedName>
    <definedName name="BExEW8HFKH6F47KIHYBDRUEFZ2ZZ" localSheetId="6" hidden="1">#REF!</definedName>
    <definedName name="BExEW8HFKH6F47KIHYBDRUEFZ2ZZ" localSheetId="7" hidden="1">#REF!</definedName>
    <definedName name="BExEW8HFKH6F47KIHYBDRUEFZ2ZZ" hidden="1">#REF!</definedName>
    <definedName name="BExEWB6JHMITZPXHB6JATOCLLKLJ" localSheetId="11" hidden="1">#REF!</definedName>
    <definedName name="BExEWB6JHMITZPXHB6JATOCLLKLJ" localSheetId="5" hidden="1">#REF!</definedName>
    <definedName name="BExEWB6JHMITZPXHB6JATOCLLKLJ" localSheetId="8" hidden="1">#REF!</definedName>
    <definedName name="BExEWB6JHMITZPXHB6JATOCLLKLJ" localSheetId="6" hidden="1">#REF!</definedName>
    <definedName name="BExEWB6JHMITZPXHB6JATOCLLKLJ" localSheetId="7" hidden="1">#REF!</definedName>
    <definedName name="BExEWB6JHMITZPXHB6JATOCLLKLJ" hidden="1">#REF!</definedName>
    <definedName name="BExEWNBGQS1U2LW3W84T4LSJ9K00" localSheetId="11" hidden="1">#REF!</definedName>
    <definedName name="BExEWNBGQS1U2LW3W84T4LSJ9K00" localSheetId="5" hidden="1">#REF!</definedName>
    <definedName name="BExEWNBGQS1U2LW3W84T4LSJ9K00" localSheetId="8" hidden="1">#REF!</definedName>
    <definedName name="BExEWNBGQS1U2LW3W84T4LSJ9K00" localSheetId="6" hidden="1">#REF!</definedName>
    <definedName name="BExEWNBGQS1U2LW3W84T4LSJ9K00" localSheetId="7" hidden="1">#REF!</definedName>
    <definedName name="BExEWNBGQS1U2LW3W84T4LSJ9K00" hidden="1">#REF!</definedName>
    <definedName name="BExEWO7STL7HNZSTY8VQBPTX1WK6" localSheetId="11" hidden="1">#REF!</definedName>
    <definedName name="BExEWO7STL7HNZSTY8VQBPTX1WK6" localSheetId="5" hidden="1">#REF!</definedName>
    <definedName name="BExEWO7STL7HNZSTY8VQBPTX1WK6" localSheetId="8" hidden="1">#REF!</definedName>
    <definedName name="BExEWO7STL7HNZSTY8VQBPTX1WK6" localSheetId="6" hidden="1">#REF!</definedName>
    <definedName name="BExEWO7STL7HNZSTY8VQBPTX1WK6" localSheetId="7" hidden="1">#REF!</definedName>
    <definedName name="BExEWO7STL7HNZSTY8VQBPTX1WK6" hidden="1">#REF!</definedName>
    <definedName name="BExEWQ0M1N3KMKTDJ73H10QSG4W1" localSheetId="11" hidden="1">#REF!</definedName>
    <definedName name="BExEWQ0M1N3KMKTDJ73H10QSG4W1" localSheetId="5" hidden="1">#REF!</definedName>
    <definedName name="BExEWQ0M1N3KMKTDJ73H10QSG4W1" localSheetId="8" hidden="1">#REF!</definedName>
    <definedName name="BExEWQ0M1N3KMKTDJ73H10QSG4W1" localSheetId="6" hidden="1">#REF!</definedName>
    <definedName name="BExEWQ0M1N3KMKTDJ73H10QSG4W1" localSheetId="7" hidden="1">#REF!</definedName>
    <definedName name="BExEWQ0M1N3KMKTDJ73H10QSG4W1" hidden="1">#REF!</definedName>
    <definedName name="BExEX43OR6NH8GF32YY2ZB6Y8WGP" localSheetId="11" hidden="1">#REF!</definedName>
    <definedName name="BExEX43OR6NH8GF32YY2ZB6Y8WGP" localSheetId="5" hidden="1">#REF!</definedName>
    <definedName name="BExEX43OR6NH8GF32YY2ZB6Y8WGP" localSheetId="8" hidden="1">#REF!</definedName>
    <definedName name="BExEX43OR6NH8GF32YY2ZB6Y8WGP" localSheetId="6" hidden="1">#REF!</definedName>
    <definedName name="BExEX43OR6NH8GF32YY2ZB6Y8WGP" localSheetId="7" hidden="1">#REF!</definedName>
    <definedName name="BExEX43OR6NH8GF32YY2ZB6Y8WGP" hidden="1">#REF!</definedName>
    <definedName name="BExEX85F3OSW8NSCYGYPS9372Z1Q" localSheetId="11" hidden="1">#REF!</definedName>
    <definedName name="BExEX85F3OSW8NSCYGYPS9372Z1Q" localSheetId="5" hidden="1">#REF!</definedName>
    <definedName name="BExEX85F3OSW8NSCYGYPS9372Z1Q" localSheetId="8" hidden="1">#REF!</definedName>
    <definedName name="BExEX85F3OSW8NSCYGYPS9372Z1Q" localSheetId="6" hidden="1">#REF!</definedName>
    <definedName name="BExEX85F3OSW8NSCYGYPS9372Z1Q" localSheetId="7" hidden="1">#REF!</definedName>
    <definedName name="BExEX85F3OSW8NSCYGYPS9372Z1Q" hidden="1">#REF!</definedName>
    <definedName name="BExEX9HWY2G6928ZVVVQF77QCM2C" localSheetId="11" hidden="1">#REF!</definedName>
    <definedName name="BExEX9HWY2G6928ZVVVQF77QCM2C" localSheetId="5" hidden="1">#REF!</definedName>
    <definedName name="BExEX9HWY2G6928ZVVVQF77QCM2C" localSheetId="8" hidden="1">#REF!</definedName>
    <definedName name="BExEX9HWY2G6928ZVVVQF77QCM2C" localSheetId="6" hidden="1">#REF!</definedName>
    <definedName name="BExEX9HWY2G6928ZVVVQF77QCM2C" localSheetId="7" hidden="1">#REF!</definedName>
    <definedName name="BExEX9HWY2G6928ZVVVQF77QCM2C" hidden="1">#REF!</definedName>
    <definedName name="BExEXBQWAYKMVBRJRHB8PFCSYFVN" localSheetId="11" hidden="1">#REF!</definedName>
    <definedName name="BExEXBQWAYKMVBRJRHB8PFCSYFVN" localSheetId="5" hidden="1">#REF!</definedName>
    <definedName name="BExEXBQWAYKMVBRJRHB8PFCSYFVN" localSheetId="8" hidden="1">#REF!</definedName>
    <definedName name="BExEXBQWAYKMVBRJRHB8PFCSYFVN" localSheetId="6" hidden="1">#REF!</definedName>
    <definedName name="BExEXBQWAYKMVBRJRHB8PFCSYFVN" localSheetId="7" hidden="1">#REF!</definedName>
    <definedName name="BExEXBQWAYKMVBRJRHB8PFCSYFVN" hidden="1">#REF!</definedName>
    <definedName name="BExEXGE2TE9MQWLQVHL7XGQWL102" localSheetId="11" hidden="1">#REF!</definedName>
    <definedName name="BExEXGE2TE9MQWLQVHL7XGQWL102" localSheetId="5" hidden="1">#REF!</definedName>
    <definedName name="BExEXGE2TE9MQWLQVHL7XGQWL102" localSheetId="8" hidden="1">#REF!</definedName>
    <definedName name="BExEXGE2TE9MQWLQVHL7XGQWL102" localSheetId="6" hidden="1">#REF!</definedName>
    <definedName name="BExEXGE2TE9MQWLQVHL7XGQWL102" localSheetId="7" hidden="1">#REF!</definedName>
    <definedName name="BExEXGE2TE9MQWLQVHL7XGQWL102" hidden="1">#REF!</definedName>
    <definedName name="BExEXRBZ0DI9E2UFLLKYWGN66B61" localSheetId="11" hidden="1">#REF!</definedName>
    <definedName name="BExEXRBZ0DI9E2UFLLKYWGN66B61" localSheetId="5" hidden="1">#REF!</definedName>
    <definedName name="BExEXRBZ0DI9E2UFLLKYWGN66B61" localSheetId="8" hidden="1">#REF!</definedName>
    <definedName name="BExEXRBZ0DI9E2UFLLKYWGN66B61" localSheetId="6" hidden="1">#REF!</definedName>
    <definedName name="BExEXRBZ0DI9E2UFLLKYWGN66B61" localSheetId="7" hidden="1">#REF!</definedName>
    <definedName name="BExEXRBZ0DI9E2UFLLKYWGN66B61" hidden="1">#REF!</definedName>
    <definedName name="BExEXW4FSOZ9C2SZSQIAA3W82I5K" localSheetId="11" hidden="1">#REF!</definedName>
    <definedName name="BExEXW4FSOZ9C2SZSQIAA3W82I5K" localSheetId="5" hidden="1">#REF!</definedName>
    <definedName name="BExEXW4FSOZ9C2SZSQIAA3W82I5K" localSheetId="8" hidden="1">#REF!</definedName>
    <definedName name="BExEXW4FSOZ9C2SZSQIAA3W82I5K" localSheetId="6" hidden="1">#REF!</definedName>
    <definedName name="BExEXW4FSOZ9C2SZSQIAA3W82I5K" localSheetId="7" hidden="1">#REF!</definedName>
    <definedName name="BExEXW4FSOZ9C2SZSQIAA3W82I5K" hidden="1">#REF!</definedName>
    <definedName name="BExEXZ4H2ZUNEW5I6I74GK08QAQC" localSheetId="11" hidden="1">#REF!</definedName>
    <definedName name="BExEXZ4H2ZUNEW5I6I74GK08QAQC" localSheetId="5" hidden="1">#REF!</definedName>
    <definedName name="BExEXZ4H2ZUNEW5I6I74GK08QAQC" localSheetId="8" hidden="1">#REF!</definedName>
    <definedName name="BExEXZ4H2ZUNEW5I6I74GK08QAQC" localSheetId="6" hidden="1">#REF!</definedName>
    <definedName name="BExEXZ4H2ZUNEW5I6I74GK08QAQC" localSheetId="7" hidden="1">#REF!</definedName>
    <definedName name="BExEXZ4H2ZUNEW5I6I74GK08QAQC" hidden="1">#REF!</definedName>
    <definedName name="BExEY42GK80HA9M84NTZ3NV9K2VI" localSheetId="11" hidden="1">#REF!</definedName>
    <definedName name="BExEY42GK80HA9M84NTZ3NV9K2VI" localSheetId="5" hidden="1">#REF!</definedName>
    <definedName name="BExEY42GK80HA9M84NTZ3NV9K2VI" localSheetId="8" hidden="1">#REF!</definedName>
    <definedName name="BExEY42GK80HA9M84NTZ3NV9K2VI" localSheetId="6" hidden="1">#REF!</definedName>
    <definedName name="BExEY42GK80HA9M84NTZ3NV9K2VI" localSheetId="7" hidden="1">#REF!</definedName>
    <definedName name="BExEY42GK80HA9M84NTZ3NV9K2VI" hidden="1">#REF!</definedName>
    <definedName name="BExEYLG9FL9V1JPPNZ3FUDNSEJ4V" localSheetId="11" hidden="1">#REF!</definedName>
    <definedName name="BExEYLG9FL9V1JPPNZ3FUDNSEJ4V" localSheetId="5" hidden="1">#REF!</definedName>
    <definedName name="BExEYLG9FL9V1JPPNZ3FUDNSEJ4V" localSheetId="8" hidden="1">#REF!</definedName>
    <definedName name="BExEYLG9FL9V1JPPNZ3FUDNSEJ4V" localSheetId="6" hidden="1">#REF!</definedName>
    <definedName name="BExEYLG9FL9V1JPPNZ3FUDNSEJ4V" localSheetId="7" hidden="1">#REF!</definedName>
    <definedName name="BExEYLG9FL9V1JPPNZ3FUDNSEJ4V" hidden="1">#REF!</definedName>
    <definedName name="BExEYOW8C1B3OUUCIGEC7L8OOW1Z" localSheetId="11" hidden="1">#REF!</definedName>
    <definedName name="BExEYOW8C1B3OUUCIGEC7L8OOW1Z" localSheetId="5" hidden="1">#REF!</definedName>
    <definedName name="BExEYOW8C1B3OUUCIGEC7L8OOW1Z" localSheetId="8" hidden="1">#REF!</definedName>
    <definedName name="BExEYOW8C1B3OUUCIGEC7L8OOW1Z" localSheetId="6" hidden="1">#REF!</definedName>
    <definedName name="BExEYOW8C1B3OUUCIGEC7L8OOW1Z" localSheetId="7" hidden="1">#REF!</definedName>
    <definedName name="BExEYOW8C1B3OUUCIGEC7L8OOW1Z" hidden="1">#REF!</definedName>
    <definedName name="BExEYPCI2LT224YS4M3T50V85FAG" localSheetId="11" hidden="1">#REF!</definedName>
    <definedName name="BExEYPCI2LT224YS4M3T50V85FAG" localSheetId="5" hidden="1">#REF!</definedName>
    <definedName name="BExEYPCI2LT224YS4M3T50V85FAG" localSheetId="8" hidden="1">#REF!</definedName>
    <definedName name="BExEYPCI2LT224YS4M3T50V85FAG" localSheetId="6" hidden="1">#REF!</definedName>
    <definedName name="BExEYPCI2LT224YS4M3T50V85FAG" localSheetId="7" hidden="1">#REF!</definedName>
    <definedName name="BExEYPCI2LT224YS4M3T50V85FAG" hidden="1">#REF!</definedName>
    <definedName name="BExEYUQJXZT6N5HJH8ACJF6SRWEE" localSheetId="11" hidden="1">#REF!</definedName>
    <definedName name="BExEYUQJXZT6N5HJH8ACJF6SRWEE" localSheetId="5" hidden="1">#REF!</definedName>
    <definedName name="BExEYUQJXZT6N5HJH8ACJF6SRWEE" localSheetId="8" hidden="1">#REF!</definedName>
    <definedName name="BExEYUQJXZT6N5HJH8ACJF6SRWEE" localSheetId="6" hidden="1">#REF!</definedName>
    <definedName name="BExEYUQJXZT6N5HJH8ACJF6SRWEE" localSheetId="7" hidden="1">#REF!</definedName>
    <definedName name="BExEYUQJXZT6N5HJH8ACJF6SRWEE" hidden="1">#REF!</definedName>
    <definedName name="BExEYYC7KLO4XJQW9GMGVVJQXF4C" localSheetId="11" hidden="1">#REF!</definedName>
    <definedName name="BExEYYC7KLO4XJQW9GMGVVJQXF4C" localSheetId="5" hidden="1">#REF!</definedName>
    <definedName name="BExEYYC7KLO4XJQW9GMGVVJQXF4C" localSheetId="8" hidden="1">#REF!</definedName>
    <definedName name="BExEYYC7KLO4XJQW9GMGVVJQXF4C" localSheetId="6" hidden="1">#REF!</definedName>
    <definedName name="BExEYYC7KLO4XJQW9GMGVVJQXF4C" localSheetId="7" hidden="1">#REF!</definedName>
    <definedName name="BExEYYC7KLO4XJQW9GMGVVJQXF4C" hidden="1">#REF!</definedName>
    <definedName name="BExEZ1S6VZCG01ZPLBSS9Z1SBOJ2" localSheetId="11" hidden="1">#REF!</definedName>
    <definedName name="BExEZ1S6VZCG01ZPLBSS9Z1SBOJ2" localSheetId="5" hidden="1">#REF!</definedName>
    <definedName name="BExEZ1S6VZCG01ZPLBSS9Z1SBOJ2" localSheetId="8" hidden="1">#REF!</definedName>
    <definedName name="BExEZ1S6VZCG01ZPLBSS9Z1SBOJ2" localSheetId="6" hidden="1">#REF!</definedName>
    <definedName name="BExEZ1S6VZCG01ZPLBSS9Z1SBOJ2" localSheetId="7" hidden="1">#REF!</definedName>
    <definedName name="BExEZ1S6VZCG01ZPLBSS9Z1SBOJ2" hidden="1">#REF!</definedName>
    <definedName name="BExEZ6KV8TDKOO0Y66LSH9DCFW5M" localSheetId="11" hidden="1">#REF!</definedName>
    <definedName name="BExEZ6KV8TDKOO0Y66LSH9DCFW5M" localSheetId="5" hidden="1">#REF!</definedName>
    <definedName name="BExEZ6KV8TDKOO0Y66LSH9DCFW5M" localSheetId="8" hidden="1">#REF!</definedName>
    <definedName name="BExEZ6KV8TDKOO0Y66LSH9DCFW5M" localSheetId="6" hidden="1">#REF!</definedName>
    <definedName name="BExEZ6KV8TDKOO0Y66LSH9DCFW5M" localSheetId="7" hidden="1">#REF!</definedName>
    <definedName name="BExEZ6KV8TDKOO0Y66LSH9DCFW5M" hidden="1">#REF!</definedName>
    <definedName name="BExEZGBFNJR8DLPN0V11AU22L6WY" localSheetId="11" hidden="1">#REF!</definedName>
    <definedName name="BExEZGBFNJR8DLPN0V11AU22L6WY" localSheetId="5" hidden="1">#REF!</definedName>
    <definedName name="BExEZGBFNJR8DLPN0V11AU22L6WY" localSheetId="8" hidden="1">#REF!</definedName>
    <definedName name="BExEZGBFNJR8DLPN0V11AU22L6WY" localSheetId="6" hidden="1">#REF!</definedName>
    <definedName name="BExEZGBFNJR8DLPN0V11AU22L6WY" localSheetId="7" hidden="1">#REF!</definedName>
    <definedName name="BExEZGBFNJR8DLPN0V11AU22L6WY" hidden="1">#REF!</definedName>
    <definedName name="BExEZVR61GWO1ZM3XHWUKRJJMQXV" localSheetId="11" hidden="1">#REF!</definedName>
    <definedName name="BExEZVR61GWO1ZM3XHWUKRJJMQXV" localSheetId="5" hidden="1">#REF!</definedName>
    <definedName name="BExEZVR61GWO1ZM3XHWUKRJJMQXV" localSheetId="8" hidden="1">#REF!</definedName>
    <definedName name="BExEZVR61GWO1ZM3XHWUKRJJMQXV" localSheetId="6" hidden="1">#REF!</definedName>
    <definedName name="BExEZVR61GWO1ZM3XHWUKRJJMQXV" localSheetId="7" hidden="1">#REF!</definedName>
    <definedName name="BExEZVR61GWO1ZM3XHWUKRJJMQXV" hidden="1">#REF!</definedName>
    <definedName name="BExF02Y3V3QEPO2XLDSK47APK9XJ" localSheetId="11" hidden="1">#REF!</definedName>
    <definedName name="BExF02Y3V3QEPO2XLDSK47APK9XJ" localSheetId="5" hidden="1">#REF!</definedName>
    <definedName name="BExF02Y3V3QEPO2XLDSK47APK9XJ" localSheetId="8" hidden="1">#REF!</definedName>
    <definedName name="BExF02Y3V3QEPO2XLDSK47APK9XJ" localSheetId="6" hidden="1">#REF!</definedName>
    <definedName name="BExF02Y3V3QEPO2XLDSK47APK9XJ" localSheetId="7" hidden="1">#REF!</definedName>
    <definedName name="BExF02Y3V3QEPO2XLDSK47APK9XJ" hidden="1">#REF!</definedName>
    <definedName name="BExF03E824NHBODFUZ3PZ5HLF85X" localSheetId="11" hidden="1">#REF!</definedName>
    <definedName name="BExF03E824NHBODFUZ3PZ5HLF85X" localSheetId="5" hidden="1">#REF!</definedName>
    <definedName name="BExF03E824NHBODFUZ3PZ5HLF85X" localSheetId="8" hidden="1">#REF!</definedName>
    <definedName name="BExF03E824NHBODFUZ3PZ5HLF85X" localSheetId="6" hidden="1">#REF!</definedName>
    <definedName name="BExF03E824NHBODFUZ3PZ5HLF85X" localSheetId="7" hidden="1">#REF!</definedName>
    <definedName name="BExF03E824NHBODFUZ3PZ5HLF85X" hidden="1">#REF!</definedName>
    <definedName name="BExF09OS91RT7N7IW8JLMZ121ZP3" localSheetId="11" hidden="1">#REF!</definedName>
    <definedName name="BExF09OS91RT7N7IW8JLMZ121ZP3" localSheetId="5" hidden="1">#REF!</definedName>
    <definedName name="BExF09OS91RT7N7IW8JLMZ121ZP3" localSheetId="8" hidden="1">#REF!</definedName>
    <definedName name="BExF09OS91RT7N7IW8JLMZ121ZP3" localSheetId="6" hidden="1">#REF!</definedName>
    <definedName name="BExF09OS91RT7N7IW8JLMZ121ZP3" localSheetId="7" hidden="1">#REF!</definedName>
    <definedName name="BExF09OS91RT7N7IW8JLMZ121ZP3" hidden="1">#REF!</definedName>
    <definedName name="BExF0D4SEQ7RRCAER8UQKUJ4HH0Q" localSheetId="11" hidden="1">#REF!</definedName>
    <definedName name="BExF0D4SEQ7RRCAER8UQKUJ4HH0Q" localSheetId="5" hidden="1">#REF!</definedName>
    <definedName name="BExF0D4SEQ7RRCAER8UQKUJ4HH0Q" localSheetId="8" hidden="1">#REF!</definedName>
    <definedName name="BExF0D4SEQ7RRCAER8UQKUJ4HH0Q" localSheetId="6" hidden="1">#REF!</definedName>
    <definedName name="BExF0D4SEQ7RRCAER8UQKUJ4HH0Q" localSheetId="7" hidden="1">#REF!</definedName>
    <definedName name="BExF0D4SEQ7RRCAER8UQKUJ4HH0Q" hidden="1">#REF!</definedName>
    <definedName name="BExF0D4Z97PCG5JI9CC2TFB553AX" localSheetId="11" hidden="1">#REF!</definedName>
    <definedName name="BExF0D4Z97PCG5JI9CC2TFB553AX" localSheetId="5" hidden="1">#REF!</definedName>
    <definedName name="BExF0D4Z97PCG5JI9CC2TFB553AX" localSheetId="8" hidden="1">#REF!</definedName>
    <definedName name="BExF0D4Z97PCG5JI9CC2TFB553AX" localSheetId="6" hidden="1">#REF!</definedName>
    <definedName name="BExF0D4Z97PCG5JI9CC2TFB553AX" localSheetId="7" hidden="1">#REF!</definedName>
    <definedName name="BExF0D4Z97PCG5JI9CC2TFB553AX" hidden="1">#REF!</definedName>
    <definedName name="BExF0DAB1PUE0V936NFEK68CCKTJ" localSheetId="11" hidden="1">#REF!</definedName>
    <definedName name="BExF0DAB1PUE0V936NFEK68CCKTJ" localSheetId="5" hidden="1">#REF!</definedName>
    <definedName name="BExF0DAB1PUE0V936NFEK68CCKTJ" localSheetId="8" hidden="1">#REF!</definedName>
    <definedName name="BExF0DAB1PUE0V936NFEK68CCKTJ" localSheetId="6" hidden="1">#REF!</definedName>
    <definedName name="BExF0DAB1PUE0V936NFEK68CCKTJ" localSheetId="7" hidden="1">#REF!</definedName>
    <definedName name="BExF0DAB1PUE0V936NFEK68CCKTJ" hidden="1">#REF!</definedName>
    <definedName name="BExF0LOEHV42P2DV7QL8O7HOQ3N9" localSheetId="11" hidden="1">#REF!</definedName>
    <definedName name="BExF0LOEHV42P2DV7QL8O7HOQ3N9" localSheetId="5" hidden="1">#REF!</definedName>
    <definedName name="BExF0LOEHV42P2DV7QL8O7HOQ3N9" localSheetId="8" hidden="1">#REF!</definedName>
    <definedName name="BExF0LOEHV42P2DV7QL8O7HOQ3N9" localSheetId="6" hidden="1">#REF!</definedName>
    <definedName name="BExF0LOEHV42P2DV7QL8O7HOQ3N9" localSheetId="7" hidden="1">#REF!</definedName>
    <definedName name="BExF0LOEHV42P2DV7QL8O7HOQ3N9" hidden="1">#REF!</definedName>
    <definedName name="BExF0QRT0ZP2578DKKC9SRW40F5L" localSheetId="11" hidden="1">#REF!</definedName>
    <definedName name="BExF0QRT0ZP2578DKKC9SRW40F5L" localSheetId="5" hidden="1">#REF!</definedName>
    <definedName name="BExF0QRT0ZP2578DKKC9SRW40F5L" localSheetId="8" hidden="1">#REF!</definedName>
    <definedName name="BExF0QRT0ZP2578DKKC9SRW40F5L" localSheetId="6" hidden="1">#REF!</definedName>
    <definedName name="BExF0QRT0ZP2578DKKC9SRW40F5L" localSheetId="7" hidden="1">#REF!</definedName>
    <definedName name="BExF0QRT0ZP2578DKKC9SRW40F5L" hidden="1">#REF!</definedName>
    <definedName name="BExF0WRM9VO25RLSO03ZOCE8H7K5" localSheetId="11" hidden="1">#REF!</definedName>
    <definedName name="BExF0WRM9VO25RLSO03ZOCE8H7K5" localSheetId="5" hidden="1">#REF!</definedName>
    <definedName name="BExF0WRM9VO25RLSO03ZOCE8H7K5" localSheetId="8" hidden="1">#REF!</definedName>
    <definedName name="BExF0WRM9VO25RLSO03ZOCE8H7K5" localSheetId="6" hidden="1">#REF!</definedName>
    <definedName name="BExF0WRM9VO25RLSO03ZOCE8H7K5" localSheetId="7" hidden="1">#REF!</definedName>
    <definedName name="BExF0WRM9VO25RLSO03ZOCE8H7K5" hidden="1">#REF!</definedName>
    <definedName name="BExF0ZRI7W4RSLIDLHTSM0AWXO3S" localSheetId="11" hidden="1">#REF!</definedName>
    <definedName name="BExF0ZRI7W4RSLIDLHTSM0AWXO3S" localSheetId="5" hidden="1">#REF!</definedName>
    <definedName name="BExF0ZRI7W4RSLIDLHTSM0AWXO3S" localSheetId="8" hidden="1">#REF!</definedName>
    <definedName name="BExF0ZRI7W4RSLIDLHTSM0AWXO3S" localSheetId="6" hidden="1">#REF!</definedName>
    <definedName name="BExF0ZRI7W4RSLIDLHTSM0AWXO3S" localSheetId="7" hidden="1">#REF!</definedName>
    <definedName name="BExF0ZRI7W4RSLIDLHTSM0AWXO3S" hidden="1">#REF!</definedName>
    <definedName name="BExF19CT3MMZZ2T5EWMDNG3UOJ01" localSheetId="11" hidden="1">#REF!</definedName>
    <definedName name="BExF19CT3MMZZ2T5EWMDNG3UOJ01" localSheetId="5" hidden="1">#REF!</definedName>
    <definedName name="BExF19CT3MMZZ2T5EWMDNG3UOJ01" localSheetId="8" hidden="1">#REF!</definedName>
    <definedName name="BExF19CT3MMZZ2T5EWMDNG3UOJ01" localSheetId="6" hidden="1">#REF!</definedName>
    <definedName name="BExF19CT3MMZZ2T5EWMDNG3UOJ01" localSheetId="7" hidden="1">#REF!</definedName>
    <definedName name="BExF19CT3MMZZ2T5EWMDNG3UOJ01" hidden="1">#REF!</definedName>
    <definedName name="BExF1C1VNHJBRW2XQKVSL1KSLFZ8" localSheetId="11" hidden="1">#REF!</definedName>
    <definedName name="BExF1C1VNHJBRW2XQKVSL1KSLFZ8" localSheetId="5" hidden="1">#REF!</definedName>
    <definedName name="BExF1C1VNHJBRW2XQKVSL1KSLFZ8" localSheetId="8" hidden="1">#REF!</definedName>
    <definedName name="BExF1C1VNHJBRW2XQKVSL1KSLFZ8" localSheetId="6" hidden="1">#REF!</definedName>
    <definedName name="BExF1C1VNHJBRW2XQKVSL1KSLFZ8" localSheetId="7" hidden="1">#REF!</definedName>
    <definedName name="BExF1C1VNHJBRW2XQKVSL1KSLFZ8" hidden="1">#REF!</definedName>
    <definedName name="BExF1M38U6NX17YJA8YU359B5Z4M" localSheetId="11" hidden="1">#REF!</definedName>
    <definedName name="BExF1M38U6NX17YJA8YU359B5Z4M" localSheetId="5" hidden="1">#REF!</definedName>
    <definedName name="BExF1M38U6NX17YJA8YU359B5Z4M" localSheetId="8" hidden="1">#REF!</definedName>
    <definedName name="BExF1M38U6NX17YJA8YU359B5Z4M" localSheetId="6" hidden="1">#REF!</definedName>
    <definedName name="BExF1M38U6NX17YJA8YU359B5Z4M" localSheetId="7" hidden="1">#REF!</definedName>
    <definedName name="BExF1M38U6NX17YJA8YU359B5Z4M" hidden="1">#REF!</definedName>
    <definedName name="BExF1MU4W3NPEY0OHRDWP5IANCBB" localSheetId="11" hidden="1">#REF!</definedName>
    <definedName name="BExF1MU4W3NPEY0OHRDWP5IANCBB" localSheetId="5" hidden="1">#REF!</definedName>
    <definedName name="BExF1MU4W3NPEY0OHRDWP5IANCBB" localSheetId="8" hidden="1">#REF!</definedName>
    <definedName name="BExF1MU4W3NPEY0OHRDWP5IANCBB" localSheetId="6" hidden="1">#REF!</definedName>
    <definedName name="BExF1MU4W3NPEY0OHRDWP5IANCBB" localSheetId="7" hidden="1">#REF!</definedName>
    <definedName name="BExF1MU4W3NPEY0OHRDWP5IANCBB" hidden="1">#REF!</definedName>
    <definedName name="BExF1MZN8MWMOKOARHJ1QAF9HPGT" localSheetId="11" hidden="1">#REF!</definedName>
    <definedName name="BExF1MZN8MWMOKOARHJ1QAF9HPGT" localSheetId="5" hidden="1">#REF!</definedName>
    <definedName name="BExF1MZN8MWMOKOARHJ1QAF9HPGT" localSheetId="8" hidden="1">#REF!</definedName>
    <definedName name="BExF1MZN8MWMOKOARHJ1QAF9HPGT" localSheetId="6" hidden="1">#REF!</definedName>
    <definedName name="BExF1MZN8MWMOKOARHJ1QAF9HPGT" localSheetId="7" hidden="1">#REF!</definedName>
    <definedName name="BExF1MZN8MWMOKOARHJ1QAF9HPGT" hidden="1">#REF!</definedName>
    <definedName name="BExF1US4ZIQYSU5LBFYNRA9N0K2O" localSheetId="11" hidden="1">#REF!</definedName>
    <definedName name="BExF1US4ZIQYSU5LBFYNRA9N0K2O" localSheetId="5" hidden="1">#REF!</definedName>
    <definedName name="BExF1US4ZIQYSU5LBFYNRA9N0K2O" localSheetId="8" hidden="1">#REF!</definedName>
    <definedName name="BExF1US4ZIQYSU5LBFYNRA9N0K2O" localSheetId="6" hidden="1">#REF!</definedName>
    <definedName name="BExF1US4ZIQYSU5LBFYNRA9N0K2O" localSheetId="7" hidden="1">#REF!</definedName>
    <definedName name="BExF1US4ZIQYSU5LBFYNRA9N0K2O" hidden="1">#REF!</definedName>
    <definedName name="BExF272JNPJCK1XLBG016XXBVFO8" localSheetId="11" hidden="1">#REF!</definedName>
    <definedName name="BExF272JNPJCK1XLBG016XXBVFO8" localSheetId="5" hidden="1">#REF!</definedName>
    <definedName name="BExF272JNPJCK1XLBG016XXBVFO8" localSheetId="8" hidden="1">#REF!</definedName>
    <definedName name="BExF272JNPJCK1XLBG016XXBVFO8" localSheetId="6" hidden="1">#REF!</definedName>
    <definedName name="BExF272JNPJCK1XLBG016XXBVFO8" localSheetId="7" hidden="1">#REF!</definedName>
    <definedName name="BExF272JNPJCK1XLBG016XXBVFO8" hidden="1">#REF!</definedName>
    <definedName name="BExF2CWZN6E87RGTBMD4YQI2QT7R" localSheetId="11" hidden="1">#REF!</definedName>
    <definedName name="BExF2CWZN6E87RGTBMD4YQI2QT7R" localSheetId="5" hidden="1">#REF!</definedName>
    <definedName name="BExF2CWZN6E87RGTBMD4YQI2QT7R" localSheetId="8" hidden="1">#REF!</definedName>
    <definedName name="BExF2CWZN6E87RGTBMD4YQI2QT7R" localSheetId="6" hidden="1">#REF!</definedName>
    <definedName name="BExF2CWZN6E87RGTBMD4YQI2QT7R" localSheetId="7" hidden="1">#REF!</definedName>
    <definedName name="BExF2CWZN6E87RGTBMD4YQI2QT7R" hidden="1">#REF!</definedName>
    <definedName name="BExF2DYO1WQ7GMXSTAQRDBW1NSFG" localSheetId="11" hidden="1">#REF!</definedName>
    <definedName name="BExF2DYO1WQ7GMXSTAQRDBW1NSFG" localSheetId="5" hidden="1">#REF!</definedName>
    <definedName name="BExF2DYO1WQ7GMXSTAQRDBW1NSFG" localSheetId="8" hidden="1">#REF!</definedName>
    <definedName name="BExF2DYO1WQ7GMXSTAQRDBW1NSFG" localSheetId="6" hidden="1">#REF!</definedName>
    <definedName name="BExF2DYO1WQ7GMXSTAQRDBW1NSFG" localSheetId="7" hidden="1">#REF!</definedName>
    <definedName name="BExF2DYO1WQ7GMXSTAQRDBW1NSFG" hidden="1">#REF!</definedName>
    <definedName name="BExF2H9D3MC9XKLPZ6VIP4F7G4YN" localSheetId="11" hidden="1">#REF!</definedName>
    <definedName name="BExF2H9D3MC9XKLPZ6VIP4F7G4YN" localSheetId="5" hidden="1">#REF!</definedName>
    <definedName name="BExF2H9D3MC9XKLPZ6VIP4F7G4YN" localSheetId="8" hidden="1">#REF!</definedName>
    <definedName name="BExF2H9D3MC9XKLPZ6VIP4F7G4YN" localSheetId="6" hidden="1">#REF!</definedName>
    <definedName name="BExF2H9D3MC9XKLPZ6VIP4F7G4YN" localSheetId="7" hidden="1">#REF!</definedName>
    <definedName name="BExF2H9D3MC9XKLPZ6VIP4F7G4YN" hidden="1">#REF!</definedName>
    <definedName name="BExF2MSWNUY9Z6BZJQZ538PPTION" localSheetId="11" hidden="1">#REF!</definedName>
    <definedName name="BExF2MSWNUY9Z6BZJQZ538PPTION" localSheetId="5" hidden="1">#REF!</definedName>
    <definedName name="BExF2MSWNUY9Z6BZJQZ538PPTION" localSheetId="8" hidden="1">#REF!</definedName>
    <definedName name="BExF2MSWNUY9Z6BZJQZ538PPTION" localSheetId="6" hidden="1">#REF!</definedName>
    <definedName name="BExF2MSWNUY9Z6BZJQZ538PPTION" localSheetId="7" hidden="1">#REF!</definedName>
    <definedName name="BExF2MSWNUY9Z6BZJQZ538PPTION" hidden="1">#REF!</definedName>
    <definedName name="BExF2QZYWHTYGUTTXR15CKCV3LS7" localSheetId="11" hidden="1">#REF!</definedName>
    <definedName name="BExF2QZYWHTYGUTTXR15CKCV3LS7" localSheetId="5" hidden="1">#REF!</definedName>
    <definedName name="BExF2QZYWHTYGUTTXR15CKCV3LS7" localSheetId="8" hidden="1">#REF!</definedName>
    <definedName name="BExF2QZYWHTYGUTTXR15CKCV3LS7" localSheetId="6" hidden="1">#REF!</definedName>
    <definedName name="BExF2QZYWHTYGUTTXR15CKCV3LS7" localSheetId="7" hidden="1">#REF!</definedName>
    <definedName name="BExF2QZYWHTYGUTTXR15CKCV3LS7" hidden="1">#REF!</definedName>
    <definedName name="BExF2T8Y6TSJ74RMSZOA9CEH4OZ6" localSheetId="11" hidden="1">#REF!</definedName>
    <definedName name="BExF2T8Y6TSJ74RMSZOA9CEH4OZ6" localSheetId="5" hidden="1">#REF!</definedName>
    <definedName name="BExF2T8Y6TSJ74RMSZOA9CEH4OZ6" localSheetId="8" hidden="1">#REF!</definedName>
    <definedName name="BExF2T8Y6TSJ74RMSZOA9CEH4OZ6" localSheetId="6" hidden="1">#REF!</definedName>
    <definedName name="BExF2T8Y6TSJ74RMSZOA9CEH4OZ6" localSheetId="7" hidden="1">#REF!</definedName>
    <definedName name="BExF2T8Y6TSJ74RMSZOA9CEH4OZ6" hidden="1">#REF!</definedName>
    <definedName name="BExF31N3YM4F37EOOY8M8VI1KXN8" localSheetId="11" hidden="1">#REF!</definedName>
    <definedName name="BExF31N3YM4F37EOOY8M8VI1KXN8" localSheetId="5" hidden="1">#REF!</definedName>
    <definedName name="BExF31N3YM4F37EOOY8M8VI1KXN8" localSheetId="8" hidden="1">#REF!</definedName>
    <definedName name="BExF31N3YM4F37EOOY8M8VI1KXN8" localSheetId="6" hidden="1">#REF!</definedName>
    <definedName name="BExF31N3YM4F37EOOY8M8VI1KXN8" localSheetId="7" hidden="1">#REF!</definedName>
    <definedName name="BExF31N3YM4F37EOOY8M8VI1KXN8" hidden="1">#REF!</definedName>
    <definedName name="BExF37C1YKBT79Z9SOJAG5MXQGTU" localSheetId="11" hidden="1">#REF!</definedName>
    <definedName name="BExF37C1YKBT79Z9SOJAG5MXQGTU" localSheetId="5" hidden="1">#REF!</definedName>
    <definedName name="BExF37C1YKBT79Z9SOJAG5MXQGTU" localSheetId="8" hidden="1">#REF!</definedName>
    <definedName name="BExF37C1YKBT79Z9SOJAG5MXQGTU" localSheetId="6" hidden="1">#REF!</definedName>
    <definedName name="BExF37C1YKBT79Z9SOJAG5MXQGTU" localSheetId="7" hidden="1">#REF!</definedName>
    <definedName name="BExF37C1YKBT79Z9SOJAG5MXQGTU" hidden="1">#REF!</definedName>
    <definedName name="BExF3A6HPA6DGYALZNHHJPMCUYZR" localSheetId="11" hidden="1">#REF!</definedName>
    <definedName name="BExF3A6HPA6DGYALZNHHJPMCUYZR" localSheetId="5" hidden="1">#REF!</definedName>
    <definedName name="BExF3A6HPA6DGYALZNHHJPMCUYZR" localSheetId="8" hidden="1">#REF!</definedName>
    <definedName name="BExF3A6HPA6DGYALZNHHJPMCUYZR" localSheetId="6" hidden="1">#REF!</definedName>
    <definedName name="BExF3A6HPA6DGYALZNHHJPMCUYZR" localSheetId="7" hidden="1">#REF!</definedName>
    <definedName name="BExF3A6HPA6DGYALZNHHJPMCUYZR" hidden="1">#REF!</definedName>
    <definedName name="BExF3GMJW5D7066GYKTMM3CVH1HE" localSheetId="11" hidden="1">#REF!</definedName>
    <definedName name="BExF3GMJW5D7066GYKTMM3CVH1HE" localSheetId="5" hidden="1">#REF!</definedName>
    <definedName name="BExF3GMJW5D7066GYKTMM3CVH1HE" localSheetId="8" hidden="1">#REF!</definedName>
    <definedName name="BExF3GMJW5D7066GYKTMM3CVH1HE" localSheetId="6" hidden="1">#REF!</definedName>
    <definedName name="BExF3GMJW5D7066GYKTMM3CVH1HE" localSheetId="7" hidden="1">#REF!</definedName>
    <definedName name="BExF3GMJW5D7066GYKTMM3CVH1HE" hidden="1">#REF!</definedName>
    <definedName name="BExF3I9T44X7DV9HHV51DVDDPPZG" localSheetId="11" hidden="1">#REF!</definedName>
    <definedName name="BExF3I9T44X7DV9HHV51DVDDPPZG" localSheetId="5" hidden="1">#REF!</definedName>
    <definedName name="BExF3I9T44X7DV9HHV51DVDDPPZG" localSheetId="8" hidden="1">#REF!</definedName>
    <definedName name="BExF3I9T44X7DV9HHV51DVDDPPZG" localSheetId="6" hidden="1">#REF!</definedName>
    <definedName name="BExF3I9T44X7DV9HHV51DVDDPPZG" localSheetId="7" hidden="1">#REF!</definedName>
    <definedName name="BExF3I9T44X7DV9HHV51DVDDPPZG" hidden="1">#REF!</definedName>
    <definedName name="BExF3IKLZ35F2D4DI7R7P7NZLVC3" localSheetId="11" hidden="1">#REF!</definedName>
    <definedName name="BExF3IKLZ35F2D4DI7R7P7NZLVC3" localSheetId="5" hidden="1">#REF!</definedName>
    <definedName name="BExF3IKLZ35F2D4DI7R7P7NZLVC3" localSheetId="8" hidden="1">#REF!</definedName>
    <definedName name="BExF3IKLZ35F2D4DI7R7P7NZLVC3" localSheetId="6" hidden="1">#REF!</definedName>
    <definedName name="BExF3IKLZ35F2D4DI7R7P7NZLVC3" localSheetId="7" hidden="1">#REF!</definedName>
    <definedName name="BExF3IKLZ35F2D4DI7R7P7NZLVC3" hidden="1">#REF!</definedName>
    <definedName name="BExF3JMFX5DILOIFUDIO1HZUK875" localSheetId="11" hidden="1">#REF!</definedName>
    <definedName name="BExF3JMFX5DILOIFUDIO1HZUK875" localSheetId="5" hidden="1">#REF!</definedName>
    <definedName name="BExF3JMFX5DILOIFUDIO1HZUK875" localSheetId="8" hidden="1">#REF!</definedName>
    <definedName name="BExF3JMFX5DILOIFUDIO1HZUK875" localSheetId="6" hidden="1">#REF!</definedName>
    <definedName name="BExF3JMFX5DILOIFUDIO1HZUK875" localSheetId="7" hidden="1">#REF!</definedName>
    <definedName name="BExF3JMFX5DILOIFUDIO1HZUK875" hidden="1">#REF!</definedName>
    <definedName name="BExF3KIO2G9LJYXZ61H8PJJ6OQXV" localSheetId="11" hidden="1">#REF!</definedName>
    <definedName name="BExF3KIO2G9LJYXZ61H8PJJ6OQXV" localSheetId="5" hidden="1">#REF!</definedName>
    <definedName name="BExF3KIO2G9LJYXZ61H8PJJ6OQXV" localSheetId="8" hidden="1">#REF!</definedName>
    <definedName name="BExF3KIO2G9LJYXZ61H8PJJ6OQXV" localSheetId="6" hidden="1">#REF!</definedName>
    <definedName name="BExF3KIO2G9LJYXZ61H8PJJ6OQXV" localSheetId="7" hidden="1">#REF!</definedName>
    <definedName name="BExF3KIO2G9LJYXZ61H8PJJ6OQXV" hidden="1">#REF!</definedName>
    <definedName name="BExF3MGVCZHXDAUDZAGUYESZ3RC8" localSheetId="11" hidden="1">#REF!</definedName>
    <definedName name="BExF3MGVCZHXDAUDZAGUYESZ3RC8" localSheetId="5" hidden="1">#REF!</definedName>
    <definedName name="BExF3MGVCZHXDAUDZAGUYESZ3RC8" localSheetId="8" hidden="1">#REF!</definedName>
    <definedName name="BExF3MGVCZHXDAUDZAGUYESZ3RC8" localSheetId="6" hidden="1">#REF!</definedName>
    <definedName name="BExF3MGVCZHXDAUDZAGUYESZ3RC8" localSheetId="7" hidden="1">#REF!</definedName>
    <definedName name="BExF3MGVCZHXDAUDZAGUYESZ3RC8" hidden="1">#REF!</definedName>
    <definedName name="BExF3NTC4BGZEM6B87TCFX277QCS" localSheetId="11" hidden="1">#REF!</definedName>
    <definedName name="BExF3NTC4BGZEM6B87TCFX277QCS" localSheetId="5" hidden="1">#REF!</definedName>
    <definedName name="BExF3NTC4BGZEM6B87TCFX277QCS" localSheetId="8" hidden="1">#REF!</definedName>
    <definedName name="BExF3NTC4BGZEM6B87TCFX277QCS" localSheetId="6" hidden="1">#REF!</definedName>
    <definedName name="BExF3NTC4BGZEM6B87TCFX277QCS" localSheetId="7" hidden="1">#REF!</definedName>
    <definedName name="BExF3NTC4BGZEM6B87TCFX277QCS" hidden="1">#REF!</definedName>
    <definedName name="BExF3Q2DOSQI9SIAXB522CN0WBZ7" localSheetId="11" hidden="1">#REF!</definedName>
    <definedName name="BExF3Q2DOSQI9SIAXB522CN0WBZ7" localSheetId="5" hidden="1">#REF!</definedName>
    <definedName name="BExF3Q2DOSQI9SIAXB522CN0WBZ7" localSheetId="8" hidden="1">#REF!</definedName>
    <definedName name="BExF3Q2DOSQI9SIAXB522CN0WBZ7" localSheetId="6" hidden="1">#REF!</definedName>
    <definedName name="BExF3Q2DOSQI9SIAXB522CN0WBZ7" localSheetId="7" hidden="1">#REF!</definedName>
    <definedName name="BExF3Q2DOSQI9SIAXB522CN0WBZ7" hidden="1">#REF!</definedName>
    <definedName name="BExF3Q7NI90WT31QHYSJDIG0LLLJ" localSheetId="11" hidden="1">#REF!</definedName>
    <definedName name="BExF3Q7NI90WT31QHYSJDIG0LLLJ" localSheetId="5" hidden="1">#REF!</definedName>
    <definedName name="BExF3Q7NI90WT31QHYSJDIG0LLLJ" localSheetId="8" hidden="1">#REF!</definedName>
    <definedName name="BExF3Q7NI90WT31QHYSJDIG0LLLJ" localSheetId="6" hidden="1">#REF!</definedName>
    <definedName name="BExF3Q7NI90WT31QHYSJDIG0LLLJ" localSheetId="7" hidden="1">#REF!</definedName>
    <definedName name="BExF3Q7NI90WT31QHYSJDIG0LLLJ" hidden="1">#REF!</definedName>
    <definedName name="BExF3QD55TIY1MSBSRK9TUJKBEWO" localSheetId="11" hidden="1">#REF!</definedName>
    <definedName name="BExF3QD55TIY1MSBSRK9TUJKBEWO" localSheetId="5" hidden="1">#REF!</definedName>
    <definedName name="BExF3QD55TIY1MSBSRK9TUJKBEWO" localSheetId="8" hidden="1">#REF!</definedName>
    <definedName name="BExF3QD55TIY1MSBSRK9TUJKBEWO" localSheetId="6" hidden="1">#REF!</definedName>
    <definedName name="BExF3QD55TIY1MSBSRK9TUJKBEWO" localSheetId="7" hidden="1">#REF!</definedName>
    <definedName name="BExF3QD55TIY1MSBSRK9TUJKBEWO" hidden="1">#REF!</definedName>
    <definedName name="BExF3QT8J6RIF1L3R700MBSKIOKW" localSheetId="11" hidden="1">#REF!</definedName>
    <definedName name="BExF3QT8J6RIF1L3R700MBSKIOKW" localSheetId="5" hidden="1">#REF!</definedName>
    <definedName name="BExF3QT8J6RIF1L3R700MBSKIOKW" localSheetId="8" hidden="1">#REF!</definedName>
    <definedName name="BExF3QT8J6RIF1L3R700MBSKIOKW" localSheetId="6" hidden="1">#REF!</definedName>
    <definedName name="BExF3QT8J6RIF1L3R700MBSKIOKW" localSheetId="7" hidden="1">#REF!</definedName>
    <definedName name="BExF3QT8J6RIF1L3R700MBSKIOKW" hidden="1">#REF!</definedName>
    <definedName name="BExF42SSBVPMLK2UB3B7FPEIY9TU" localSheetId="11" hidden="1">#REF!</definedName>
    <definedName name="BExF42SSBVPMLK2UB3B7FPEIY9TU" localSheetId="5" hidden="1">#REF!</definedName>
    <definedName name="BExF42SSBVPMLK2UB3B7FPEIY9TU" localSheetId="8" hidden="1">#REF!</definedName>
    <definedName name="BExF42SSBVPMLK2UB3B7FPEIY9TU" localSheetId="6" hidden="1">#REF!</definedName>
    <definedName name="BExF42SSBVPMLK2UB3B7FPEIY9TU" localSheetId="7" hidden="1">#REF!</definedName>
    <definedName name="BExF42SSBVPMLK2UB3B7FPEIY9TU" hidden="1">#REF!</definedName>
    <definedName name="BExF4HXSWB50BKYPWA0HTT8W56H6" localSheetId="11" hidden="1">#REF!</definedName>
    <definedName name="BExF4HXSWB50BKYPWA0HTT8W56H6" localSheetId="5" hidden="1">#REF!</definedName>
    <definedName name="BExF4HXSWB50BKYPWA0HTT8W56H6" localSheetId="8" hidden="1">#REF!</definedName>
    <definedName name="BExF4HXSWB50BKYPWA0HTT8W56H6" localSheetId="6" hidden="1">#REF!</definedName>
    <definedName name="BExF4HXSWB50BKYPWA0HTT8W56H6" localSheetId="7" hidden="1">#REF!</definedName>
    <definedName name="BExF4HXSWB50BKYPWA0HTT8W56H6" hidden="1">#REF!</definedName>
    <definedName name="BExF4J4Y60OUA8GY6YN8XVRUX80A" localSheetId="11" hidden="1">#REF!</definedName>
    <definedName name="BExF4J4Y60OUA8GY6YN8XVRUX80A" localSheetId="5" hidden="1">#REF!</definedName>
    <definedName name="BExF4J4Y60OUA8GY6YN8XVRUX80A" localSheetId="8" hidden="1">#REF!</definedName>
    <definedName name="BExF4J4Y60OUA8GY6YN8XVRUX80A" localSheetId="6" hidden="1">#REF!</definedName>
    <definedName name="BExF4J4Y60OUA8GY6YN8XVRUX80A" localSheetId="7" hidden="1">#REF!</definedName>
    <definedName name="BExF4J4Y60OUA8GY6YN8XVRUX80A" hidden="1">#REF!</definedName>
    <definedName name="BExF4KHF04IWW4LQ95FHQPFE4Y9K" localSheetId="11" hidden="1">#REF!</definedName>
    <definedName name="BExF4KHF04IWW4LQ95FHQPFE4Y9K" localSheetId="5" hidden="1">#REF!</definedName>
    <definedName name="BExF4KHF04IWW4LQ95FHQPFE4Y9K" localSheetId="8" hidden="1">#REF!</definedName>
    <definedName name="BExF4KHF04IWW4LQ95FHQPFE4Y9K" localSheetId="6" hidden="1">#REF!</definedName>
    <definedName name="BExF4KHF04IWW4LQ95FHQPFE4Y9K" localSheetId="7" hidden="1">#REF!</definedName>
    <definedName name="BExF4KHF04IWW4LQ95FHQPFE4Y9K" hidden="1">#REF!</definedName>
    <definedName name="BExF4MVQM5Y0QRDLDFSKWWTF709C" localSheetId="11" hidden="1">#REF!</definedName>
    <definedName name="BExF4MVQM5Y0QRDLDFSKWWTF709C" localSheetId="5" hidden="1">#REF!</definedName>
    <definedName name="BExF4MVQM5Y0QRDLDFSKWWTF709C" localSheetId="8" hidden="1">#REF!</definedName>
    <definedName name="BExF4MVQM5Y0QRDLDFSKWWTF709C" localSheetId="6" hidden="1">#REF!</definedName>
    <definedName name="BExF4MVQM5Y0QRDLDFSKWWTF709C" localSheetId="7" hidden="1">#REF!</definedName>
    <definedName name="BExF4MVQM5Y0QRDLDFSKWWTF709C" hidden="1">#REF!</definedName>
    <definedName name="BExF4PVMZYV36E8HOYY06J81AMBI" localSheetId="11" hidden="1">#REF!</definedName>
    <definedName name="BExF4PVMZYV36E8HOYY06J81AMBI" localSheetId="5" hidden="1">#REF!</definedName>
    <definedName name="BExF4PVMZYV36E8HOYY06J81AMBI" localSheetId="8" hidden="1">#REF!</definedName>
    <definedName name="BExF4PVMZYV36E8HOYY06J81AMBI" localSheetId="6" hidden="1">#REF!</definedName>
    <definedName name="BExF4PVMZYV36E8HOYY06J81AMBI" localSheetId="7" hidden="1">#REF!</definedName>
    <definedName name="BExF4PVMZYV36E8HOYY06J81AMBI" hidden="1">#REF!</definedName>
    <definedName name="BExF4SF9NEX1FZE9N8EXT89PM54D" localSheetId="11" hidden="1">#REF!</definedName>
    <definedName name="BExF4SF9NEX1FZE9N8EXT89PM54D" localSheetId="5" hidden="1">#REF!</definedName>
    <definedName name="BExF4SF9NEX1FZE9N8EXT89PM54D" localSheetId="8" hidden="1">#REF!</definedName>
    <definedName name="BExF4SF9NEX1FZE9N8EXT89PM54D" localSheetId="6" hidden="1">#REF!</definedName>
    <definedName name="BExF4SF9NEX1FZE9N8EXT89PM54D" localSheetId="7" hidden="1">#REF!</definedName>
    <definedName name="BExF4SF9NEX1FZE9N8EXT89PM54D" hidden="1">#REF!</definedName>
    <definedName name="BExF52GTGP8MHGII4KJ8TJGR8W8U" localSheetId="11" hidden="1">#REF!</definedName>
    <definedName name="BExF52GTGP8MHGII4KJ8TJGR8W8U" localSheetId="5" hidden="1">#REF!</definedName>
    <definedName name="BExF52GTGP8MHGII4KJ8TJGR8W8U" localSheetId="8" hidden="1">#REF!</definedName>
    <definedName name="BExF52GTGP8MHGII4KJ8TJGR8W8U" localSheetId="6" hidden="1">#REF!</definedName>
    <definedName name="BExF52GTGP8MHGII4KJ8TJGR8W8U" localSheetId="7" hidden="1">#REF!</definedName>
    <definedName name="BExF52GTGP8MHGII4KJ8TJGR8W8U" hidden="1">#REF!</definedName>
    <definedName name="BExF57K7L3UC1I2FSAWURR4SN0UN" localSheetId="11" hidden="1">#REF!</definedName>
    <definedName name="BExF57K7L3UC1I2FSAWURR4SN0UN" localSheetId="5" hidden="1">#REF!</definedName>
    <definedName name="BExF57K7L3UC1I2FSAWURR4SN0UN" localSheetId="8" hidden="1">#REF!</definedName>
    <definedName name="BExF57K7L3UC1I2FSAWURR4SN0UN" localSheetId="6" hidden="1">#REF!</definedName>
    <definedName name="BExF57K7L3UC1I2FSAWURR4SN0UN" localSheetId="7" hidden="1">#REF!</definedName>
    <definedName name="BExF57K7L3UC1I2FSAWURR4SN0UN" hidden="1">#REF!</definedName>
    <definedName name="BExF5HR2GFV7O8LKG9SJ4BY78LYA" localSheetId="11" hidden="1">#REF!</definedName>
    <definedName name="BExF5HR2GFV7O8LKG9SJ4BY78LYA" localSheetId="5" hidden="1">#REF!</definedName>
    <definedName name="BExF5HR2GFV7O8LKG9SJ4BY78LYA" localSheetId="8" hidden="1">#REF!</definedName>
    <definedName name="BExF5HR2GFV7O8LKG9SJ4BY78LYA" localSheetId="6" hidden="1">#REF!</definedName>
    <definedName name="BExF5HR2GFV7O8LKG9SJ4BY78LYA" localSheetId="7" hidden="1">#REF!</definedName>
    <definedName name="BExF5HR2GFV7O8LKG9SJ4BY78LYA" hidden="1">#REF!</definedName>
    <definedName name="BExF5ZFO2A29GHWR5ES64Z9OS16J" localSheetId="11" hidden="1">#REF!</definedName>
    <definedName name="BExF5ZFO2A29GHWR5ES64Z9OS16J" localSheetId="5" hidden="1">#REF!</definedName>
    <definedName name="BExF5ZFO2A29GHWR5ES64Z9OS16J" localSheetId="8" hidden="1">#REF!</definedName>
    <definedName name="BExF5ZFO2A29GHWR5ES64Z9OS16J" localSheetId="6" hidden="1">#REF!</definedName>
    <definedName name="BExF5ZFO2A29GHWR5ES64Z9OS16J" localSheetId="7" hidden="1">#REF!</definedName>
    <definedName name="BExF5ZFO2A29GHWR5ES64Z9OS16J" hidden="1">#REF!</definedName>
    <definedName name="BExF63S045JO7H2ZJCBTBVH3SUIF" localSheetId="11" hidden="1">#REF!</definedName>
    <definedName name="BExF63S045JO7H2ZJCBTBVH3SUIF" localSheetId="5" hidden="1">#REF!</definedName>
    <definedName name="BExF63S045JO7H2ZJCBTBVH3SUIF" localSheetId="8" hidden="1">#REF!</definedName>
    <definedName name="BExF63S045JO7H2ZJCBTBVH3SUIF" localSheetId="6" hidden="1">#REF!</definedName>
    <definedName name="BExF63S045JO7H2ZJCBTBVH3SUIF" localSheetId="7" hidden="1">#REF!</definedName>
    <definedName name="BExF63S045JO7H2ZJCBTBVH3SUIF" hidden="1">#REF!</definedName>
    <definedName name="BExF642TEGTXCI9A61ZOONJCB0U1" localSheetId="11" hidden="1">#REF!</definedName>
    <definedName name="BExF642TEGTXCI9A61ZOONJCB0U1" localSheetId="5" hidden="1">#REF!</definedName>
    <definedName name="BExF642TEGTXCI9A61ZOONJCB0U1" localSheetId="8" hidden="1">#REF!</definedName>
    <definedName name="BExF642TEGTXCI9A61ZOONJCB0U1" localSheetId="6" hidden="1">#REF!</definedName>
    <definedName name="BExF642TEGTXCI9A61ZOONJCB0U1" localSheetId="7" hidden="1">#REF!</definedName>
    <definedName name="BExF642TEGTXCI9A61ZOONJCB0U1" hidden="1">#REF!</definedName>
    <definedName name="BExF67O951CF8UJF3KBDNR0E83C1" localSheetId="11" hidden="1">#REF!</definedName>
    <definedName name="BExF67O951CF8UJF3KBDNR0E83C1" localSheetId="5" hidden="1">#REF!</definedName>
    <definedName name="BExF67O951CF8UJF3KBDNR0E83C1" localSheetId="8" hidden="1">#REF!</definedName>
    <definedName name="BExF67O951CF8UJF3KBDNR0E83C1" localSheetId="6" hidden="1">#REF!</definedName>
    <definedName name="BExF67O951CF8UJF3KBDNR0E83C1" localSheetId="7" hidden="1">#REF!</definedName>
    <definedName name="BExF67O951CF8UJF3KBDNR0E83C1" hidden="1">#REF!</definedName>
    <definedName name="BExF6EV7I35NVMIJGYTB6E24YVPA" localSheetId="11" hidden="1">#REF!</definedName>
    <definedName name="BExF6EV7I35NVMIJGYTB6E24YVPA" localSheetId="5" hidden="1">#REF!</definedName>
    <definedName name="BExF6EV7I35NVMIJGYTB6E24YVPA" localSheetId="8" hidden="1">#REF!</definedName>
    <definedName name="BExF6EV7I35NVMIJGYTB6E24YVPA" localSheetId="6" hidden="1">#REF!</definedName>
    <definedName name="BExF6EV7I35NVMIJGYTB6E24YVPA" localSheetId="7" hidden="1">#REF!</definedName>
    <definedName name="BExF6EV7I35NVMIJGYTB6E24YVPA" hidden="1">#REF!</definedName>
    <definedName name="BExF6FGUF393KTMBT40S5BYAFG00" localSheetId="11" hidden="1">#REF!</definedName>
    <definedName name="BExF6FGUF393KTMBT40S5BYAFG00" localSheetId="5" hidden="1">#REF!</definedName>
    <definedName name="BExF6FGUF393KTMBT40S5BYAFG00" localSheetId="8" hidden="1">#REF!</definedName>
    <definedName name="BExF6FGUF393KTMBT40S5BYAFG00" localSheetId="6" hidden="1">#REF!</definedName>
    <definedName name="BExF6FGUF393KTMBT40S5BYAFG00" localSheetId="7" hidden="1">#REF!</definedName>
    <definedName name="BExF6FGUF393KTMBT40S5BYAFG00" hidden="1">#REF!</definedName>
    <definedName name="BExF6GNYXWY8A0SY4PW1B6KJMMTM" localSheetId="11" hidden="1">#REF!</definedName>
    <definedName name="BExF6GNYXWY8A0SY4PW1B6KJMMTM" localSheetId="5" hidden="1">#REF!</definedName>
    <definedName name="BExF6GNYXWY8A0SY4PW1B6KJMMTM" localSheetId="8" hidden="1">#REF!</definedName>
    <definedName name="BExF6GNYXWY8A0SY4PW1B6KJMMTM" localSheetId="6" hidden="1">#REF!</definedName>
    <definedName name="BExF6GNYXWY8A0SY4PW1B6KJMMTM" localSheetId="7" hidden="1">#REF!</definedName>
    <definedName name="BExF6GNYXWY8A0SY4PW1B6KJMMTM" hidden="1">#REF!</definedName>
    <definedName name="BExF6IB8K74Z0AFT05GPOKKZW7C9" localSheetId="11" hidden="1">#REF!</definedName>
    <definedName name="BExF6IB8K74Z0AFT05GPOKKZW7C9" localSheetId="5" hidden="1">#REF!</definedName>
    <definedName name="BExF6IB8K74Z0AFT05GPOKKZW7C9" localSheetId="8" hidden="1">#REF!</definedName>
    <definedName name="BExF6IB8K74Z0AFT05GPOKKZW7C9" localSheetId="6" hidden="1">#REF!</definedName>
    <definedName name="BExF6IB8K74Z0AFT05GPOKKZW7C9" localSheetId="7" hidden="1">#REF!</definedName>
    <definedName name="BExF6IB8K74Z0AFT05GPOKKZW7C9" hidden="1">#REF!</definedName>
    <definedName name="BExF6NUXJI11W2IAZNAM1QWC0459" localSheetId="11" hidden="1">#REF!</definedName>
    <definedName name="BExF6NUXJI11W2IAZNAM1QWC0459" localSheetId="5" hidden="1">#REF!</definedName>
    <definedName name="BExF6NUXJI11W2IAZNAM1QWC0459" localSheetId="8" hidden="1">#REF!</definedName>
    <definedName name="BExF6NUXJI11W2IAZNAM1QWC0459" localSheetId="6" hidden="1">#REF!</definedName>
    <definedName name="BExF6NUXJI11W2IAZNAM1QWC0459" localSheetId="7" hidden="1">#REF!</definedName>
    <definedName name="BExF6NUXJI11W2IAZNAM1QWC0459" hidden="1">#REF!</definedName>
    <definedName name="BExF6RR76KNVIXGJOVFO8GDILKGZ" localSheetId="11" hidden="1">#REF!</definedName>
    <definedName name="BExF6RR76KNVIXGJOVFO8GDILKGZ" localSheetId="5" hidden="1">#REF!</definedName>
    <definedName name="BExF6RR76KNVIXGJOVFO8GDILKGZ" localSheetId="8" hidden="1">#REF!</definedName>
    <definedName name="BExF6RR76KNVIXGJOVFO8GDILKGZ" localSheetId="6" hidden="1">#REF!</definedName>
    <definedName name="BExF6RR76KNVIXGJOVFO8GDILKGZ" localSheetId="7" hidden="1">#REF!</definedName>
    <definedName name="BExF6RR76KNVIXGJOVFO8GDILKGZ" hidden="1">#REF!</definedName>
    <definedName name="BExF6ZE8D5CMPJPRWT6S4HM56LPF" localSheetId="11" hidden="1">#REF!</definedName>
    <definedName name="BExF6ZE8D5CMPJPRWT6S4HM56LPF" localSheetId="5" hidden="1">#REF!</definedName>
    <definedName name="BExF6ZE8D5CMPJPRWT6S4HM56LPF" localSheetId="8" hidden="1">#REF!</definedName>
    <definedName name="BExF6ZE8D5CMPJPRWT6S4HM56LPF" localSheetId="6" hidden="1">#REF!</definedName>
    <definedName name="BExF6ZE8D5CMPJPRWT6S4HM56LPF" localSheetId="7" hidden="1">#REF!</definedName>
    <definedName name="BExF6ZE8D5CMPJPRWT6S4HM56LPF" hidden="1">#REF!</definedName>
    <definedName name="BExF76FV8SF7AJK7B35AL7VTZF6D" localSheetId="11" hidden="1">#REF!</definedName>
    <definedName name="BExF76FV8SF7AJK7B35AL7VTZF6D" localSheetId="5" hidden="1">#REF!</definedName>
    <definedName name="BExF76FV8SF7AJK7B35AL7VTZF6D" localSheetId="8" hidden="1">#REF!</definedName>
    <definedName name="BExF76FV8SF7AJK7B35AL7VTZF6D" localSheetId="6" hidden="1">#REF!</definedName>
    <definedName name="BExF76FV8SF7AJK7B35AL7VTZF6D" localSheetId="7" hidden="1">#REF!</definedName>
    <definedName name="BExF76FV8SF7AJK7B35AL7VTZF6D" hidden="1">#REF!</definedName>
    <definedName name="BExF7EOIMC1OYL1N7835KGOI0FIZ" localSheetId="11" hidden="1">#REF!</definedName>
    <definedName name="BExF7EOIMC1OYL1N7835KGOI0FIZ" localSheetId="5" hidden="1">#REF!</definedName>
    <definedName name="BExF7EOIMC1OYL1N7835KGOI0FIZ" localSheetId="8" hidden="1">#REF!</definedName>
    <definedName name="BExF7EOIMC1OYL1N7835KGOI0FIZ" localSheetId="6" hidden="1">#REF!</definedName>
    <definedName name="BExF7EOIMC1OYL1N7835KGOI0FIZ" localSheetId="7" hidden="1">#REF!</definedName>
    <definedName name="BExF7EOIMC1OYL1N7835KGOI0FIZ" hidden="1">#REF!</definedName>
    <definedName name="BExF7K88K7ASGV6RAOAGH52G04VR" localSheetId="11" hidden="1">#REF!</definedName>
    <definedName name="BExF7K88K7ASGV6RAOAGH52G04VR" localSheetId="5" hidden="1">#REF!</definedName>
    <definedName name="BExF7K88K7ASGV6RAOAGH52G04VR" localSheetId="8" hidden="1">#REF!</definedName>
    <definedName name="BExF7K88K7ASGV6RAOAGH52G04VR" localSheetId="6" hidden="1">#REF!</definedName>
    <definedName name="BExF7K88K7ASGV6RAOAGH52G04VR" localSheetId="7" hidden="1">#REF!</definedName>
    <definedName name="BExF7K88K7ASGV6RAOAGH52G04VR" hidden="1">#REF!</definedName>
    <definedName name="BExF7OVDRP3LHNAF2CX4V84CKKIR" localSheetId="11" hidden="1">#REF!</definedName>
    <definedName name="BExF7OVDRP3LHNAF2CX4V84CKKIR" localSheetId="5" hidden="1">#REF!</definedName>
    <definedName name="BExF7OVDRP3LHNAF2CX4V84CKKIR" localSheetId="8" hidden="1">#REF!</definedName>
    <definedName name="BExF7OVDRP3LHNAF2CX4V84CKKIR" localSheetId="6" hidden="1">#REF!</definedName>
    <definedName name="BExF7OVDRP3LHNAF2CX4V84CKKIR" localSheetId="7" hidden="1">#REF!</definedName>
    <definedName name="BExF7OVDRP3LHNAF2CX4V84CKKIR" hidden="1">#REF!</definedName>
    <definedName name="BExF7QO41X2A2SL8UXDNP99GY7U9" localSheetId="11" hidden="1">#REF!</definedName>
    <definedName name="BExF7QO41X2A2SL8UXDNP99GY7U9" localSheetId="5" hidden="1">#REF!</definedName>
    <definedName name="BExF7QO41X2A2SL8UXDNP99GY7U9" localSheetId="8" hidden="1">#REF!</definedName>
    <definedName name="BExF7QO41X2A2SL8UXDNP99GY7U9" localSheetId="6" hidden="1">#REF!</definedName>
    <definedName name="BExF7QO41X2A2SL8UXDNP99GY7U9" localSheetId="7" hidden="1">#REF!</definedName>
    <definedName name="BExF7QO41X2A2SL8UXDNP99GY7U9" hidden="1">#REF!</definedName>
    <definedName name="BExF7QYWRJ8S4SID84VVXH3TN7X8" localSheetId="11" hidden="1">#REF!</definedName>
    <definedName name="BExF7QYWRJ8S4SID84VVXH3TN7X8" localSheetId="5" hidden="1">#REF!</definedName>
    <definedName name="BExF7QYWRJ8S4SID84VVXH3TN7X8" localSheetId="8" hidden="1">#REF!</definedName>
    <definedName name="BExF7QYWRJ8S4SID84VVXH3TN7X8" localSheetId="6" hidden="1">#REF!</definedName>
    <definedName name="BExF7QYWRJ8S4SID84VVXH3TN7X8" localSheetId="7" hidden="1">#REF!</definedName>
    <definedName name="BExF7QYWRJ8S4SID84VVXH3TN7X8" hidden="1">#REF!</definedName>
    <definedName name="BExF81GI8B8WBHXFTET68A9358BR" localSheetId="11" hidden="1">#REF!</definedName>
    <definedName name="BExF81GI8B8WBHXFTET68A9358BR" localSheetId="5" hidden="1">#REF!</definedName>
    <definedName name="BExF81GI8B8WBHXFTET68A9358BR" localSheetId="8" hidden="1">#REF!</definedName>
    <definedName name="BExF81GI8B8WBHXFTET68A9358BR" localSheetId="6" hidden="1">#REF!</definedName>
    <definedName name="BExF81GI8B8WBHXFTET68A9358BR" localSheetId="7" hidden="1">#REF!</definedName>
    <definedName name="BExF81GI8B8WBHXFTET68A9358BR" hidden="1">#REF!</definedName>
    <definedName name="BExGKN1EUJWHOYSSFY4XX6T9QVV5" localSheetId="11" hidden="1">#REF!</definedName>
    <definedName name="BExGKN1EUJWHOYSSFY4XX6T9QVV5" localSheetId="5" hidden="1">#REF!</definedName>
    <definedName name="BExGKN1EUJWHOYSSFY4XX6T9QVV5" localSheetId="8" hidden="1">#REF!</definedName>
    <definedName name="BExGKN1EUJWHOYSSFY4XX6T9QVV5" localSheetId="6" hidden="1">#REF!</definedName>
    <definedName name="BExGKN1EUJWHOYSSFY4XX6T9QVV5" localSheetId="7" hidden="1">#REF!</definedName>
    <definedName name="BExGKN1EUJWHOYSSFY4XX6T9QVV5" hidden="1">#REF!</definedName>
    <definedName name="BExGL97US0Y3KXXASUTVR26XLT70" localSheetId="11" hidden="1">#REF!</definedName>
    <definedName name="BExGL97US0Y3KXXASUTVR26XLT70" localSheetId="5" hidden="1">#REF!</definedName>
    <definedName name="BExGL97US0Y3KXXASUTVR26XLT70" localSheetId="8" hidden="1">#REF!</definedName>
    <definedName name="BExGL97US0Y3KXXASUTVR26XLT70" localSheetId="6" hidden="1">#REF!</definedName>
    <definedName name="BExGL97US0Y3KXXASUTVR26XLT70" localSheetId="7" hidden="1">#REF!</definedName>
    <definedName name="BExGL97US0Y3KXXASUTVR26XLT70" hidden="1">#REF!</definedName>
    <definedName name="BExGL9TEJAX73AMCXKXTMRO9T6QA" localSheetId="11" hidden="1">#REF!</definedName>
    <definedName name="BExGL9TEJAX73AMCXKXTMRO9T6QA" localSheetId="5" hidden="1">#REF!</definedName>
    <definedName name="BExGL9TEJAX73AMCXKXTMRO9T6QA" localSheetId="8" hidden="1">#REF!</definedName>
    <definedName name="BExGL9TEJAX73AMCXKXTMRO9T6QA" localSheetId="6" hidden="1">#REF!</definedName>
    <definedName name="BExGL9TEJAX73AMCXKXTMRO9T6QA" localSheetId="7" hidden="1">#REF!</definedName>
    <definedName name="BExGL9TEJAX73AMCXKXTMRO9T6QA" hidden="1">#REF!</definedName>
    <definedName name="BExGLBM5GKGBJDTZSMMBZBAVQ7N1" localSheetId="11" hidden="1">#REF!</definedName>
    <definedName name="BExGLBM5GKGBJDTZSMMBZBAVQ7N1" localSheetId="5" hidden="1">#REF!</definedName>
    <definedName name="BExGLBM5GKGBJDTZSMMBZBAVQ7N1" localSheetId="8" hidden="1">#REF!</definedName>
    <definedName name="BExGLBM5GKGBJDTZSMMBZBAVQ7N1" localSheetId="6" hidden="1">#REF!</definedName>
    <definedName name="BExGLBM5GKGBJDTZSMMBZBAVQ7N1" localSheetId="7" hidden="1">#REF!</definedName>
    <definedName name="BExGLBM5GKGBJDTZSMMBZBAVQ7N1" hidden="1">#REF!</definedName>
    <definedName name="BExGLC7R4C33RO0PID97ZPPVCW4M" localSheetId="11" hidden="1">#REF!</definedName>
    <definedName name="BExGLC7R4C33RO0PID97ZPPVCW4M" localSheetId="5" hidden="1">#REF!</definedName>
    <definedName name="BExGLC7R4C33RO0PID97ZPPVCW4M" localSheetId="8" hidden="1">#REF!</definedName>
    <definedName name="BExGLC7R4C33RO0PID97ZPPVCW4M" localSheetId="6" hidden="1">#REF!</definedName>
    <definedName name="BExGLC7R4C33RO0PID97ZPPVCW4M" localSheetId="7" hidden="1">#REF!</definedName>
    <definedName name="BExGLC7R4C33RO0PID97ZPPVCW4M" hidden="1">#REF!</definedName>
    <definedName name="BExGLFIF7HCFSHNQHKEV6RY0WCO3" localSheetId="11" hidden="1">#REF!</definedName>
    <definedName name="BExGLFIF7HCFSHNQHKEV6RY0WCO3" localSheetId="5" hidden="1">#REF!</definedName>
    <definedName name="BExGLFIF7HCFSHNQHKEV6RY0WCO3" localSheetId="8" hidden="1">#REF!</definedName>
    <definedName name="BExGLFIF7HCFSHNQHKEV6RY0WCO3" localSheetId="6" hidden="1">#REF!</definedName>
    <definedName name="BExGLFIF7HCFSHNQHKEV6RY0WCO3" localSheetId="7" hidden="1">#REF!</definedName>
    <definedName name="BExGLFIF7HCFSHNQHKEV6RY0WCO3" hidden="1">#REF!</definedName>
    <definedName name="BExGLPP9Z6SH15N8AV0F7H58S14K" localSheetId="11" hidden="1">#REF!</definedName>
    <definedName name="BExGLPP9Z6SH15N8AV0F7H58S14K" localSheetId="5" hidden="1">#REF!</definedName>
    <definedName name="BExGLPP9Z6SH15N8AV0F7H58S14K" localSheetId="8" hidden="1">#REF!</definedName>
    <definedName name="BExGLPP9Z6SH15N8AV0F7H58S14K" localSheetId="6" hidden="1">#REF!</definedName>
    <definedName name="BExGLPP9Z6SH15N8AV0F7H58S14K" localSheetId="7" hidden="1">#REF!</definedName>
    <definedName name="BExGLPP9Z6SH15N8AV0F7H58S14K" hidden="1">#REF!</definedName>
    <definedName name="BExGLQATG820J44V2O4JEICPUUTR" localSheetId="11" hidden="1">#REF!</definedName>
    <definedName name="BExGLQATG820J44V2O4JEICPUUTR" localSheetId="5" hidden="1">#REF!</definedName>
    <definedName name="BExGLQATG820J44V2O4JEICPUUTR" localSheetId="8" hidden="1">#REF!</definedName>
    <definedName name="BExGLQATG820J44V2O4JEICPUUTR" localSheetId="6" hidden="1">#REF!</definedName>
    <definedName name="BExGLQATG820J44V2O4JEICPUUTR" localSheetId="7" hidden="1">#REF!</definedName>
    <definedName name="BExGLQATG820J44V2O4JEICPUUTR" hidden="1">#REF!</definedName>
    <definedName name="BExGLTARRL0J772UD2TXEYAVPY6E" localSheetId="11" hidden="1">#REF!</definedName>
    <definedName name="BExGLTARRL0J772UD2TXEYAVPY6E" localSheetId="5" hidden="1">#REF!</definedName>
    <definedName name="BExGLTARRL0J772UD2TXEYAVPY6E" localSheetId="8" hidden="1">#REF!</definedName>
    <definedName name="BExGLTARRL0J772UD2TXEYAVPY6E" localSheetId="6" hidden="1">#REF!</definedName>
    <definedName name="BExGLTARRL0J772UD2TXEYAVPY6E" localSheetId="7" hidden="1">#REF!</definedName>
    <definedName name="BExGLTARRL0J772UD2TXEYAVPY6E" hidden="1">#REF!</definedName>
    <definedName name="BExGLYE6RZTAAWHJBG2QFJPTDS2Q" localSheetId="11" hidden="1">#REF!</definedName>
    <definedName name="BExGLYE6RZTAAWHJBG2QFJPTDS2Q" localSheetId="5" hidden="1">#REF!</definedName>
    <definedName name="BExGLYE6RZTAAWHJBG2QFJPTDS2Q" localSheetId="8" hidden="1">#REF!</definedName>
    <definedName name="BExGLYE6RZTAAWHJBG2QFJPTDS2Q" localSheetId="6" hidden="1">#REF!</definedName>
    <definedName name="BExGLYE6RZTAAWHJBG2QFJPTDS2Q" localSheetId="7" hidden="1">#REF!</definedName>
    <definedName name="BExGLYE6RZTAAWHJBG2QFJPTDS2Q" hidden="1">#REF!</definedName>
    <definedName name="BExGM4DZ65OAQP7MA4LN6QMYZOFF" localSheetId="11" hidden="1">#REF!</definedName>
    <definedName name="BExGM4DZ65OAQP7MA4LN6QMYZOFF" localSheetId="5" hidden="1">#REF!</definedName>
    <definedName name="BExGM4DZ65OAQP7MA4LN6QMYZOFF" localSheetId="8" hidden="1">#REF!</definedName>
    <definedName name="BExGM4DZ65OAQP7MA4LN6QMYZOFF" localSheetId="6" hidden="1">#REF!</definedName>
    <definedName name="BExGM4DZ65OAQP7MA4LN6QMYZOFF" localSheetId="7" hidden="1">#REF!</definedName>
    <definedName name="BExGM4DZ65OAQP7MA4LN6QMYZOFF" hidden="1">#REF!</definedName>
    <definedName name="BExGMCXCWEC9XNUOEMZ61TMI6CUO" localSheetId="11" hidden="1">#REF!</definedName>
    <definedName name="BExGMCXCWEC9XNUOEMZ61TMI6CUO" localSheetId="5" hidden="1">#REF!</definedName>
    <definedName name="BExGMCXCWEC9XNUOEMZ61TMI6CUO" localSheetId="8" hidden="1">#REF!</definedName>
    <definedName name="BExGMCXCWEC9XNUOEMZ61TMI6CUO" localSheetId="6" hidden="1">#REF!</definedName>
    <definedName name="BExGMCXCWEC9XNUOEMZ61TMI6CUO" localSheetId="7" hidden="1">#REF!</definedName>
    <definedName name="BExGMCXCWEC9XNUOEMZ61TMI6CUO" hidden="1">#REF!</definedName>
    <definedName name="BExGMJDGIH0MEPC2TUSFUCY2ROTB" localSheetId="11" hidden="1">#REF!</definedName>
    <definedName name="BExGMJDGIH0MEPC2TUSFUCY2ROTB" localSheetId="5" hidden="1">#REF!</definedName>
    <definedName name="BExGMJDGIH0MEPC2TUSFUCY2ROTB" localSheetId="8" hidden="1">#REF!</definedName>
    <definedName name="BExGMJDGIH0MEPC2TUSFUCY2ROTB" localSheetId="6" hidden="1">#REF!</definedName>
    <definedName name="BExGMJDGIH0MEPC2TUSFUCY2ROTB" localSheetId="7" hidden="1">#REF!</definedName>
    <definedName name="BExGMJDGIH0MEPC2TUSFUCY2ROTB" hidden="1">#REF!</definedName>
    <definedName name="BExGMKPW2HPKN0M0XKF3AZ8YP0D6" localSheetId="11" hidden="1">#REF!</definedName>
    <definedName name="BExGMKPW2HPKN0M0XKF3AZ8YP0D6" localSheetId="5" hidden="1">#REF!</definedName>
    <definedName name="BExGMKPW2HPKN0M0XKF3AZ8YP0D6" localSheetId="8" hidden="1">#REF!</definedName>
    <definedName name="BExGMKPW2HPKN0M0XKF3AZ8YP0D6" localSheetId="6" hidden="1">#REF!</definedName>
    <definedName name="BExGMKPW2HPKN0M0XKF3AZ8YP0D6" localSheetId="7" hidden="1">#REF!</definedName>
    <definedName name="BExGMKPW2HPKN0M0XKF3AZ8YP0D6" hidden="1">#REF!</definedName>
    <definedName name="BExGMOGUOL3NATNV0TIZH2J6DLLD" localSheetId="11" hidden="1">#REF!</definedName>
    <definedName name="BExGMOGUOL3NATNV0TIZH2J6DLLD" localSheetId="5" hidden="1">#REF!</definedName>
    <definedName name="BExGMOGUOL3NATNV0TIZH2J6DLLD" localSheetId="8" hidden="1">#REF!</definedName>
    <definedName name="BExGMOGUOL3NATNV0TIZH2J6DLLD" localSheetId="6" hidden="1">#REF!</definedName>
    <definedName name="BExGMOGUOL3NATNV0TIZH2J6DLLD" localSheetId="7" hidden="1">#REF!</definedName>
    <definedName name="BExGMOGUOL3NATNV0TIZH2J6DLLD" hidden="1">#REF!</definedName>
    <definedName name="BExGMP2F175LGL6QVSJGP6GKYHHA" localSheetId="11" hidden="1">#REF!</definedName>
    <definedName name="BExGMP2F175LGL6QVSJGP6GKYHHA" localSheetId="5" hidden="1">#REF!</definedName>
    <definedName name="BExGMP2F175LGL6QVSJGP6GKYHHA" localSheetId="8" hidden="1">#REF!</definedName>
    <definedName name="BExGMP2F175LGL6QVSJGP6GKYHHA" localSheetId="6" hidden="1">#REF!</definedName>
    <definedName name="BExGMP2F175LGL6QVSJGP6GKYHHA" localSheetId="7" hidden="1">#REF!</definedName>
    <definedName name="BExGMP2F175LGL6QVSJGP6GKYHHA" hidden="1">#REF!</definedName>
    <definedName name="BExGMPIIP8GKML2VVA8OEFL43NCS" localSheetId="11" hidden="1">#REF!</definedName>
    <definedName name="BExGMPIIP8GKML2VVA8OEFL43NCS" localSheetId="5" hidden="1">#REF!</definedName>
    <definedName name="BExGMPIIP8GKML2VVA8OEFL43NCS" localSheetId="8" hidden="1">#REF!</definedName>
    <definedName name="BExGMPIIP8GKML2VVA8OEFL43NCS" localSheetId="6" hidden="1">#REF!</definedName>
    <definedName name="BExGMPIIP8GKML2VVA8OEFL43NCS" localSheetId="7" hidden="1">#REF!</definedName>
    <definedName name="BExGMPIIP8GKML2VVA8OEFL43NCS" hidden="1">#REF!</definedName>
    <definedName name="BExGMZ3SRIXLXMWBVOXXV3M4U4YL" localSheetId="11" hidden="1">#REF!</definedName>
    <definedName name="BExGMZ3SRIXLXMWBVOXXV3M4U4YL" localSheetId="5" hidden="1">#REF!</definedName>
    <definedName name="BExGMZ3SRIXLXMWBVOXXV3M4U4YL" localSheetId="8" hidden="1">#REF!</definedName>
    <definedName name="BExGMZ3SRIXLXMWBVOXXV3M4U4YL" localSheetId="6" hidden="1">#REF!</definedName>
    <definedName name="BExGMZ3SRIXLXMWBVOXXV3M4U4YL" localSheetId="7" hidden="1">#REF!</definedName>
    <definedName name="BExGMZ3SRIXLXMWBVOXXV3M4U4YL" hidden="1">#REF!</definedName>
    <definedName name="BExGMZ3UBN48IXU1ZEFYECEMZ1IM" localSheetId="11" hidden="1">#REF!</definedName>
    <definedName name="BExGMZ3UBN48IXU1ZEFYECEMZ1IM" localSheetId="5" hidden="1">#REF!</definedName>
    <definedName name="BExGMZ3UBN48IXU1ZEFYECEMZ1IM" localSheetId="8" hidden="1">#REF!</definedName>
    <definedName name="BExGMZ3UBN48IXU1ZEFYECEMZ1IM" localSheetId="6" hidden="1">#REF!</definedName>
    <definedName name="BExGMZ3UBN48IXU1ZEFYECEMZ1IM" localSheetId="7" hidden="1">#REF!</definedName>
    <definedName name="BExGMZ3UBN48IXU1ZEFYECEMZ1IM" hidden="1">#REF!</definedName>
    <definedName name="BExGN4I0QATXNZCLZJM1KH1OIJQH" localSheetId="11" hidden="1">#REF!</definedName>
    <definedName name="BExGN4I0QATXNZCLZJM1KH1OIJQH" localSheetId="5" hidden="1">#REF!</definedName>
    <definedName name="BExGN4I0QATXNZCLZJM1KH1OIJQH" localSheetId="8" hidden="1">#REF!</definedName>
    <definedName name="BExGN4I0QATXNZCLZJM1KH1OIJQH" localSheetId="6" hidden="1">#REF!</definedName>
    <definedName name="BExGN4I0QATXNZCLZJM1KH1OIJQH" localSheetId="7" hidden="1">#REF!</definedName>
    <definedName name="BExGN4I0QATXNZCLZJM1KH1OIJQH" hidden="1">#REF!</definedName>
    <definedName name="BExGN9FZ2RWCMSY1YOBJKZMNIM9R" localSheetId="11" hidden="1">#REF!</definedName>
    <definedName name="BExGN9FZ2RWCMSY1YOBJKZMNIM9R" localSheetId="5" hidden="1">#REF!</definedName>
    <definedName name="BExGN9FZ2RWCMSY1YOBJKZMNIM9R" localSheetId="8" hidden="1">#REF!</definedName>
    <definedName name="BExGN9FZ2RWCMSY1YOBJKZMNIM9R" localSheetId="6" hidden="1">#REF!</definedName>
    <definedName name="BExGN9FZ2RWCMSY1YOBJKZMNIM9R" localSheetId="7" hidden="1">#REF!</definedName>
    <definedName name="BExGN9FZ2RWCMSY1YOBJKZMNIM9R" hidden="1">#REF!</definedName>
    <definedName name="BExGNDSIMTHOCXXG6QOGR6DA8SGG" localSheetId="11" hidden="1">#REF!</definedName>
    <definedName name="BExGNDSIMTHOCXXG6QOGR6DA8SGG" localSheetId="5" hidden="1">#REF!</definedName>
    <definedName name="BExGNDSIMTHOCXXG6QOGR6DA8SGG" localSheetId="8" hidden="1">#REF!</definedName>
    <definedName name="BExGNDSIMTHOCXXG6QOGR6DA8SGG" localSheetId="6" hidden="1">#REF!</definedName>
    <definedName name="BExGNDSIMTHOCXXG6QOGR6DA8SGG" localSheetId="7" hidden="1">#REF!</definedName>
    <definedName name="BExGNDSIMTHOCXXG6QOGR6DA8SGG" hidden="1">#REF!</definedName>
    <definedName name="BExGNHOS7RBERG1J2M2HVGSRZL5G" localSheetId="11" hidden="1">#REF!</definedName>
    <definedName name="BExGNHOS7RBERG1J2M2HVGSRZL5G" localSheetId="5" hidden="1">#REF!</definedName>
    <definedName name="BExGNHOS7RBERG1J2M2HVGSRZL5G" localSheetId="8" hidden="1">#REF!</definedName>
    <definedName name="BExGNHOS7RBERG1J2M2HVGSRZL5G" localSheetId="6" hidden="1">#REF!</definedName>
    <definedName name="BExGNHOS7RBERG1J2M2HVGSRZL5G" localSheetId="7" hidden="1">#REF!</definedName>
    <definedName name="BExGNHOS7RBERG1J2M2HVGSRZL5G" hidden="1">#REF!</definedName>
    <definedName name="BExGNJ18W3Q55XAXY8XTFB80IVMV" localSheetId="11" hidden="1">#REF!</definedName>
    <definedName name="BExGNJ18W3Q55XAXY8XTFB80IVMV" localSheetId="5" hidden="1">#REF!</definedName>
    <definedName name="BExGNJ18W3Q55XAXY8XTFB80IVMV" localSheetId="8" hidden="1">#REF!</definedName>
    <definedName name="BExGNJ18W3Q55XAXY8XTFB80IVMV" localSheetId="6" hidden="1">#REF!</definedName>
    <definedName name="BExGNJ18W3Q55XAXY8XTFB80IVMV" localSheetId="7" hidden="1">#REF!</definedName>
    <definedName name="BExGNJ18W3Q55XAXY8XTFB80IVMV" hidden="1">#REF!</definedName>
    <definedName name="BExGNN2YQ9BDAZXT2GLCSAPXKIM7" localSheetId="11" hidden="1">#REF!</definedName>
    <definedName name="BExGNN2YQ9BDAZXT2GLCSAPXKIM7" localSheetId="5" hidden="1">#REF!</definedName>
    <definedName name="BExGNN2YQ9BDAZXT2GLCSAPXKIM7" localSheetId="8" hidden="1">#REF!</definedName>
    <definedName name="BExGNN2YQ9BDAZXT2GLCSAPXKIM7" localSheetId="6" hidden="1">#REF!</definedName>
    <definedName name="BExGNN2YQ9BDAZXT2GLCSAPXKIM7" localSheetId="7" hidden="1">#REF!</definedName>
    <definedName name="BExGNN2YQ9BDAZXT2GLCSAPXKIM7" hidden="1">#REF!</definedName>
    <definedName name="BExGNP6INLF5NZFP5ME6K7C9Y0NH" localSheetId="11" hidden="1">#REF!</definedName>
    <definedName name="BExGNP6INLF5NZFP5ME6K7C9Y0NH" localSheetId="5" hidden="1">#REF!</definedName>
    <definedName name="BExGNP6INLF5NZFP5ME6K7C9Y0NH" localSheetId="8" hidden="1">#REF!</definedName>
    <definedName name="BExGNP6INLF5NZFP5ME6K7C9Y0NH" localSheetId="6" hidden="1">#REF!</definedName>
    <definedName name="BExGNP6INLF5NZFP5ME6K7C9Y0NH" localSheetId="7" hidden="1">#REF!</definedName>
    <definedName name="BExGNP6INLF5NZFP5ME6K7C9Y0NH" hidden="1">#REF!</definedName>
    <definedName name="BExGNSS0CKRPKHO25R3TDBEL2NHX" localSheetId="11" hidden="1">#REF!</definedName>
    <definedName name="BExGNSS0CKRPKHO25R3TDBEL2NHX" localSheetId="5" hidden="1">#REF!</definedName>
    <definedName name="BExGNSS0CKRPKHO25R3TDBEL2NHX" localSheetId="8" hidden="1">#REF!</definedName>
    <definedName name="BExGNSS0CKRPKHO25R3TDBEL2NHX" localSheetId="6" hidden="1">#REF!</definedName>
    <definedName name="BExGNSS0CKRPKHO25R3TDBEL2NHX" localSheetId="7" hidden="1">#REF!</definedName>
    <definedName name="BExGNSS0CKRPKHO25R3TDBEL2NHX" hidden="1">#REF!</definedName>
    <definedName name="BExGNYH0MO8NOVS85L15G0RWX4GW" localSheetId="11" hidden="1">#REF!</definedName>
    <definedName name="BExGNYH0MO8NOVS85L15G0RWX4GW" localSheetId="5" hidden="1">#REF!</definedName>
    <definedName name="BExGNYH0MO8NOVS85L15G0RWX4GW" localSheetId="8" hidden="1">#REF!</definedName>
    <definedName name="BExGNYH0MO8NOVS85L15G0RWX4GW" localSheetId="6" hidden="1">#REF!</definedName>
    <definedName name="BExGNYH0MO8NOVS85L15G0RWX4GW" localSheetId="7" hidden="1">#REF!</definedName>
    <definedName name="BExGNYH0MO8NOVS85L15G0RWX4GW" hidden="1">#REF!</definedName>
    <definedName name="BExGNZO44DEG8CGIDYSEGDUQ531R" localSheetId="11" hidden="1">#REF!</definedName>
    <definedName name="BExGNZO44DEG8CGIDYSEGDUQ531R" localSheetId="5" hidden="1">#REF!</definedName>
    <definedName name="BExGNZO44DEG8CGIDYSEGDUQ531R" localSheetId="8" hidden="1">#REF!</definedName>
    <definedName name="BExGNZO44DEG8CGIDYSEGDUQ531R" localSheetId="6" hidden="1">#REF!</definedName>
    <definedName name="BExGNZO44DEG8CGIDYSEGDUQ531R" localSheetId="7" hidden="1">#REF!</definedName>
    <definedName name="BExGNZO44DEG8CGIDYSEGDUQ531R" hidden="1">#REF!</definedName>
    <definedName name="BExGO22GMMPZVQY9RQ8MDKZDP5G3" localSheetId="11" hidden="1">#REF!</definedName>
    <definedName name="BExGO22GMMPZVQY9RQ8MDKZDP5G3" localSheetId="5" hidden="1">#REF!</definedName>
    <definedName name="BExGO22GMMPZVQY9RQ8MDKZDP5G3" localSheetId="8" hidden="1">#REF!</definedName>
    <definedName name="BExGO22GMMPZVQY9RQ8MDKZDP5G3" localSheetId="6" hidden="1">#REF!</definedName>
    <definedName name="BExGO22GMMPZVQY9RQ8MDKZDP5G3" localSheetId="7" hidden="1">#REF!</definedName>
    <definedName name="BExGO22GMMPZVQY9RQ8MDKZDP5G3" hidden="1">#REF!</definedName>
    <definedName name="BExGO2O0V6UYDY26AX8OSN72F77N" localSheetId="11" hidden="1">#REF!</definedName>
    <definedName name="BExGO2O0V6UYDY26AX8OSN72F77N" localSheetId="5" hidden="1">#REF!</definedName>
    <definedName name="BExGO2O0V6UYDY26AX8OSN72F77N" localSheetId="8" hidden="1">#REF!</definedName>
    <definedName name="BExGO2O0V6UYDY26AX8OSN72F77N" localSheetId="6" hidden="1">#REF!</definedName>
    <definedName name="BExGO2O0V6UYDY26AX8OSN72F77N" localSheetId="7" hidden="1">#REF!</definedName>
    <definedName name="BExGO2O0V6UYDY26AX8OSN72F77N" hidden="1">#REF!</definedName>
    <definedName name="BExGO2YUBOVLYHY1QSIHRE1KLAFV" localSheetId="11" hidden="1">#REF!</definedName>
    <definedName name="BExGO2YUBOVLYHY1QSIHRE1KLAFV" localSheetId="5" hidden="1">#REF!</definedName>
    <definedName name="BExGO2YUBOVLYHY1QSIHRE1KLAFV" localSheetId="8" hidden="1">#REF!</definedName>
    <definedName name="BExGO2YUBOVLYHY1QSIHRE1KLAFV" localSheetId="6" hidden="1">#REF!</definedName>
    <definedName name="BExGO2YUBOVLYHY1QSIHRE1KLAFV" localSheetId="7" hidden="1">#REF!</definedName>
    <definedName name="BExGO2YUBOVLYHY1QSIHRE1KLAFV" hidden="1">#REF!</definedName>
    <definedName name="BExGO70E2O70LF46V8T26YFPL4V8" localSheetId="11" hidden="1">#REF!</definedName>
    <definedName name="BExGO70E2O70LF46V8T26YFPL4V8" localSheetId="5" hidden="1">#REF!</definedName>
    <definedName name="BExGO70E2O70LF46V8T26YFPL4V8" localSheetId="8" hidden="1">#REF!</definedName>
    <definedName name="BExGO70E2O70LF46V8T26YFPL4V8" localSheetId="6" hidden="1">#REF!</definedName>
    <definedName name="BExGO70E2O70LF46V8T26YFPL4V8" localSheetId="7" hidden="1">#REF!</definedName>
    <definedName name="BExGO70E2O70LF46V8T26YFPL4V8" hidden="1">#REF!</definedName>
    <definedName name="BExGOB25QJMQCQE76MRW9X58OIOO" localSheetId="11" hidden="1">#REF!</definedName>
    <definedName name="BExGOB25QJMQCQE76MRW9X58OIOO" localSheetId="5" hidden="1">#REF!</definedName>
    <definedName name="BExGOB25QJMQCQE76MRW9X58OIOO" localSheetId="8" hidden="1">#REF!</definedName>
    <definedName name="BExGOB25QJMQCQE76MRW9X58OIOO" localSheetId="6" hidden="1">#REF!</definedName>
    <definedName name="BExGOB25QJMQCQE76MRW9X58OIOO" localSheetId="7" hidden="1">#REF!</definedName>
    <definedName name="BExGOB25QJMQCQE76MRW9X58OIOO" hidden="1">#REF!</definedName>
    <definedName name="BExGODAZKJ9EXMQZNQR5YDBSS525" localSheetId="11" hidden="1">#REF!</definedName>
    <definedName name="BExGODAZKJ9EXMQZNQR5YDBSS525" localSheetId="5" hidden="1">#REF!</definedName>
    <definedName name="BExGODAZKJ9EXMQZNQR5YDBSS525" localSheetId="8" hidden="1">#REF!</definedName>
    <definedName name="BExGODAZKJ9EXMQZNQR5YDBSS525" localSheetId="6" hidden="1">#REF!</definedName>
    <definedName name="BExGODAZKJ9EXMQZNQR5YDBSS525" localSheetId="7" hidden="1">#REF!</definedName>
    <definedName name="BExGODAZKJ9EXMQZNQR5YDBSS525" hidden="1">#REF!</definedName>
    <definedName name="BExGODR8ZSMUC11I56QHSZ686XV5" localSheetId="11" hidden="1">#REF!</definedName>
    <definedName name="BExGODR8ZSMUC11I56QHSZ686XV5" localSheetId="5" hidden="1">#REF!</definedName>
    <definedName name="BExGODR8ZSMUC11I56QHSZ686XV5" localSheetId="8" hidden="1">#REF!</definedName>
    <definedName name="BExGODR8ZSMUC11I56QHSZ686XV5" localSheetId="6" hidden="1">#REF!</definedName>
    <definedName name="BExGODR8ZSMUC11I56QHSZ686XV5" localSheetId="7" hidden="1">#REF!</definedName>
    <definedName name="BExGODR8ZSMUC11I56QHSZ686XV5" hidden="1">#REF!</definedName>
    <definedName name="BExGOXJDHUDPDT8I8IVGVW9J0R5Q" localSheetId="11" hidden="1">#REF!</definedName>
    <definedName name="BExGOXJDHUDPDT8I8IVGVW9J0R5Q" localSheetId="5" hidden="1">#REF!</definedName>
    <definedName name="BExGOXJDHUDPDT8I8IVGVW9J0R5Q" localSheetId="8" hidden="1">#REF!</definedName>
    <definedName name="BExGOXJDHUDPDT8I8IVGVW9J0R5Q" localSheetId="6" hidden="1">#REF!</definedName>
    <definedName name="BExGOXJDHUDPDT8I8IVGVW9J0R5Q" localSheetId="7" hidden="1">#REF!</definedName>
    <definedName name="BExGOXJDHUDPDT8I8IVGVW9J0R5Q" hidden="1">#REF!</definedName>
    <definedName name="BExGPAPYI1N5W3IH8H485BHSVOY3" localSheetId="11" hidden="1">#REF!</definedName>
    <definedName name="BExGPAPYI1N5W3IH8H485BHSVOY3" localSheetId="5" hidden="1">#REF!</definedName>
    <definedName name="BExGPAPYI1N5W3IH8H485BHSVOY3" localSheetId="8" hidden="1">#REF!</definedName>
    <definedName name="BExGPAPYI1N5W3IH8H485BHSVOY3" localSheetId="6" hidden="1">#REF!</definedName>
    <definedName name="BExGPAPYI1N5W3IH8H485BHSVOY3" localSheetId="7" hidden="1">#REF!</definedName>
    <definedName name="BExGPAPYI1N5W3IH8H485BHSVOY3" hidden="1">#REF!</definedName>
    <definedName name="BExGPFO3GOKYO2922Y91GMQRCMOA" localSheetId="11" hidden="1">#REF!</definedName>
    <definedName name="BExGPFO3GOKYO2922Y91GMQRCMOA" localSheetId="5" hidden="1">#REF!</definedName>
    <definedName name="BExGPFO3GOKYO2922Y91GMQRCMOA" localSheetId="8" hidden="1">#REF!</definedName>
    <definedName name="BExGPFO3GOKYO2922Y91GMQRCMOA" localSheetId="6" hidden="1">#REF!</definedName>
    <definedName name="BExGPFO3GOKYO2922Y91GMQRCMOA" localSheetId="7" hidden="1">#REF!</definedName>
    <definedName name="BExGPFO3GOKYO2922Y91GMQRCMOA" hidden="1">#REF!</definedName>
    <definedName name="BExGPHGT5KDOCMV2EFS4OVKTWBRD" localSheetId="11" hidden="1">#REF!</definedName>
    <definedName name="BExGPHGT5KDOCMV2EFS4OVKTWBRD" localSheetId="5" hidden="1">#REF!</definedName>
    <definedName name="BExGPHGT5KDOCMV2EFS4OVKTWBRD" localSheetId="8" hidden="1">#REF!</definedName>
    <definedName name="BExGPHGT5KDOCMV2EFS4OVKTWBRD" localSheetId="6" hidden="1">#REF!</definedName>
    <definedName name="BExGPHGT5KDOCMV2EFS4OVKTWBRD" localSheetId="7" hidden="1">#REF!</definedName>
    <definedName name="BExGPHGT5KDOCMV2EFS4OVKTWBRD" hidden="1">#REF!</definedName>
    <definedName name="BExGPID72Y4Y619LWASUQZKZHJNC" localSheetId="11" hidden="1">#REF!</definedName>
    <definedName name="BExGPID72Y4Y619LWASUQZKZHJNC" localSheetId="5" hidden="1">#REF!</definedName>
    <definedName name="BExGPID72Y4Y619LWASUQZKZHJNC" localSheetId="8" hidden="1">#REF!</definedName>
    <definedName name="BExGPID72Y4Y619LWASUQZKZHJNC" localSheetId="6" hidden="1">#REF!</definedName>
    <definedName name="BExGPID72Y4Y619LWASUQZKZHJNC" localSheetId="7" hidden="1">#REF!</definedName>
    <definedName name="BExGPID72Y4Y619LWASUQZKZHJNC" hidden="1">#REF!</definedName>
    <definedName name="BExGPPENQIANVGLVQJ77DK5JPRTB" localSheetId="11" hidden="1">#REF!</definedName>
    <definedName name="BExGPPENQIANVGLVQJ77DK5JPRTB" localSheetId="5" hidden="1">#REF!</definedName>
    <definedName name="BExGPPENQIANVGLVQJ77DK5JPRTB" localSheetId="8" hidden="1">#REF!</definedName>
    <definedName name="BExGPPENQIANVGLVQJ77DK5JPRTB" localSheetId="6" hidden="1">#REF!</definedName>
    <definedName name="BExGPPENQIANVGLVQJ77DK5JPRTB" localSheetId="7" hidden="1">#REF!</definedName>
    <definedName name="BExGPPENQIANVGLVQJ77DK5JPRTB" hidden="1">#REF!</definedName>
    <definedName name="BExGPSUUG7TL5F5PTYU6G4HPJV1B" localSheetId="11" hidden="1">#REF!</definedName>
    <definedName name="BExGPSUUG7TL5F5PTYU6G4HPJV1B" localSheetId="5" hidden="1">#REF!</definedName>
    <definedName name="BExGPSUUG7TL5F5PTYU6G4HPJV1B" localSheetId="8" hidden="1">#REF!</definedName>
    <definedName name="BExGPSUUG7TL5F5PTYU6G4HPJV1B" localSheetId="6" hidden="1">#REF!</definedName>
    <definedName name="BExGPSUUG7TL5F5PTYU6G4HPJV1B" localSheetId="7" hidden="1">#REF!</definedName>
    <definedName name="BExGPSUUG7TL5F5PTYU6G4HPJV1B" hidden="1">#REF!</definedName>
    <definedName name="BExGQ1E950UYXYWQ84EZEQPWHVYY" localSheetId="11" hidden="1">#REF!</definedName>
    <definedName name="BExGQ1E950UYXYWQ84EZEQPWHVYY" localSheetId="5" hidden="1">#REF!</definedName>
    <definedName name="BExGQ1E950UYXYWQ84EZEQPWHVYY" localSheetId="8" hidden="1">#REF!</definedName>
    <definedName name="BExGQ1E950UYXYWQ84EZEQPWHVYY" localSheetId="6" hidden="1">#REF!</definedName>
    <definedName name="BExGQ1E950UYXYWQ84EZEQPWHVYY" localSheetId="7" hidden="1">#REF!</definedName>
    <definedName name="BExGQ1E950UYXYWQ84EZEQPWHVYY" hidden="1">#REF!</definedName>
    <definedName name="BExGQ1ZU4967P72AHF4V1D0FOL5C" localSheetId="11" hidden="1">#REF!</definedName>
    <definedName name="BExGQ1ZU4967P72AHF4V1D0FOL5C" localSheetId="5" hidden="1">#REF!</definedName>
    <definedName name="BExGQ1ZU4967P72AHF4V1D0FOL5C" localSheetId="8" hidden="1">#REF!</definedName>
    <definedName name="BExGQ1ZU4967P72AHF4V1D0FOL5C" localSheetId="6" hidden="1">#REF!</definedName>
    <definedName name="BExGQ1ZU4967P72AHF4V1D0FOL5C" localSheetId="7" hidden="1">#REF!</definedName>
    <definedName name="BExGQ1ZU4967P72AHF4V1D0FOL5C" hidden="1">#REF!</definedName>
    <definedName name="BExGQ36ZOMR9GV8T05M605MMOY3Y" localSheetId="11" hidden="1">#REF!</definedName>
    <definedName name="BExGQ36ZOMR9GV8T05M605MMOY3Y" localSheetId="5" hidden="1">#REF!</definedName>
    <definedName name="BExGQ36ZOMR9GV8T05M605MMOY3Y" localSheetId="8" hidden="1">#REF!</definedName>
    <definedName name="BExGQ36ZOMR9GV8T05M605MMOY3Y" localSheetId="6" hidden="1">#REF!</definedName>
    <definedName name="BExGQ36ZOMR9GV8T05M605MMOY3Y" localSheetId="7" hidden="1">#REF!</definedName>
    <definedName name="BExGQ36ZOMR9GV8T05M605MMOY3Y" hidden="1">#REF!</definedName>
    <definedName name="BExGQ4ZP0PPMLDNVBUG12W9FFVI9" localSheetId="11" hidden="1">#REF!</definedName>
    <definedName name="BExGQ4ZP0PPMLDNVBUG12W9FFVI9" localSheetId="5" hidden="1">#REF!</definedName>
    <definedName name="BExGQ4ZP0PPMLDNVBUG12W9FFVI9" localSheetId="8" hidden="1">#REF!</definedName>
    <definedName name="BExGQ4ZP0PPMLDNVBUG12W9FFVI9" localSheetId="6" hidden="1">#REF!</definedName>
    <definedName name="BExGQ4ZP0PPMLDNVBUG12W9FFVI9" localSheetId="7" hidden="1">#REF!</definedName>
    <definedName name="BExGQ4ZP0PPMLDNVBUG12W9FFVI9" hidden="1">#REF!</definedName>
    <definedName name="BExGQ61DTJ0SBFMDFBAK3XZ9O0ZO" localSheetId="11" hidden="1">#REF!</definedName>
    <definedName name="BExGQ61DTJ0SBFMDFBAK3XZ9O0ZO" localSheetId="5" hidden="1">#REF!</definedName>
    <definedName name="BExGQ61DTJ0SBFMDFBAK3XZ9O0ZO" localSheetId="8" hidden="1">#REF!</definedName>
    <definedName name="BExGQ61DTJ0SBFMDFBAK3XZ9O0ZO" localSheetId="6" hidden="1">#REF!</definedName>
    <definedName name="BExGQ61DTJ0SBFMDFBAK3XZ9O0ZO" localSheetId="7" hidden="1">#REF!</definedName>
    <definedName name="BExGQ61DTJ0SBFMDFBAK3XZ9O0ZO" hidden="1">#REF!</definedName>
    <definedName name="BExGQ6SG9XEOD0VMBAR22YPZWSTA" localSheetId="11" hidden="1">#REF!</definedName>
    <definedName name="BExGQ6SG9XEOD0VMBAR22YPZWSTA" localSheetId="5" hidden="1">#REF!</definedName>
    <definedName name="BExGQ6SG9XEOD0VMBAR22YPZWSTA" localSheetId="8" hidden="1">#REF!</definedName>
    <definedName name="BExGQ6SG9XEOD0VMBAR22YPZWSTA" localSheetId="6" hidden="1">#REF!</definedName>
    <definedName name="BExGQ6SG9XEOD0VMBAR22YPZWSTA" localSheetId="7" hidden="1">#REF!</definedName>
    <definedName name="BExGQ6SG9XEOD0VMBAR22YPZWSTA" hidden="1">#REF!</definedName>
    <definedName name="BExGQ8FQN3FRAGH5H2V74848P5JX" localSheetId="11" hidden="1">#REF!</definedName>
    <definedName name="BExGQ8FQN3FRAGH5H2V74848P5JX" localSheetId="5" hidden="1">#REF!</definedName>
    <definedName name="BExGQ8FQN3FRAGH5H2V74848P5JX" localSheetId="8" hidden="1">#REF!</definedName>
    <definedName name="BExGQ8FQN3FRAGH5H2V74848P5JX" localSheetId="6" hidden="1">#REF!</definedName>
    <definedName name="BExGQ8FQN3FRAGH5H2V74848P5JX" localSheetId="7" hidden="1">#REF!</definedName>
    <definedName name="BExGQ8FQN3FRAGH5H2V74848P5JX" hidden="1">#REF!</definedName>
    <definedName name="BExGQGJ1A7LNZUS8QSMOG8UNGLMK" localSheetId="11" hidden="1">#REF!</definedName>
    <definedName name="BExGQGJ1A7LNZUS8QSMOG8UNGLMK" localSheetId="5" hidden="1">#REF!</definedName>
    <definedName name="BExGQGJ1A7LNZUS8QSMOG8UNGLMK" localSheetId="8" hidden="1">#REF!</definedName>
    <definedName name="BExGQGJ1A7LNZUS8QSMOG8UNGLMK" localSheetId="6" hidden="1">#REF!</definedName>
    <definedName name="BExGQGJ1A7LNZUS8QSMOG8UNGLMK" localSheetId="7" hidden="1">#REF!</definedName>
    <definedName name="BExGQGJ1A7LNZUS8QSMOG8UNGLMK" hidden="1">#REF!</definedName>
    <definedName name="BExGQLBNZ35IK2VK33HJUAE4ADX2" localSheetId="11" hidden="1">#REF!</definedName>
    <definedName name="BExGQLBNZ35IK2VK33HJUAE4ADX2" localSheetId="5" hidden="1">#REF!</definedName>
    <definedName name="BExGQLBNZ35IK2VK33HJUAE4ADX2" localSheetId="8" hidden="1">#REF!</definedName>
    <definedName name="BExGQLBNZ35IK2VK33HJUAE4ADX2" localSheetId="6" hidden="1">#REF!</definedName>
    <definedName name="BExGQLBNZ35IK2VK33HJUAE4ADX2" localSheetId="7" hidden="1">#REF!</definedName>
    <definedName name="BExGQLBNZ35IK2VK33HJUAE4ADX2" hidden="1">#REF!</definedName>
    <definedName name="BExGQPO7ENFEQC0NC6MC9OZR2LHY" localSheetId="11" hidden="1">#REF!</definedName>
    <definedName name="BExGQPO7ENFEQC0NC6MC9OZR2LHY" localSheetId="5" hidden="1">#REF!</definedName>
    <definedName name="BExGQPO7ENFEQC0NC6MC9OZR2LHY" localSheetId="8" hidden="1">#REF!</definedName>
    <definedName name="BExGQPO7ENFEQC0NC6MC9OZR2LHY" localSheetId="6" hidden="1">#REF!</definedName>
    <definedName name="BExGQPO7ENFEQC0NC6MC9OZR2LHY" localSheetId="7" hidden="1">#REF!</definedName>
    <definedName name="BExGQPO7ENFEQC0NC6MC9OZR2LHY" hidden="1">#REF!</definedName>
    <definedName name="BExGQX0H4EZMXBJTKJJE4ICJWN5O" localSheetId="11" hidden="1">#REF!</definedName>
    <definedName name="BExGQX0H4EZMXBJTKJJE4ICJWN5O" localSheetId="5" hidden="1">#REF!</definedName>
    <definedName name="BExGQX0H4EZMXBJTKJJE4ICJWN5O" localSheetId="8" hidden="1">#REF!</definedName>
    <definedName name="BExGQX0H4EZMXBJTKJJE4ICJWN5O" localSheetId="6" hidden="1">#REF!</definedName>
    <definedName name="BExGQX0H4EZMXBJTKJJE4ICJWN5O" localSheetId="7" hidden="1">#REF!</definedName>
    <definedName name="BExGQX0H4EZMXBJTKJJE4ICJWN5O" hidden="1">#REF!</definedName>
    <definedName name="BExGR4CW3WRIID17GGX4MI9ZDHFE" localSheetId="11" hidden="1">#REF!</definedName>
    <definedName name="BExGR4CW3WRIID17GGX4MI9ZDHFE" localSheetId="5" hidden="1">#REF!</definedName>
    <definedName name="BExGR4CW3WRIID17GGX4MI9ZDHFE" localSheetId="8" hidden="1">#REF!</definedName>
    <definedName name="BExGR4CW3WRIID17GGX4MI9ZDHFE" localSheetId="6" hidden="1">#REF!</definedName>
    <definedName name="BExGR4CW3WRIID17GGX4MI9ZDHFE" localSheetId="7" hidden="1">#REF!</definedName>
    <definedName name="BExGR4CW3WRIID17GGX4MI9ZDHFE" hidden="1">#REF!</definedName>
    <definedName name="BExGR65GJX27MU2OL6NI5PB8XVB4" localSheetId="11" hidden="1">#REF!</definedName>
    <definedName name="BExGR65GJX27MU2OL6NI5PB8XVB4" localSheetId="5" hidden="1">#REF!</definedName>
    <definedName name="BExGR65GJX27MU2OL6NI5PB8XVB4" localSheetId="8" hidden="1">#REF!</definedName>
    <definedName name="BExGR65GJX27MU2OL6NI5PB8XVB4" localSheetId="6" hidden="1">#REF!</definedName>
    <definedName name="BExGR65GJX27MU2OL6NI5PB8XVB4" localSheetId="7" hidden="1">#REF!</definedName>
    <definedName name="BExGR65GJX27MU2OL6NI5PB8XVB4" hidden="1">#REF!</definedName>
    <definedName name="BExGR6LQ97HETGS3CT96L4IK0JSH" localSheetId="11" hidden="1">#REF!</definedName>
    <definedName name="BExGR6LQ97HETGS3CT96L4IK0JSH" localSheetId="5" hidden="1">#REF!</definedName>
    <definedName name="BExGR6LQ97HETGS3CT96L4IK0JSH" localSheetId="8" hidden="1">#REF!</definedName>
    <definedName name="BExGR6LQ97HETGS3CT96L4IK0JSH" localSheetId="6" hidden="1">#REF!</definedName>
    <definedName name="BExGR6LQ97HETGS3CT96L4IK0JSH" localSheetId="7" hidden="1">#REF!</definedName>
    <definedName name="BExGR6LQ97HETGS3CT96L4IK0JSH" hidden="1">#REF!</definedName>
    <definedName name="BExGR9ATP2LVT7B9OCPSLJ11H9SX" localSheetId="11" hidden="1">#REF!</definedName>
    <definedName name="BExGR9ATP2LVT7B9OCPSLJ11H9SX" localSheetId="5" hidden="1">#REF!</definedName>
    <definedName name="BExGR9ATP2LVT7B9OCPSLJ11H9SX" localSheetId="8" hidden="1">#REF!</definedName>
    <definedName name="BExGR9ATP2LVT7B9OCPSLJ11H9SX" localSheetId="6" hidden="1">#REF!</definedName>
    <definedName name="BExGR9ATP2LVT7B9OCPSLJ11H9SX" localSheetId="7" hidden="1">#REF!</definedName>
    <definedName name="BExGR9ATP2LVT7B9OCPSLJ11H9SX" hidden="1">#REF!</definedName>
    <definedName name="BExGrid1" localSheetId="11">#REF!</definedName>
    <definedName name="BExGrid1" localSheetId="5">#REF!</definedName>
    <definedName name="BExGrid1" localSheetId="6">#REF!</definedName>
    <definedName name="BExGrid1">#REF!</definedName>
    <definedName name="BExGRILCZ3BMTGDY72B1Q9BUGW0J" localSheetId="11" hidden="1">#REF!</definedName>
    <definedName name="BExGRILCZ3BMTGDY72B1Q9BUGW0J" localSheetId="5" hidden="1">#REF!</definedName>
    <definedName name="BExGRILCZ3BMTGDY72B1Q9BUGW0J" localSheetId="8" hidden="1">#REF!</definedName>
    <definedName name="BExGRILCZ3BMTGDY72B1Q9BUGW0J" localSheetId="6" hidden="1">#REF!</definedName>
    <definedName name="BExGRILCZ3BMTGDY72B1Q9BUGW0J" localSheetId="7" hidden="1">#REF!</definedName>
    <definedName name="BExGRILCZ3BMTGDY72B1Q9BUGW0J" hidden="1">#REF!</definedName>
    <definedName name="BExGRNZJ74Y6OYJB9F9Y9T3CAHOS" localSheetId="11" hidden="1">#REF!</definedName>
    <definedName name="BExGRNZJ74Y6OYJB9F9Y9T3CAHOS" localSheetId="5" hidden="1">#REF!</definedName>
    <definedName name="BExGRNZJ74Y6OYJB9F9Y9T3CAHOS" localSheetId="8" hidden="1">#REF!</definedName>
    <definedName name="BExGRNZJ74Y6OYJB9F9Y9T3CAHOS" localSheetId="6" hidden="1">#REF!</definedName>
    <definedName name="BExGRNZJ74Y6OYJB9F9Y9T3CAHOS" localSheetId="7" hidden="1">#REF!</definedName>
    <definedName name="BExGRNZJ74Y6OYJB9F9Y9T3CAHOS" hidden="1">#REF!</definedName>
    <definedName name="BExGRPC5QJQ7UGQ4P7CFWVGRQGFW" localSheetId="11" hidden="1">#REF!</definedName>
    <definedName name="BExGRPC5QJQ7UGQ4P7CFWVGRQGFW" localSheetId="5" hidden="1">#REF!</definedName>
    <definedName name="BExGRPC5QJQ7UGQ4P7CFWVGRQGFW" localSheetId="8" hidden="1">#REF!</definedName>
    <definedName name="BExGRPC5QJQ7UGQ4P7CFWVGRQGFW" localSheetId="6" hidden="1">#REF!</definedName>
    <definedName name="BExGRPC5QJQ7UGQ4P7CFWVGRQGFW" localSheetId="7" hidden="1">#REF!</definedName>
    <definedName name="BExGRPC5QJQ7UGQ4P7CFWVGRQGFW" hidden="1">#REF!</definedName>
    <definedName name="BExGRSMULUXOBEN8G0TK90PRKQ9O" localSheetId="11" hidden="1">#REF!</definedName>
    <definedName name="BExGRSMULUXOBEN8G0TK90PRKQ9O" localSheetId="5" hidden="1">#REF!</definedName>
    <definedName name="BExGRSMULUXOBEN8G0TK90PRKQ9O" localSheetId="8" hidden="1">#REF!</definedName>
    <definedName name="BExGRSMULUXOBEN8G0TK90PRKQ9O" localSheetId="6" hidden="1">#REF!</definedName>
    <definedName name="BExGRSMULUXOBEN8G0TK90PRKQ9O" localSheetId="7" hidden="1">#REF!</definedName>
    <definedName name="BExGRSMULUXOBEN8G0TK90PRKQ9O" hidden="1">#REF!</definedName>
    <definedName name="BExGRUKVVKDL8483WI70VN2QZDGD" localSheetId="11" hidden="1">#REF!</definedName>
    <definedName name="BExGRUKVVKDL8483WI70VN2QZDGD" localSheetId="5" hidden="1">#REF!</definedName>
    <definedName name="BExGRUKVVKDL8483WI70VN2QZDGD" localSheetId="8" hidden="1">#REF!</definedName>
    <definedName name="BExGRUKVVKDL8483WI70VN2QZDGD" localSheetId="6" hidden="1">#REF!</definedName>
    <definedName name="BExGRUKVVKDL8483WI70VN2QZDGD" localSheetId="7" hidden="1">#REF!</definedName>
    <definedName name="BExGRUKVVKDL8483WI70VN2QZDGD" hidden="1">#REF!</definedName>
    <definedName name="BExGS2IWR5DUNJ1U9PAKIV8CMBNI" localSheetId="11" hidden="1">#REF!</definedName>
    <definedName name="BExGS2IWR5DUNJ1U9PAKIV8CMBNI" localSheetId="5" hidden="1">#REF!</definedName>
    <definedName name="BExGS2IWR5DUNJ1U9PAKIV8CMBNI" localSheetId="8" hidden="1">#REF!</definedName>
    <definedName name="BExGS2IWR5DUNJ1U9PAKIV8CMBNI" localSheetId="6" hidden="1">#REF!</definedName>
    <definedName name="BExGS2IWR5DUNJ1U9PAKIV8CMBNI" localSheetId="7" hidden="1">#REF!</definedName>
    <definedName name="BExGS2IWR5DUNJ1U9PAKIV8CMBNI" hidden="1">#REF!</definedName>
    <definedName name="BExGS69P9FFTEOPDS0MWFKF45G47" localSheetId="11" hidden="1">#REF!</definedName>
    <definedName name="BExGS69P9FFTEOPDS0MWFKF45G47" localSheetId="5" hidden="1">#REF!</definedName>
    <definedName name="BExGS69P9FFTEOPDS0MWFKF45G47" localSheetId="8" hidden="1">#REF!</definedName>
    <definedName name="BExGS69P9FFTEOPDS0MWFKF45G47" localSheetId="6" hidden="1">#REF!</definedName>
    <definedName name="BExGS69P9FFTEOPDS0MWFKF45G47" localSheetId="7" hidden="1">#REF!</definedName>
    <definedName name="BExGS69P9FFTEOPDS0MWFKF45G47" hidden="1">#REF!</definedName>
    <definedName name="BExGS6F1JFHM5MUJ1RFO50WP6D05" localSheetId="11" hidden="1">#REF!</definedName>
    <definedName name="BExGS6F1JFHM5MUJ1RFO50WP6D05" localSheetId="5" hidden="1">#REF!</definedName>
    <definedName name="BExGS6F1JFHM5MUJ1RFO50WP6D05" localSheetId="8" hidden="1">#REF!</definedName>
    <definedName name="BExGS6F1JFHM5MUJ1RFO50WP6D05" localSheetId="6" hidden="1">#REF!</definedName>
    <definedName name="BExGS6F1JFHM5MUJ1RFO50WP6D05" localSheetId="7" hidden="1">#REF!</definedName>
    <definedName name="BExGS6F1JFHM5MUJ1RFO50WP6D05" hidden="1">#REF!</definedName>
    <definedName name="BExGSA5YB5ZGE4NHDVCZ55TQAJTL" localSheetId="11" hidden="1">#REF!</definedName>
    <definedName name="BExGSA5YB5ZGE4NHDVCZ55TQAJTL" localSheetId="5" hidden="1">#REF!</definedName>
    <definedName name="BExGSA5YB5ZGE4NHDVCZ55TQAJTL" localSheetId="8" hidden="1">#REF!</definedName>
    <definedName name="BExGSA5YB5ZGE4NHDVCZ55TQAJTL" localSheetId="6" hidden="1">#REF!</definedName>
    <definedName name="BExGSA5YB5ZGE4NHDVCZ55TQAJTL" localSheetId="7" hidden="1">#REF!</definedName>
    <definedName name="BExGSA5YB5ZGE4NHDVCZ55TQAJTL" hidden="1">#REF!</definedName>
    <definedName name="BExGSBYPYOBOB218ABCIM2X63GJ8" localSheetId="11" hidden="1">#REF!</definedName>
    <definedName name="BExGSBYPYOBOB218ABCIM2X63GJ8" localSheetId="5" hidden="1">#REF!</definedName>
    <definedName name="BExGSBYPYOBOB218ABCIM2X63GJ8" localSheetId="8" hidden="1">#REF!</definedName>
    <definedName name="BExGSBYPYOBOB218ABCIM2X63GJ8" localSheetId="6" hidden="1">#REF!</definedName>
    <definedName name="BExGSBYPYOBOB218ABCIM2X63GJ8" localSheetId="7" hidden="1">#REF!</definedName>
    <definedName name="BExGSBYPYOBOB218ABCIM2X63GJ8" hidden="1">#REF!</definedName>
    <definedName name="BExGSCEUCQQVDEEKWJ677QTGUVTE" localSheetId="11" hidden="1">#REF!</definedName>
    <definedName name="BExGSCEUCQQVDEEKWJ677QTGUVTE" localSheetId="5" hidden="1">#REF!</definedName>
    <definedName name="BExGSCEUCQQVDEEKWJ677QTGUVTE" localSheetId="8" hidden="1">#REF!</definedName>
    <definedName name="BExGSCEUCQQVDEEKWJ677QTGUVTE" localSheetId="6" hidden="1">#REF!</definedName>
    <definedName name="BExGSCEUCQQVDEEKWJ677QTGUVTE" localSheetId="7" hidden="1">#REF!</definedName>
    <definedName name="BExGSCEUCQQVDEEKWJ677QTGUVTE" hidden="1">#REF!</definedName>
    <definedName name="BExGSQY65LH1PCKKM5WHDW83F35O" localSheetId="11" hidden="1">#REF!</definedName>
    <definedName name="BExGSQY65LH1PCKKM5WHDW83F35O" localSheetId="5" hidden="1">#REF!</definedName>
    <definedName name="BExGSQY65LH1PCKKM5WHDW83F35O" localSheetId="8" hidden="1">#REF!</definedName>
    <definedName name="BExGSQY65LH1PCKKM5WHDW83F35O" localSheetId="6" hidden="1">#REF!</definedName>
    <definedName name="BExGSQY65LH1PCKKM5WHDW83F35O" localSheetId="7" hidden="1">#REF!</definedName>
    <definedName name="BExGSQY65LH1PCKKM5WHDW83F35O" hidden="1">#REF!</definedName>
    <definedName name="BExGSYW1GKISF0PMUAK3XJK9PEW9" localSheetId="11" hidden="1">#REF!</definedName>
    <definedName name="BExGSYW1GKISF0PMUAK3XJK9PEW9" localSheetId="5" hidden="1">#REF!</definedName>
    <definedName name="BExGSYW1GKISF0PMUAK3XJK9PEW9" localSheetId="8" hidden="1">#REF!</definedName>
    <definedName name="BExGSYW1GKISF0PMUAK3XJK9PEW9" localSheetId="6" hidden="1">#REF!</definedName>
    <definedName name="BExGSYW1GKISF0PMUAK3XJK9PEW9" localSheetId="7" hidden="1">#REF!</definedName>
    <definedName name="BExGSYW1GKISF0PMUAK3XJK9PEW9" hidden="1">#REF!</definedName>
    <definedName name="BExGT0DZJB6LSF6L693UUB9EY1VQ" localSheetId="11" hidden="1">#REF!</definedName>
    <definedName name="BExGT0DZJB6LSF6L693UUB9EY1VQ" localSheetId="5" hidden="1">#REF!</definedName>
    <definedName name="BExGT0DZJB6LSF6L693UUB9EY1VQ" localSheetId="8" hidden="1">#REF!</definedName>
    <definedName name="BExGT0DZJB6LSF6L693UUB9EY1VQ" localSheetId="6" hidden="1">#REF!</definedName>
    <definedName name="BExGT0DZJB6LSF6L693UUB9EY1VQ" localSheetId="7" hidden="1">#REF!</definedName>
    <definedName name="BExGT0DZJB6LSF6L693UUB9EY1VQ" hidden="1">#REF!</definedName>
    <definedName name="BExGTEMKIEF46KBIDWCAOAN5U718" localSheetId="11" hidden="1">#REF!</definedName>
    <definedName name="BExGTEMKIEF46KBIDWCAOAN5U718" localSheetId="5" hidden="1">#REF!</definedName>
    <definedName name="BExGTEMKIEF46KBIDWCAOAN5U718" localSheetId="8" hidden="1">#REF!</definedName>
    <definedName name="BExGTEMKIEF46KBIDWCAOAN5U718" localSheetId="6" hidden="1">#REF!</definedName>
    <definedName name="BExGTEMKIEF46KBIDWCAOAN5U718" localSheetId="7" hidden="1">#REF!</definedName>
    <definedName name="BExGTEMKIEF46KBIDWCAOAN5U718" hidden="1">#REF!</definedName>
    <definedName name="BExGTGVFIF8HOQXR54SK065A8M4K" localSheetId="11" hidden="1">#REF!</definedName>
    <definedName name="BExGTGVFIF8HOQXR54SK065A8M4K" localSheetId="5" hidden="1">#REF!</definedName>
    <definedName name="BExGTGVFIF8HOQXR54SK065A8M4K" localSheetId="8" hidden="1">#REF!</definedName>
    <definedName name="BExGTGVFIF8HOQXR54SK065A8M4K" localSheetId="6" hidden="1">#REF!</definedName>
    <definedName name="BExGTGVFIF8HOQXR54SK065A8M4K" localSheetId="7" hidden="1">#REF!</definedName>
    <definedName name="BExGTGVFIF8HOQXR54SK065A8M4K" hidden="1">#REF!</definedName>
    <definedName name="BExGTIYX3OWPIINOGY1E4QQYSKHP" localSheetId="11" hidden="1">#REF!</definedName>
    <definedName name="BExGTIYX3OWPIINOGY1E4QQYSKHP" localSheetId="5" hidden="1">#REF!</definedName>
    <definedName name="BExGTIYX3OWPIINOGY1E4QQYSKHP" localSheetId="8" hidden="1">#REF!</definedName>
    <definedName name="BExGTIYX3OWPIINOGY1E4QQYSKHP" localSheetId="6" hidden="1">#REF!</definedName>
    <definedName name="BExGTIYX3OWPIINOGY1E4QQYSKHP" localSheetId="7" hidden="1">#REF!</definedName>
    <definedName name="BExGTIYX3OWPIINOGY1E4QQYSKHP" hidden="1">#REF!</definedName>
    <definedName name="BExGTKGUN0KUU3C0RL2LK98D8MEK" localSheetId="11" hidden="1">#REF!</definedName>
    <definedName name="BExGTKGUN0KUU3C0RL2LK98D8MEK" localSheetId="5" hidden="1">#REF!</definedName>
    <definedName name="BExGTKGUN0KUU3C0RL2LK98D8MEK" localSheetId="8" hidden="1">#REF!</definedName>
    <definedName name="BExGTKGUN0KUU3C0RL2LK98D8MEK" localSheetId="6" hidden="1">#REF!</definedName>
    <definedName name="BExGTKGUN0KUU3C0RL2LK98D8MEK" localSheetId="7" hidden="1">#REF!</definedName>
    <definedName name="BExGTKGUN0KUU3C0RL2LK98D8MEK" hidden="1">#REF!</definedName>
    <definedName name="BExGTV3U5SZUPLTWEMEY3IIN1L4L" localSheetId="11" hidden="1">#REF!</definedName>
    <definedName name="BExGTV3U5SZUPLTWEMEY3IIN1L4L" localSheetId="5" hidden="1">#REF!</definedName>
    <definedName name="BExGTV3U5SZUPLTWEMEY3IIN1L4L" localSheetId="8" hidden="1">#REF!</definedName>
    <definedName name="BExGTV3U5SZUPLTWEMEY3IIN1L4L" localSheetId="6" hidden="1">#REF!</definedName>
    <definedName name="BExGTV3U5SZUPLTWEMEY3IIN1L4L" localSheetId="7" hidden="1">#REF!</definedName>
    <definedName name="BExGTV3U5SZUPLTWEMEY3IIN1L4L" hidden="1">#REF!</definedName>
    <definedName name="BExGTZ046J7VMUG4YPKFN2K8TWB7" localSheetId="11" hidden="1">#REF!</definedName>
    <definedName name="BExGTZ046J7VMUG4YPKFN2K8TWB7" localSheetId="5" hidden="1">#REF!</definedName>
    <definedName name="BExGTZ046J7VMUG4YPKFN2K8TWB7" localSheetId="8" hidden="1">#REF!</definedName>
    <definedName name="BExGTZ046J7VMUG4YPKFN2K8TWB7" localSheetId="6" hidden="1">#REF!</definedName>
    <definedName name="BExGTZ046J7VMUG4YPKFN2K8TWB7" localSheetId="7" hidden="1">#REF!</definedName>
    <definedName name="BExGTZ046J7VMUG4YPKFN2K8TWB7" hidden="1">#REF!</definedName>
    <definedName name="BExGTZ04EFFQ3Z3JMM0G35JYWUK3" localSheetId="11" hidden="1">#REF!</definedName>
    <definedName name="BExGTZ04EFFQ3Z3JMM0G35JYWUK3" localSheetId="5" hidden="1">#REF!</definedName>
    <definedName name="BExGTZ04EFFQ3Z3JMM0G35JYWUK3" localSheetId="8" hidden="1">#REF!</definedName>
    <definedName name="BExGTZ04EFFQ3Z3JMM0G35JYWUK3" localSheetId="6" hidden="1">#REF!</definedName>
    <definedName name="BExGTZ04EFFQ3Z3JMM0G35JYWUK3" localSheetId="7" hidden="1">#REF!</definedName>
    <definedName name="BExGTZ04EFFQ3Z3JMM0G35JYWUK3" hidden="1">#REF!</definedName>
    <definedName name="BExGU2G9OPRZRIU9YGF6NX9FUW0J" localSheetId="11" hidden="1">#REF!</definedName>
    <definedName name="BExGU2G9OPRZRIU9YGF6NX9FUW0J" localSheetId="5" hidden="1">#REF!</definedName>
    <definedName name="BExGU2G9OPRZRIU9YGF6NX9FUW0J" localSheetId="8" hidden="1">#REF!</definedName>
    <definedName name="BExGU2G9OPRZRIU9YGF6NX9FUW0J" localSheetId="6" hidden="1">#REF!</definedName>
    <definedName name="BExGU2G9OPRZRIU9YGF6NX9FUW0J" localSheetId="7" hidden="1">#REF!</definedName>
    <definedName name="BExGU2G9OPRZRIU9YGF6NX9FUW0J" hidden="1">#REF!</definedName>
    <definedName name="BExGU6HTKLRZO8UOI3DTAM5RFDBA" localSheetId="11" hidden="1">#REF!</definedName>
    <definedName name="BExGU6HTKLRZO8UOI3DTAM5RFDBA" localSheetId="5" hidden="1">#REF!</definedName>
    <definedName name="BExGU6HTKLRZO8UOI3DTAM5RFDBA" localSheetId="8" hidden="1">#REF!</definedName>
    <definedName name="BExGU6HTKLRZO8UOI3DTAM5RFDBA" localSheetId="6" hidden="1">#REF!</definedName>
    <definedName name="BExGU6HTKLRZO8UOI3DTAM5RFDBA" localSheetId="7" hidden="1">#REF!</definedName>
    <definedName name="BExGU6HTKLRZO8UOI3DTAM5RFDBA" hidden="1">#REF!</definedName>
    <definedName name="BExGUDDZXFFQHAF4UZF8ZB1HO7H6" localSheetId="11" hidden="1">#REF!</definedName>
    <definedName name="BExGUDDZXFFQHAF4UZF8ZB1HO7H6" localSheetId="5" hidden="1">#REF!</definedName>
    <definedName name="BExGUDDZXFFQHAF4UZF8ZB1HO7H6" localSheetId="8" hidden="1">#REF!</definedName>
    <definedName name="BExGUDDZXFFQHAF4UZF8ZB1HO7H6" localSheetId="6" hidden="1">#REF!</definedName>
    <definedName name="BExGUDDZXFFQHAF4UZF8ZB1HO7H6" localSheetId="7" hidden="1">#REF!</definedName>
    <definedName name="BExGUDDZXFFQHAF4UZF8ZB1HO7H6" hidden="1">#REF!</definedName>
    <definedName name="BExGUI6NCRHY7EAB6SK6EPPMWFG1" localSheetId="11" hidden="1">#REF!</definedName>
    <definedName name="BExGUI6NCRHY7EAB6SK6EPPMWFG1" localSheetId="5" hidden="1">#REF!</definedName>
    <definedName name="BExGUI6NCRHY7EAB6SK6EPPMWFG1" localSheetId="8" hidden="1">#REF!</definedName>
    <definedName name="BExGUI6NCRHY7EAB6SK6EPPMWFG1" localSheetId="6" hidden="1">#REF!</definedName>
    <definedName name="BExGUI6NCRHY7EAB6SK6EPPMWFG1" localSheetId="7" hidden="1">#REF!</definedName>
    <definedName name="BExGUI6NCRHY7EAB6SK6EPPMWFG1" hidden="1">#REF!</definedName>
    <definedName name="BExGUIBXBRHGM97ZX6GBA4ZDQ79C" localSheetId="11" hidden="1">#REF!</definedName>
    <definedName name="BExGUIBXBRHGM97ZX6GBA4ZDQ79C" localSheetId="5" hidden="1">#REF!</definedName>
    <definedName name="BExGUIBXBRHGM97ZX6GBA4ZDQ79C" localSheetId="8" hidden="1">#REF!</definedName>
    <definedName name="BExGUIBXBRHGM97ZX6GBA4ZDQ79C" localSheetId="6" hidden="1">#REF!</definedName>
    <definedName name="BExGUIBXBRHGM97ZX6GBA4ZDQ79C" localSheetId="7" hidden="1">#REF!</definedName>
    <definedName name="BExGUIBXBRHGM97ZX6GBA4ZDQ79C" hidden="1">#REF!</definedName>
    <definedName name="BExGUM8D91UNPCOO4TKP9FGX85TF" localSheetId="11" hidden="1">#REF!</definedName>
    <definedName name="BExGUM8D91UNPCOO4TKP9FGX85TF" localSheetId="5" hidden="1">#REF!</definedName>
    <definedName name="BExGUM8D91UNPCOO4TKP9FGX85TF" localSheetId="8" hidden="1">#REF!</definedName>
    <definedName name="BExGUM8D91UNPCOO4TKP9FGX85TF" localSheetId="6" hidden="1">#REF!</definedName>
    <definedName name="BExGUM8D91UNPCOO4TKP9FGX85TF" localSheetId="7" hidden="1">#REF!</definedName>
    <definedName name="BExGUM8D91UNPCOO4TKP9FGX85TF" hidden="1">#REF!</definedName>
    <definedName name="BExGUMDP0WYFBZL2MCB36WWJIC04" localSheetId="11" hidden="1">#REF!</definedName>
    <definedName name="BExGUMDP0WYFBZL2MCB36WWJIC04" localSheetId="5" hidden="1">#REF!</definedName>
    <definedName name="BExGUMDP0WYFBZL2MCB36WWJIC04" localSheetId="8" hidden="1">#REF!</definedName>
    <definedName name="BExGUMDP0WYFBZL2MCB36WWJIC04" localSheetId="6" hidden="1">#REF!</definedName>
    <definedName name="BExGUMDP0WYFBZL2MCB36WWJIC04" localSheetId="7" hidden="1">#REF!</definedName>
    <definedName name="BExGUMDP0WYFBZL2MCB36WWJIC04" hidden="1">#REF!</definedName>
    <definedName name="BExGUQF9N9FKI7S0H30WUAEB5LPD" localSheetId="11" hidden="1">#REF!</definedName>
    <definedName name="BExGUQF9N9FKI7S0H30WUAEB5LPD" localSheetId="5" hidden="1">#REF!</definedName>
    <definedName name="BExGUQF9N9FKI7S0H30WUAEB5LPD" localSheetId="8" hidden="1">#REF!</definedName>
    <definedName name="BExGUQF9N9FKI7S0H30WUAEB5LPD" localSheetId="6" hidden="1">#REF!</definedName>
    <definedName name="BExGUQF9N9FKI7S0H30WUAEB5LPD" localSheetId="7" hidden="1">#REF!</definedName>
    <definedName name="BExGUQF9N9FKI7S0H30WUAEB5LPD" hidden="1">#REF!</definedName>
    <definedName name="BExGUR6BA03XPBK60SQUW197GJ5X" localSheetId="11" hidden="1">#REF!</definedName>
    <definedName name="BExGUR6BA03XPBK60SQUW197GJ5X" localSheetId="5" hidden="1">#REF!</definedName>
    <definedName name="BExGUR6BA03XPBK60SQUW197GJ5X" localSheetId="8" hidden="1">#REF!</definedName>
    <definedName name="BExGUR6BA03XPBK60SQUW197GJ5X" localSheetId="6" hidden="1">#REF!</definedName>
    <definedName name="BExGUR6BA03XPBK60SQUW197GJ5X" localSheetId="7" hidden="1">#REF!</definedName>
    <definedName name="BExGUR6BA03XPBK60SQUW197GJ5X" hidden="1">#REF!</definedName>
    <definedName name="BExGUVIP60TA4B7X2PFGMBFUSKGX" localSheetId="11" hidden="1">#REF!</definedName>
    <definedName name="BExGUVIP60TA4B7X2PFGMBFUSKGX" localSheetId="5" hidden="1">#REF!</definedName>
    <definedName name="BExGUVIP60TA4B7X2PFGMBFUSKGX" localSheetId="8" hidden="1">#REF!</definedName>
    <definedName name="BExGUVIP60TA4B7X2PFGMBFUSKGX" localSheetId="6" hidden="1">#REF!</definedName>
    <definedName name="BExGUVIP60TA4B7X2PFGMBFUSKGX" localSheetId="7" hidden="1">#REF!</definedName>
    <definedName name="BExGUVIP60TA4B7X2PFGMBFUSKGX" hidden="1">#REF!</definedName>
    <definedName name="BExGUVTIIWAK5T0F5FD428QDO46W" localSheetId="11" hidden="1">#REF!</definedName>
    <definedName name="BExGUVTIIWAK5T0F5FD428QDO46W" localSheetId="5" hidden="1">#REF!</definedName>
    <definedName name="BExGUVTIIWAK5T0F5FD428QDO46W" localSheetId="8" hidden="1">#REF!</definedName>
    <definedName name="BExGUVTIIWAK5T0F5FD428QDO46W" localSheetId="6" hidden="1">#REF!</definedName>
    <definedName name="BExGUVTIIWAK5T0F5FD428QDO46W" localSheetId="7" hidden="1">#REF!</definedName>
    <definedName name="BExGUVTIIWAK5T0F5FD428QDO46W" hidden="1">#REF!</definedName>
    <definedName name="BExGUZKF06F209XL1IZWVJEQ82EE" localSheetId="11" hidden="1">#REF!</definedName>
    <definedName name="BExGUZKF06F209XL1IZWVJEQ82EE" localSheetId="5" hidden="1">#REF!</definedName>
    <definedName name="BExGUZKF06F209XL1IZWVJEQ82EE" localSheetId="8" hidden="1">#REF!</definedName>
    <definedName name="BExGUZKF06F209XL1IZWVJEQ82EE" localSheetId="6" hidden="1">#REF!</definedName>
    <definedName name="BExGUZKF06F209XL1IZWVJEQ82EE" localSheetId="7" hidden="1">#REF!</definedName>
    <definedName name="BExGUZKF06F209XL1IZWVJEQ82EE" hidden="1">#REF!</definedName>
    <definedName name="BExGUZPWM950OZ8P1A3N86LXK97U" localSheetId="11" hidden="1">#REF!</definedName>
    <definedName name="BExGUZPWM950OZ8P1A3N86LXK97U" localSheetId="5" hidden="1">#REF!</definedName>
    <definedName name="BExGUZPWM950OZ8P1A3N86LXK97U" localSheetId="8" hidden="1">#REF!</definedName>
    <definedName name="BExGUZPWM950OZ8P1A3N86LXK97U" localSheetId="6" hidden="1">#REF!</definedName>
    <definedName name="BExGUZPWM950OZ8P1A3N86LXK97U" localSheetId="7" hidden="1">#REF!</definedName>
    <definedName name="BExGUZPWM950OZ8P1A3N86LXK97U" hidden="1">#REF!</definedName>
    <definedName name="BExGV2EVT380QHD4AP2RL9MR8L5L" localSheetId="11" hidden="1">#REF!</definedName>
    <definedName name="BExGV2EVT380QHD4AP2RL9MR8L5L" localSheetId="5" hidden="1">#REF!</definedName>
    <definedName name="BExGV2EVT380QHD4AP2RL9MR8L5L" localSheetId="8" hidden="1">#REF!</definedName>
    <definedName name="BExGV2EVT380QHD4AP2RL9MR8L5L" localSheetId="6" hidden="1">#REF!</definedName>
    <definedName name="BExGV2EVT380QHD4AP2RL9MR8L5L" localSheetId="7" hidden="1">#REF!</definedName>
    <definedName name="BExGV2EVT380QHD4AP2RL9MR8L5L" hidden="1">#REF!</definedName>
    <definedName name="BExGVBUSKOI7KB24K40PTXJE6MER" localSheetId="11" hidden="1">#REF!</definedName>
    <definedName name="BExGVBUSKOI7KB24K40PTXJE6MER" localSheetId="5" hidden="1">#REF!</definedName>
    <definedName name="BExGVBUSKOI7KB24K40PTXJE6MER" localSheetId="8" hidden="1">#REF!</definedName>
    <definedName name="BExGVBUSKOI7KB24K40PTXJE6MER" localSheetId="6" hidden="1">#REF!</definedName>
    <definedName name="BExGVBUSKOI7KB24K40PTXJE6MER" localSheetId="7" hidden="1">#REF!</definedName>
    <definedName name="BExGVBUSKOI7KB24K40PTXJE6MER" hidden="1">#REF!</definedName>
    <definedName name="BExGVGSQSVWTL2MNI6TT8Y92W3KA" localSheetId="11" hidden="1">#REF!</definedName>
    <definedName name="BExGVGSQSVWTL2MNI6TT8Y92W3KA" localSheetId="5" hidden="1">#REF!</definedName>
    <definedName name="BExGVGSQSVWTL2MNI6TT8Y92W3KA" localSheetId="8" hidden="1">#REF!</definedName>
    <definedName name="BExGVGSQSVWTL2MNI6TT8Y92W3KA" localSheetId="6" hidden="1">#REF!</definedName>
    <definedName name="BExGVGSQSVWTL2MNI6TT8Y92W3KA" localSheetId="7" hidden="1">#REF!</definedName>
    <definedName name="BExGVGSQSVWTL2MNI6TT8Y92W3KA" hidden="1">#REF!</definedName>
    <definedName name="BExGVHP63K0GSYU17R73XGX6W2U6" localSheetId="11" hidden="1">#REF!</definedName>
    <definedName name="BExGVHP63K0GSYU17R73XGX6W2U6" localSheetId="5" hidden="1">#REF!</definedName>
    <definedName name="BExGVHP63K0GSYU17R73XGX6W2U6" localSheetId="8" hidden="1">#REF!</definedName>
    <definedName name="BExGVHP63K0GSYU17R73XGX6W2U6" localSheetId="6" hidden="1">#REF!</definedName>
    <definedName name="BExGVHP63K0GSYU17R73XGX6W2U6" localSheetId="7" hidden="1">#REF!</definedName>
    <definedName name="BExGVHP63K0GSYU17R73XGX6W2U6" hidden="1">#REF!</definedName>
    <definedName name="BExGVN3DDSLKWSP9MVJS9QMNEUIK" localSheetId="11" hidden="1">#REF!</definedName>
    <definedName name="BExGVN3DDSLKWSP9MVJS9QMNEUIK" localSheetId="5" hidden="1">#REF!</definedName>
    <definedName name="BExGVN3DDSLKWSP9MVJS9QMNEUIK" localSheetId="8" hidden="1">#REF!</definedName>
    <definedName name="BExGVN3DDSLKWSP9MVJS9QMNEUIK" localSheetId="6" hidden="1">#REF!</definedName>
    <definedName name="BExGVN3DDSLKWSP9MVJS9QMNEUIK" localSheetId="7" hidden="1">#REF!</definedName>
    <definedName name="BExGVN3DDSLKWSP9MVJS9QMNEUIK" hidden="1">#REF!</definedName>
    <definedName name="BExGVUVVMLOCR9DPVUZSQ141EE4J" localSheetId="11" hidden="1">#REF!</definedName>
    <definedName name="BExGVUVVMLOCR9DPVUZSQ141EE4J" localSheetId="5" hidden="1">#REF!</definedName>
    <definedName name="BExGVUVVMLOCR9DPVUZSQ141EE4J" localSheetId="8" hidden="1">#REF!</definedName>
    <definedName name="BExGVUVVMLOCR9DPVUZSQ141EE4J" localSheetId="6" hidden="1">#REF!</definedName>
    <definedName name="BExGVUVVMLOCR9DPVUZSQ141EE4J" localSheetId="7" hidden="1">#REF!</definedName>
    <definedName name="BExGVUVVMLOCR9DPVUZSQ141EE4J" hidden="1">#REF!</definedName>
    <definedName name="BExGVV6OOLDQ3TXZK51TTF3YX0WN" localSheetId="11" hidden="1">#REF!</definedName>
    <definedName name="BExGVV6OOLDQ3TXZK51TTF3YX0WN" localSheetId="5" hidden="1">#REF!</definedName>
    <definedName name="BExGVV6OOLDQ3TXZK51TTF3YX0WN" localSheetId="8" hidden="1">#REF!</definedName>
    <definedName name="BExGVV6OOLDQ3TXZK51TTF3YX0WN" localSheetId="6" hidden="1">#REF!</definedName>
    <definedName name="BExGVV6OOLDQ3TXZK51TTF3YX0WN" localSheetId="7" hidden="1">#REF!</definedName>
    <definedName name="BExGVV6OOLDQ3TXZK51TTF3YX0WN" hidden="1">#REF!</definedName>
    <definedName name="BExGW0KVS7U0C87XFZ78QW991IEV" localSheetId="11" hidden="1">#REF!</definedName>
    <definedName name="BExGW0KVS7U0C87XFZ78QW991IEV" localSheetId="5" hidden="1">#REF!</definedName>
    <definedName name="BExGW0KVS7U0C87XFZ78QW991IEV" localSheetId="8" hidden="1">#REF!</definedName>
    <definedName name="BExGW0KVS7U0C87XFZ78QW991IEV" localSheetId="6" hidden="1">#REF!</definedName>
    <definedName name="BExGW0KVS7U0C87XFZ78QW991IEV" localSheetId="7" hidden="1">#REF!</definedName>
    <definedName name="BExGW0KVS7U0C87XFZ78QW991IEV" hidden="1">#REF!</definedName>
    <definedName name="BExGW0Q7QHE29TGNWAWQ6GR0V6TQ" localSheetId="11" hidden="1">#REF!</definedName>
    <definedName name="BExGW0Q7QHE29TGNWAWQ6GR0V6TQ" localSheetId="5" hidden="1">#REF!</definedName>
    <definedName name="BExGW0Q7QHE29TGNWAWQ6GR0V6TQ" localSheetId="8" hidden="1">#REF!</definedName>
    <definedName name="BExGW0Q7QHE29TGNWAWQ6GR0V6TQ" localSheetId="6" hidden="1">#REF!</definedName>
    <definedName name="BExGW0Q7QHE29TGNWAWQ6GR0V6TQ" localSheetId="7" hidden="1">#REF!</definedName>
    <definedName name="BExGW0Q7QHE29TGNWAWQ6GR0V6TQ" hidden="1">#REF!</definedName>
    <definedName name="BExGW2Z7AMPG6H9EXA9ML6EZVGGA" localSheetId="11" hidden="1">#REF!</definedName>
    <definedName name="BExGW2Z7AMPG6H9EXA9ML6EZVGGA" localSheetId="5" hidden="1">#REF!</definedName>
    <definedName name="BExGW2Z7AMPG6H9EXA9ML6EZVGGA" localSheetId="8" hidden="1">#REF!</definedName>
    <definedName name="BExGW2Z7AMPG6H9EXA9ML6EZVGGA" localSheetId="6" hidden="1">#REF!</definedName>
    <definedName name="BExGW2Z7AMPG6H9EXA9ML6EZVGGA" localSheetId="7" hidden="1">#REF!</definedName>
    <definedName name="BExGW2Z7AMPG6H9EXA9ML6EZVGGA" hidden="1">#REF!</definedName>
    <definedName name="BExGWABG5VT5XO1A196RK61AXA8C" localSheetId="11" hidden="1">#REF!</definedName>
    <definedName name="BExGWABG5VT5XO1A196RK61AXA8C" localSheetId="5" hidden="1">#REF!</definedName>
    <definedName name="BExGWABG5VT5XO1A196RK61AXA8C" localSheetId="8" hidden="1">#REF!</definedName>
    <definedName name="BExGWABG5VT5XO1A196RK61AXA8C" localSheetId="6" hidden="1">#REF!</definedName>
    <definedName name="BExGWABG5VT5XO1A196RK61AXA8C" localSheetId="7" hidden="1">#REF!</definedName>
    <definedName name="BExGWABG5VT5XO1A196RK61AXA8C" hidden="1">#REF!</definedName>
    <definedName name="BExGWEO0JDG84NYLEAV5NSOAGMJZ" localSheetId="11" hidden="1">#REF!</definedName>
    <definedName name="BExGWEO0JDG84NYLEAV5NSOAGMJZ" localSheetId="5" hidden="1">#REF!</definedName>
    <definedName name="BExGWEO0JDG84NYLEAV5NSOAGMJZ" localSheetId="8" hidden="1">#REF!</definedName>
    <definedName name="BExGWEO0JDG84NYLEAV5NSOAGMJZ" localSheetId="6" hidden="1">#REF!</definedName>
    <definedName name="BExGWEO0JDG84NYLEAV5NSOAGMJZ" localSheetId="7" hidden="1">#REF!</definedName>
    <definedName name="BExGWEO0JDG84NYLEAV5NSOAGMJZ" hidden="1">#REF!</definedName>
    <definedName name="BExGWLEOC70Z8QAJTPT2PDHTNM4L" localSheetId="11" hidden="1">#REF!</definedName>
    <definedName name="BExGWLEOC70Z8QAJTPT2PDHTNM4L" localSheetId="5" hidden="1">#REF!</definedName>
    <definedName name="BExGWLEOC70Z8QAJTPT2PDHTNM4L" localSheetId="8" hidden="1">#REF!</definedName>
    <definedName name="BExGWLEOC70Z8QAJTPT2PDHTNM4L" localSheetId="6" hidden="1">#REF!</definedName>
    <definedName name="BExGWLEOC70Z8QAJTPT2PDHTNM4L" localSheetId="7" hidden="1">#REF!</definedName>
    <definedName name="BExGWLEOC70Z8QAJTPT2PDHTNM4L" hidden="1">#REF!</definedName>
    <definedName name="BExGWNCXLCRTLBVMTXYJ5PHQI6SS" localSheetId="11" hidden="1">#REF!</definedName>
    <definedName name="BExGWNCXLCRTLBVMTXYJ5PHQI6SS" localSheetId="5" hidden="1">#REF!</definedName>
    <definedName name="BExGWNCXLCRTLBVMTXYJ5PHQI6SS" localSheetId="8" hidden="1">#REF!</definedName>
    <definedName name="BExGWNCXLCRTLBVMTXYJ5PHQI6SS" localSheetId="6" hidden="1">#REF!</definedName>
    <definedName name="BExGWNCXLCRTLBVMTXYJ5PHQI6SS" localSheetId="7" hidden="1">#REF!</definedName>
    <definedName name="BExGWNCXLCRTLBVMTXYJ5PHQI6SS" hidden="1">#REF!</definedName>
    <definedName name="BExGX4L8N6ERT0Q4EVVNA97EGD80" localSheetId="11" hidden="1">#REF!</definedName>
    <definedName name="BExGX4L8N6ERT0Q4EVVNA97EGD80" localSheetId="5" hidden="1">#REF!</definedName>
    <definedName name="BExGX4L8N6ERT0Q4EVVNA97EGD80" localSheetId="8" hidden="1">#REF!</definedName>
    <definedName name="BExGX4L8N6ERT0Q4EVVNA97EGD80" localSheetId="6" hidden="1">#REF!</definedName>
    <definedName name="BExGX4L8N6ERT0Q4EVVNA97EGD80" localSheetId="7" hidden="1">#REF!</definedName>
    <definedName name="BExGX4L8N6ERT0Q4EVVNA97EGD80" hidden="1">#REF!</definedName>
    <definedName name="BExGX5MWTL78XM0QCP4NT564ML39" localSheetId="11" hidden="1">#REF!</definedName>
    <definedName name="BExGX5MWTL78XM0QCP4NT564ML39" localSheetId="5" hidden="1">#REF!</definedName>
    <definedName name="BExGX5MWTL78XM0QCP4NT564ML39" localSheetId="8" hidden="1">#REF!</definedName>
    <definedName name="BExGX5MWTL78XM0QCP4NT564ML39" localSheetId="6" hidden="1">#REF!</definedName>
    <definedName name="BExGX5MWTL78XM0QCP4NT564ML39" localSheetId="7" hidden="1">#REF!</definedName>
    <definedName name="BExGX5MWTL78XM0QCP4NT564ML39" hidden="1">#REF!</definedName>
    <definedName name="BExGX6U988MCFIGDA1282F92U9AA" localSheetId="11" hidden="1">#REF!</definedName>
    <definedName name="BExGX6U988MCFIGDA1282F92U9AA" localSheetId="5" hidden="1">#REF!</definedName>
    <definedName name="BExGX6U988MCFIGDA1282F92U9AA" localSheetId="8" hidden="1">#REF!</definedName>
    <definedName name="BExGX6U988MCFIGDA1282F92U9AA" localSheetId="6" hidden="1">#REF!</definedName>
    <definedName name="BExGX6U988MCFIGDA1282F92U9AA" localSheetId="7" hidden="1">#REF!</definedName>
    <definedName name="BExGX6U988MCFIGDA1282F92U9AA" hidden="1">#REF!</definedName>
    <definedName name="BExGX7FTB1CKAT5HUW6H531FIY6I" localSheetId="11" hidden="1">#REF!</definedName>
    <definedName name="BExGX7FTB1CKAT5HUW6H531FIY6I" localSheetId="5" hidden="1">#REF!</definedName>
    <definedName name="BExGX7FTB1CKAT5HUW6H531FIY6I" localSheetId="8" hidden="1">#REF!</definedName>
    <definedName name="BExGX7FTB1CKAT5HUW6H531FIY6I" localSheetId="6" hidden="1">#REF!</definedName>
    <definedName name="BExGX7FTB1CKAT5HUW6H531FIY6I" localSheetId="7" hidden="1">#REF!</definedName>
    <definedName name="BExGX7FTB1CKAT5HUW6H531FIY6I" hidden="1">#REF!</definedName>
    <definedName name="BExGX9DVACJQIZ4GH6YAD2A7F70O" localSheetId="11" hidden="1">#REF!</definedName>
    <definedName name="BExGX9DVACJQIZ4GH6YAD2A7F70O" localSheetId="5" hidden="1">#REF!</definedName>
    <definedName name="BExGX9DVACJQIZ4GH6YAD2A7F70O" localSheetId="8" hidden="1">#REF!</definedName>
    <definedName name="BExGX9DVACJQIZ4GH6YAD2A7F70O" localSheetId="6" hidden="1">#REF!</definedName>
    <definedName name="BExGX9DVACJQIZ4GH6YAD2A7F70O" localSheetId="7" hidden="1">#REF!</definedName>
    <definedName name="BExGX9DVACJQIZ4GH6YAD2A7F70O" hidden="1">#REF!</definedName>
    <definedName name="BExGXCZBQISQ3IMF6DJH1OXNAQP8" localSheetId="11" hidden="1">#REF!</definedName>
    <definedName name="BExGXCZBQISQ3IMF6DJH1OXNAQP8" localSheetId="5" hidden="1">#REF!</definedName>
    <definedName name="BExGXCZBQISQ3IMF6DJH1OXNAQP8" localSheetId="8" hidden="1">#REF!</definedName>
    <definedName name="BExGXCZBQISQ3IMF6DJH1OXNAQP8" localSheetId="6" hidden="1">#REF!</definedName>
    <definedName name="BExGXCZBQISQ3IMF6DJH1OXNAQP8" localSheetId="7" hidden="1">#REF!</definedName>
    <definedName name="BExGXCZBQISQ3IMF6DJH1OXNAQP8" hidden="1">#REF!</definedName>
    <definedName name="BExGXDVP2S2Y8Z8Q43I78RCIK3DD" localSheetId="11" hidden="1">#REF!</definedName>
    <definedName name="BExGXDVP2S2Y8Z8Q43I78RCIK3DD" localSheetId="5" hidden="1">#REF!</definedName>
    <definedName name="BExGXDVP2S2Y8Z8Q43I78RCIK3DD" localSheetId="8" hidden="1">#REF!</definedName>
    <definedName name="BExGXDVP2S2Y8Z8Q43I78RCIK3DD" localSheetId="6" hidden="1">#REF!</definedName>
    <definedName name="BExGXDVP2S2Y8Z8Q43I78RCIK3DD" localSheetId="7" hidden="1">#REF!</definedName>
    <definedName name="BExGXDVP2S2Y8Z8Q43I78RCIK3DD" hidden="1">#REF!</definedName>
    <definedName name="BExGXJ9W5JU7TT9S0BKL5Y6VVB39" localSheetId="11" hidden="1">#REF!</definedName>
    <definedName name="BExGXJ9W5JU7TT9S0BKL5Y6VVB39" localSheetId="5" hidden="1">#REF!</definedName>
    <definedName name="BExGXJ9W5JU7TT9S0BKL5Y6VVB39" localSheetId="8" hidden="1">#REF!</definedName>
    <definedName name="BExGXJ9W5JU7TT9S0BKL5Y6VVB39" localSheetId="6" hidden="1">#REF!</definedName>
    <definedName name="BExGXJ9W5JU7TT9S0BKL5Y6VVB39" localSheetId="7" hidden="1">#REF!</definedName>
    <definedName name="BExGXJ9W5JU7TT9S0BKL5Y6VVB39" hidden="1">#REF!</definedName>
    <definedName name="BExGXWB73RJ4BASBQTQ8EY0EC1EB" localSheetId="11" hidden="1">#REF!</definedName>
    <definedName name="BExGXWB73RJ4BASBQTQ8EY0EC1EB" localSheetId="5" hidden="1">#REF!</definedName>
    <definedName name="BExGXWB73RJ4BASBQTQ8EY0EC1EB" localSheetId="8" hidden="1">#REF!</definedName>
    <definedName name="BExGXWB73RJ4BASBQTQ8EY0EC1EB" localSheetId="6" hidden="1">#REF!</definedName>
    <definedName name="BExGXWB73RJ4BASBQTQ8EY0EC1EB" localSheetId="7" hidden="1">#REF!</definedName>
    <definedName name="BExGXWB73RJ4BASBQTQ8EY0EC1EB" hidden="1">#REF!</definedName>
    <definedName name="BExGXZ0ABB43C7SMRKZHWOSU9EQX" localSheetId="11" hidden="1">#REF!</definedName>
    <definedName name="BExGXZ0ABB43C7SMRKZHWOSU9EQX" localSheetId="5" hidden="1">#REF!</definedName>
    <definedName name="BExGXZ0ABB43C7SMRKZHWOSU9EQX" localSheetId="8" hidden="1">#REF!</definedName>
    <definedName name="BExGXZ0ABB43C7SMRKZHWOSU9EQX" localSheetId="6" hidden="1">#REF!</definedName>
    <definedName name="BExGXZ0ABB43C7SMRKZHWOSU9EQX" localSheetId="7" hidden="1">#REF!</definedName>
    <definedName name="BExGXZ0ABB43C7SMRKZHWOSU9EQX" hidden="1">#REF!</definedName>
    <definedName name="BExGY6SU3SYVCJ3AG2ITY59SAZ5A" localSheetId="11" hidden="1">#REF!</definedName>
    <definedName name="BExGY6SU3SYVCJ3AG2ITY59SAZ5A" localSheetId="5" hidden="1">#REF!</definedName>
    <definedName name="BExGY6SU3SYVCJ3AG2ITY59SAZ5A" localSheetId="8" hidden="1">#REF!</definedName>
    <definedName name="BExGY6SU3SYVCJ3AG2ITY59SAZ5A" localSheetId="6" hidden="1">#REF!</definedName>
    <definedName name="BExGY6SU3SYVCJ3AG2ITY59SAZ5A" localSheetId="7" hidden="1">#REF!</definedName>
    <definedName name="BExGY6SU3SYVCJ3AG2ITY59SAZ5A" hidden="1">#REF!</definedName>
    <definedName name="BExGY6YA4P5KMY2VHT0DYK3YTFAX" localSheetId="11" hidden="1">#REF!</definedName>
    <definedName name="BExGY6YA4P5KMY2VHT0DYK3YTFAX" localSheetId="5" hidden="1">#REF!</definedName>
    <definedName name="BExGY6YA4P5KMY2VHT0DYK3YTFAX" localSheetId="8" hidden="1">#REF!</definedName>
    <definedName name="BExGY6YA4P5KMY2VHT0DYK3YTFAX" localSheetId="6" hidden="1">#REF!</definedName>
    <definedName name="BExGY6YA4P5KMY2VHT0DYK3YTFAX" localSheetId="7" hidden="1">#REF!</definedName>
    <definedName name="BExGY6YA4P5KMY2VHT0DYK3YTFAX" hidden="1">#REF!</definedName>
    <definedName name="BExGY8G88PVVRYHPHRPJZFSX6HSC" localSheetId="11" hidden="1">#REF!</definedName>
    <definedName name="BExGY8G88PVVRYHPHRPJZFSX6HSC" localSheetId="5" hidden="1">#REF!</definedName>
    <definedName name="BExGY8G88PVVRYHPHRPJZFSX6HSC" localSheetId="8" hidden="1">#REF!</definedName>
    <definedName name="BExGY8G88PVVRYHPHRPJZFSX6HSC" localSheetId="6" hidden="1">#REF!</definedName>
    <definedName name="BExGY8G88PVVRYHPHRPJZFSX6HSC" localSheetId="7" hidden="1">#REF!</definedName>
    <definedName name="BExGY8G88PVVRYHPHRPJZFSX6HSC" hidden="1">#REF!</definedName>
    <definedName name="BExGYC718HTZ80PNKYPVIYGRJVF6" localSheetId="11" hidden="1">#REF!</definedName>
    <definedName name="BExGYC718HTZ80PNKYPVIYGRJVF6" localSheetId="5" hidden="1">#REF!</definedName>
    <definedName name="BExGYC718HTZ80PNKYPVIYGRJVF6" localSheetId="8" hidden="1">#REF!</definedName>
    <definedName name="BExGYC718HTZ80PNKYPVIYGRJVF6" localSheetId="6" hidden="1">#REF!</definedName>
    <definedName name="BExGYC718HTZ80PNKYPVIYGRJVF6" localSheetId="7" hidden="1">#REF!</definedName>
    <definedName name="BExGYC718HTZ80PNKYPVIYGRJVF6" hidden="1">#REF!</definedName>
    <definedName name="BExGYCNATXZY2FID93B17YWIPPRD" localSheetId="11" hidden="1">#REF!</definedName>
    <definedName name="BExGYCNATXZY2FID93B17YWIPPRD" localSheetId="5" hidden="1">#REF!</definedName>
    <definedName name="BExGYCNATXZY2FID93B17YWIPPRD" localSheetId="8" hidden="1">#REF!</definedName>
    <definedName name="BExGYCNATXZY2FID93B17YWIPPRD" localSheetId="6" hidden="1">#REF!</definedName>
    <definedName name="BExGYCNATXZY2FID93B17YWIPPRD" localSheetId="7" hidden="1">#REF!</definedName>
    <definedName name="BExGYCNATXZY2FID93B17YWIPPRD" hidden="1">#REF!</definedName>
    <definedName name="BExGYGJJJ3BBCQAOA51WHP01HN73" localSheetId="11" hidden="1">#REF!</definedName>
    <definedName name="BExGYGJJJ3BBCQAOA51WHP01HN73" localSheetId="5" hidden="1">#REF!</definedName>
    <definedName name="BExGYGJJJ3BBCQAOA51WHP01HN73" localSheetId="8" hidden="1">#REF!</definedName>
    <definedName name="BExGYGJJJ3BBCQAOA51WHP01HN73" localSheetId="6" hidden="1">#REF!</definedName>
    <definedName name="BExGYGJJJ3BBCQAOA51WHP01HN73" localSheetId="7" hidden="1">#REF!</definedName>
    <definedName name="BExGYGJJJ3BBCQAOA51WHP01HN73" hidden="1">#REF!</definedName>
    <definedName name="BExGYOS6TV2C72PLRFU8RP1I58GY" localSheetId="11" hidden="1">#REF!</definedName>
    <definedName name="BExGYOS6TV2C72PLRFU8RP1I58GY" localSheetId="5" hidden="1">#REF!</definedName>
    <definedName name="BExGYOS6TV2C72PLRFU8RP1I58GY" localSheetId="8" hidden="1">#REF!</definedName>
    <definedName name="BExGYOS6TV2C72PLRFU8RP1I58GY" localSheetId="6" hidden="1">#REF!</definedName>
    <definedName name="BExGYOS6TV2C72PLRFU8RP1I58GY" localSheetId="7" hidden="1">#REF!</definedName>
    <definedName name="BExGYOS6TV2C72PLRFU8RP1I58GY" hidden="1">#REF!</definedName>
    <definedName name="BExGYXBM828PX0KPDVAZBWDL6MJZ" localSheetId="11" hidden="1">#REF!</definedName>
    <definedName name="BExGYXBM828PX0KPDVAZBWDL6MJZ" localSheetId="5" hidden="1">#REF!</definedName>
    <definedName name="BExGYXBM828PX0KPDVAZBWDL6MJZ" localSheetId="8" hidden="1">#REF!</definedName>
    <definedName name="BExGYXBM828PX0KPDVAZBWDL6MJZ" localSheetId="6" hidden="1">#REF!</definedName>
    <definedName name="BExGYXBM828PX0KPDVAZBWDL6MJZ" localSheetId="7" hidden="1">#REF!</definedName>
    <definedName name="BExGYXBM828PX0KPDVAZBWDL6MJZ" hidden="1">#REF!</definedName>
    <definedName name="BExGZJ78ZWZCVHZ3BKEKFJZ6MAEO" localSheetId="11" hidden="1">#REF!</definedName>
    <definedName name="BExGZJ78ZWZCVHZ3BKEKFJZ6MAEO" localSheetId="5" hidden="1">#REF!</definedName>
    <definedName name="BExGZJ78ZWZCVHZ3BKEKFJZ6MAEO" localSheetId="8" hidden="1">#REF!</definedName>
    <definedName name="BExGZJ78ZWZCVHZ3BKEKFJZ6MAEO" localSheetId="6" hidden="1">#REF!</definedName>
    <definedName name="BExGZJ78ZWZCVHZ3BKEKFJZ6MAEO" localSheetId="7" hidden="1">#REF!</definedName>
    <definedName name="BExGZJ78ZWZCVHZ3BKEKFJZ6MAEO" hidden="1">#REF!</definedName>
    <definedName name="BExGZOLH2QV73J3M9IWDDPA62TP4" localSheetId="11" hidden="1">#REF!</definedName>
    <definedName name="BExGZOLH2QV73J3M9IWDDPA62TP4" localSheetId="5" hidden="1">#REF!</definedName>
    <definedName name="BExGZOLH2QV73J3M9IWDDPA62TP4" localSheetId="8" hidden="1">#REF!</definedName>
    <definedName name="BExGZOLH2QV73J3M9IWDDPA62TP4" localSheetId="6" hidden="1">#REF!</definedName>
    <definedName name="BExGZOLH2QV73J3M9IWDDPA62TP4" localSheetId="7" hidden="1">#REF!</definedName>
    <definedName name="BExGZOLH2QV73J3M9IWDDPA62TP4" hidden="1">#REF!</definedName>
    <definedName name="BExGZP1PWGFKVVVN4YDIS22DZPCR" localSheetId="11" hidden="1">#REF!</definedName>
    <definedName name="BExGZP1PWGFKVVVN4YDIS22DZPCR" localSheetId="5" hidden="1">#REF!</definedName>
    <definedName name="BExGZP1PWGFKVVVN4YDIS22DZPCR" localSheetId="8" hidden="1">#REF!</definedName>
    <definedName name="BExGZP1PWGFKVVVN4YDIS22DZPCR" localSheetId="6" hidden="1">#REF!</definedName>
    <definedName name="BExGZP1PWGFKVVVN4YDIS22DZPCR" localSheetId="7" hidden="1">#REF!</definedName>
    <definedName name="BExGZP1PWGFKVVVN4YDIS22DZPCR" hidden="1">#REF!</definedName>
    <definedName name="BExGZQUHCPM6G5U9OM8JU339JAG6" localSheetId="11" hidden="1">#REF!</definedName>
    <definedName name="BExGZQUHCPM6G5U9OM8JU339JAG6" localSheetId="5" hidden="1">#REF!</definedName>
    <definedName name="BExGZQUHCPM6G5U9OM8JU339JAG6" localSheetId="8" hidden="1">#REF!</definedName>
    <definedName name="BExGZQUHCPM6G5U9OM8JU339JAG6" localSheetId="6" hidden="1">#REF!</definedName>
    <definedName name="BExGZQUHCPM6G5U9OM8JU339JAG6" localSheetId="7" hidden="1">#REF!</definedName>
    <definedName name="BExGZQUHCPM6G5U9OM8JU339JAG6" hidden="1">#REF!</definedName>
    <definedName name="BExH00FQKX09BD5WU4DB5KPXAUYA" localSheetId="11" hidden="1">#REF!</definedName>
    <definedName name="BExH00FQKX09BD5WU4DB5KPXAUYA" localSheetId="5" hidden="1">#REF!</definedName>
    <definedName name="BExH00FQKX09BD5WU4DB5KPXAUYA" localSheetId="8" hidden="1">#REF!</definedName>
    <definedName name="BExH00FQKX09BD5WU4DB5KPXAUYA" localSheetId="6" hidden="1">#REF!</definedName>
    <definedName name="BExH00FQKX09BD5WU4DB5KPXAUYA" localSheetId="7" hidden="1">#REF!</definedName>
    <definedName name="BExH00FQKX09BD5WU4DB5KPXAUYA" hidden="1">#REF!</definedName>
    <definedName name="BExH00L21GZX5YJJGVMOAWBERLP5" localSheetId="11" hidden="1">#REF!</definedName>
    <definedName name="BExH00L21GZX5YJJGVMOAWBERLP5" localSheetId="5" hidden="1">#REF!</definedName>
    <definedName name="BExH00L21GZX5YJJGVMOAWBERLP5" localSheetId="8" hidden="1">#REF!</definedName>
    <definedName name="BExH00L21GZX5YJJGVMOAWBERLP5" localSheetId="6" hidden="1">#REF!</definedName>
    <definedName name="BExH00L21GZX5YJJGVMOAWBERLP5" localSheetId="7" hidden="1">#REF!</definedName>
    <definedName name="BExH00L21GZX5YJJGVMOAWBERLP5" hidden="1">#REF!</definedName>
    <definedName name="BExH02ZD6VAY1KQLAQYBBI6WWIZB" localSheetId="11" hidden="1">#REF!</definedName>
    <definedName name="BExH02ZD6VAY1KQLAQYBBI6WWIZB" localSheetId="5" hidden="1">#REF!</definedName>
    <definedName name="BExH02ZD6VAY1KQLAQYBBI6WWIZB" localSheetId="8" hidden="1">#REF!</definedName>
    <definedName name="BExH02ZD6VAY1KQLAQYBBI6WWIZB" localSheetId="6" hidden="1">#REF!</definedName>
    <definedName name="BExH02ZD6VAY1KQLAQYBBI6WWIZB" localSheetId="7" hidden="1">#REF!</definedName>
    <definedName name="BExH02ZD6VAY1KQLAQYBBI6WWIZB" hidden="1">#REF!</definedName>
    <definedName name="BExH08Z6LQCGGSGSAILMHX4X7JMD" localSheetId="11" hidden="1">#REF!</definedName>
    <definedName name="BExH08Z6LQCGGSGSAILMHX4X7JMD" localSheetId="5" hidden="1">#REF!</definedName>
    <definedName name="BExH08Z6LQCGGSGSAILMHX4X7JMD" localSheetId="8" hidden="1">#REF!</definedName>
    <definedName name="BExH08Z6LQCGGSGSAILMHX4X7JMD" localSheetId="6" hidden="1">#REF!</definedName>
    <definedName name="BExH08Z6LQCGGSGSAILMHX4X7JMD" localSheetId="7" hidden="1">#REF!</definedName>
    <definedName name="BExH08Z6LQCGGSGSAILMHX4X7JMD" hidden="1">#REF!</definedName>
    <definedName name="BExH0KT9Z8HEVRRQRGQ8YHXRLIJA" localSheetId="11" hidden="1">#REF!</definedName>
    <definedName name="BExH0KT9Z8HEVRRQRGQ8YHXRLIJA" localSheetId="5" hidden="1">#REF!</definedName>
    <definedName name="BExH0KT9Z8HEVRRQRGQ8YHXRLIJA" localSheetId="8" hidden="1">#REF!</definedName>
    <definedName name="BExH0KT9Z8HEVRRQRGQ8YHXRLIJA" localSheetId="6" hidden="1">#REF!</definedName>
    <definedName name="BExH0KT9Z8HEVRRQRGQ8YHXRLIJA" localSheetId="7" hidden="1">#REF!</definedName>
    <definedName name="BExH0KT9Z8HEVRRQRGQ8YHXRLIJA" hidden="1">#REF!</definedName>
    <definedName name="BExH0M0FDN12YBOCKL3XL2Z7T7Y8" localSheetId="11" hidden="1">#REF!</definedName>
    <definedName name="BExH0M0FDN12YBOCKL3XL2Z7T7Y8" localSheetId="5" hidden="1">#REF!</definedName>
    <definedName name="BExH0M0FDN12YBOCKL3XL2Z7T7Y8" localSheetId="8" hidden="1">#REF!</definedName>
    <definedName name="BExH0M0FDN12YBOCKL3XL2Z7T7Y8" localSheetId="6" hidden="1">#REF!</definedName>
    <definedName name="BExH0M0FDN12YBOCKL3XL2Z7T7Y8" localSheetId="7" hidden="1">#REF!</definedName>
    <definedName name="BExH0M0FDN12YBOCKL3XL2Z7T7Y8" hidden="1">#REF!</definedName>
    <definedName name="BExH0O9G06YPZ5TN9RYT326I1CP2" localSheetId="11" hidden="1">#REF!</definedName>
    <definedName name="BExH0O9G06YPZ5TN9RYT326I1CP2" localSheetId="5" hidden="1">#REF!</definedName>
    <definedName name="BExH0O9G06YPZ5TN9RYT326I1CP2" localSheetId="8" hidden="1">#REF!</definedName>
    <definedName name="BExH0O9G06YPZ5TN9RYT326I1CP2" localSheetId="6" hidden="1">#REF!</definedName>
    <definedName name="BExH0O9G06YPZ5TN9RYT326I1CP2" localSheetId="7" hidden="1">#REF!</definedName>
    <definedName name="BExH0O9G06YPZ5TN9RYT326I1CP2" hidden="1">#REF!</definedName>
    <definedName name="BExH0PGM6RG0F3AAGULBIGOH91C2" localSheetId="11" hidden="1">#REF!</definedName>
    <definedName name="BExH0PGM6RG0F3AAGULBIGOH91C2" localSheetId="5" hidden="1">#REF!</definedName>
    <definedName name="BExH0PGM6RG0F3AAGULBIGOH91C2" localSheetId="8" hidden="1">#REF!</definedName>
    <definedName name="BExH0PGM6RG0F3AAGULBIGOH91C2" localSheetId="6" hidden="1">#REF!</definedName>
    <definedName name="BExH0PGM6RG0F3AAGULBIGOH91C2" localSheetId="7" hidden="1">#REF!</definedName>
    <definedName name="BExH0PGM6RG0F3AAGULBIGOH91C2" hidden="1">#REF!</definedName>
    <definedName name="BExH0QIB3F0YZLM5XYHBCU5F0OVR" localSheetId="11" hidden="1">#REF!</definedName>
    <definedName name="BExH0QIB3F0YZLM5XYHBCU5F0OVR" localSheetId="5" hidden="1">#REF!</definedName>
    <definedName name="BExH0QIB3F0YZLM5XYHBCU5F0OVR" localSheetId="8" hidden="1">#REF!</definedName>
    <definedName name="BExH0QIB3F0YZLM5XYHBCU5F0OVR" localSheetId="6" hidden="1">#REF!</definedName>
    <definedName name="BExH0QIB3F0YZLM5XYHBCU5F0OVR" localSheetId="7" hidden="1">#REF!</definedName>
    <definedName name="BExH0QIB3F0YZLM5XYHBCU5F0OVR" hidden="1">#REF!</definedName>
    <definedName name="BExH0RK5LJAAP7O67ZFB4RG6WPPL" localSheetId="11" hidden="1">#REF!</definedName>
    <definedName name="BExH0RK5LJAAP7O67ZFB4RG6WPPL" localSheetId="5" hidden="1">#REF!</definedName>
    <definedName name="BExH0RK5LJAAP7O67ZFB4RG6WPPL" localSheetId="8" hidden="1">#REF!</definedName>
    <definedName name="BExH0RK5LJAAP7O67ZFB4RG6WPPL" localSheetId="6" hidden="1">#REF!</definedName>
    <definedName name="BExH0RK5LJAAP7O67ZFB4RG6WPPL" localSheetId="7" hidden="1">#REF!</definedName>
    <definedName name="BExH0RK5LJAAP7O67ZFB4RG6WPPL" hidden="1">#REF!</definedName>
    <definedName name="BExH0WNJAKTJRCKMTX8O4KNMIIJM" localSheetId="11" hidden="1">#REF!</definedName>
    <definedName name="BExH0WNJAKTJRCKMTX8O4KNMIIJM" localSheetId="5" hidden="1">#REF!</definedName>
    <definedName name="BExH0WNJAKTJRCKMTX8O4KNMIIJM" localSheetId="8" hidden="1">#REF!</definedName>
    <definedName name="BExH0WNJAKTJRCKMTX8O4KNMIIJM" localSheetId="6" hidden="1">#REF!</definedName>
    <definedName name="BExH0WNJAKTJRCKMTX8O4KNMIIJM" localSheetId="7" hidden="1">#REF!</definedName>
    <definedName name="BExH0WNJAKTJRCKMTX8O4KNMIIJM" hidden="1">#REF!</definedName>
    <definedName name="BExH12Y4WX542WI3ZEM15AK4UM9J" localSheetId="11" hidden="1">#REF!</definedName>
    <definedName name="BExH12Y4WX542WI3ZEM15AK4UM9J" localSheetId="5" hidden="1">#REF!</definedName>
    <definedName name="BExH12Y4WX542WI3ZEM15AK4UM9J" localSheetId="8" hidden="1">#REF!</definedName>
    <definedName name="BExH12Y4WX542WI3ZEM15AK4UM9J" localSheetId="6" hidden="1">#REF!</definedName>
    <definedName name="BExH12Y4WX542WI3ZEM15AK4UM9J" localSheetId="7" hidden="1">#REF!</definedName>
    <definedName name="BExH12Y4WX542WI3ZEM15AK4UM9J" hidden="1">#REF!</definedName>
    <definedName name="BExH18CCU7B8JWO8AWGEQRLWZG6J" localSheetId="11" hidden="1">#REF!</definedName>
    <definedName name="BExH18CCU7B8JWO8AWGEQRLWZG6J" localSheetId="5" hidden="1">#REF!</definedName>
    <definedName name="BExH18CCU7B8JWO8AWGEQRLWZG6J" localSheetId="8" hidden="1">#REF!</definedName>
    <definedName name="BExH18CCU7B8JWO8AWGEQRLWZG6J" localSheetId="6" hidden="1">#REF!</definedName>
    <definedName name="BExH18CCU7B8JWO8AWGEQRLWZG6J" localSheetId="7" hidden="1">#REF!</definedName>
    <definedName name="BExH18CCU7B8JWO8AWGEQRLWZG6J" hidden="1">#REF!</definedName>
    <definedName name="BExH1BN2H92IQKKP5IREFSS9FBF2" localSheetId="11" hidden="1">#REF!</definedName>
    <definedName name="BExH1BN2H92IQKKP5IREFSS9FBF2" localSheetId="5" hidden="1">#REF!</definedName>
    <definedName name="BExH1BN2H92IQKKP5IREFSS9FBF2" localSheetId="8" hidden="1">#REF!</definedName>
    <definedName name="BExH1BN2H92IQKKP5IREFSS9FBF2" localSheetId="6" hidden="1">#REF!</definedName>
    <definedName name="BExH1BN2H92IQKKP5IREFSS9FBF2" localSheetId="7" hidden="1">#REF!</definedName>
    <definedName name="BExH1BN2H92IQKKP5IREFSS9FBF2" hidden="1">#REF!</definedName>
    <definedName name="BExH1FDTQXR9QQ31WDB7OPXU7MPT" localSheetId="11" hidden="1">#REF!</definedName>
    <definedName name="BExH1FDTQXR9QQ31WDB7OPXU7MPT" localSheetId="5" hidden="1">#REF!</definedName>
    <definedName name="BExH1FDTQXR9QQ31WDB7OPXU7MPT" localSheetId="8" hidden="1">#REF!</definedName>
    <definedName name="BExH1FDTQXR9QQ31WDB7OPXU7MPT" localSheetId="6" hidden="1">#REF!</definedName>
    <definedName name="BExH1FDTQXR9QQ31WDB7OPXU7MPT" localSheetId="7" hidden="1">#REF!</definedName>
    <definedName name="BExH1FDTQXR9QQ31WDB7OPXU7MPT" hidden="1">#REF!</definedName>
    <definedName name="BExH1FOMEUIJNIDJAUY0ZQFBJSY9" localSheetId="11" hidden="1">#REF!</definedName>
    <definedName name="BExH1FOMEUIJNIDJAUY0ZQFBJSY9" localSheetId="5" hidden="1">#REF!</definedName>
    <definedName name="BExH1FOMEUIJNIDJAUY0ZQFBJSY9" localSheetId="8" hidden="1">#REF!</definedName>
    <definedName name="BExH1FOMEUIJNIDJAUY0ZQFBJSY9" localSheetId="6" hidden="1">#REF!</definedName>
    <definedName name="BExH1FOMEUIJNIDJAUY0ZQFBJSY9" localSheetId="7" hidden="1">#REF!</definedName>
    <definedName name="BExH1FOMEUIJNIDJAUY0ZQFBJSY9" hidden="1">#REF!</definedName>
    <definedName name="BExH1GA6TT290OTIZ8C3N610CYZ1" localSheetId="11" hidden="1">#REF!</definedName>
    <definedName name="BExH1GA6TT290OTIZ8C3N610CYZ1" localSheetId="5" hidden="1">#REF!</definedName>
    <definedName name="BExH1GA6TT290OTIZ8C3N610CYZ1" localSheetId="8" hidden="1">#REF!</definedName>
    <definedName name="BExH1GA6TT290OTIZ8C3N610CYZ1" localSheetId="6" hidden="1">#REF!</definedName>
    <definedName name="BExH1GA6TT290OTIZ8C3N610CYZ1" localSheetId="7" hidden="1">#REF!</definedName>
    <definedName name="BExH1GA6TT290OTIZ8C3N610CYZ1" hidden="1">#REF!</definedName>
    <definedName name="BExH1I8E3HJSZLFRZZ1ZKX7TBJEP" localSheetId="11" hidden="1">#REF!</definedName>
    <definedName name="BExH1I8E3HJSZLFRZZ1ZKX7TBJEP" localSheetId="5" hidden="1">#REF!</definedName>
    <definedName name="BExH1I8E3HJSZLFRZZ1ZKX7TBJEP" localSheetId="8" hidden="1">#REF!</definedName>
    <definedName name="BExH1I8E3HJSZLFRZZ1ZKX7TBJEP" localSheetId="6" hidden="1">#REF!</definedName>
    <definedName name="BExH1I8E3HJSZLFRZZ1ZKX7TBJEP" localSheetId="7" hidden="1">#REF!</definedName>
    <definedName name="BExH1I8E3HJSZLFRZZ1ZKX7TBJEP" hidden="1">#REF!</definedName>
    <definedName name="BExH1JFFHEBFX9BWJMNIA3N66R3Z" localSheetId="11" hidden="1">#REF!</definedName>
    <definedName name="BExH1JFFHEBFX9BWJMNIA3N66R3Z" localSheetId="5" hidden="1">#REF!</definedName>
    <definedName name="BExH1JFFHEBFX9BWJMNIA3N66R3Z" localSheetId="8" hidden="1">#REF!</definedName>
    <definedName name="BExH1JFFHEBFX9BWJMNIA3N66R3Z" localSheetId="6" hidden="1">#REF!</definedName>
    <definedName name="BExH1JFFHEBFX9BWJMNIA3N66R3Z" localSheetId="7" hidden="1">#REF!</definedName>
    <definedName name="BExH1JFFHEBFX9BWJMNIA3N66R3Z" hidden="1">#REF!</definedName>
    <definedName name="BExH1XYRKX51T571O1SRBP9J1D98" localSheetId="11" hidden="1">#REF!</definedName>
    <definedName name="BExH1XYRKX51T571O1SRBP9J1D98" localSheetId="5" hidden="1">#REF!</definedName>
    <definedName name="BExH1XYRKX51T571O1SRBP9J1D98" localSheetId="8" hidden="1">#REF!</definedName>
    <definedName name="BExH1XYRKX51T571O1SRBP9J1D98" localSheetId="6" hidden="1">#REF!</definedName>
    <definedName name="BExH1XYRKX51T571O1SRBP9J1D98" localSheetId="7" hidden="1">#REF!</definedName>
    <definedName name="BExH1XYRKX51T571O1SRBP9J1D98" hidden="1">#REF!</definedName>
    <definedName name="BExH1Z0GIUSVTF2H1G1I3PDGBNK2" localSheetId="11" hidden="1">#REF!</definedName>
    <definedName name="BExH1Z0GIUSVTF2H1G1I3PDGBNK2" localSheetId="5" hidden="1">#REF!</definedName>
    <definedName name="BExH1Z0GIUSVTF2H1G1I3PDGBNK2" localSheetId="8" hidden="1">#REF!</definedName>
    <definedName name="BExH1Z0GIUSVTF2H1G1I3PDGBNK2" localSheetId="6" hidden="1">#REF!</definedName>
    <definedName name="BExH1Z0GIUSVTF2H1G1I3PDGBNK2" localSheetId="7" hidden="1">#REF!</definedName>
    <definedName name="BExH1Z0GIUSVTF2H1G1I3PDGBNK2" hidden="1">#REF!</definedName>
    <definedName name="BExH225UTM6S9FW4MUDZS7F1PQSH" localSheetId="11" hidden="1">#REF!</definedName>
    <definedName name="BExH225UTM6S9FW4MUDZS7F1PQSH" localSheetId="5" hidden="1">#REF!</definedName>
    <definedName name="BExH225UTM6S9FW4MUDZS7F1PQSH" localSheetId="8" hidden="1">#REF!</definedName>
    <definedName name="BExH225UTM6S9FW4MUDZS7F1PQSH" localSheetId="6" hidden="1">#REF!</definedName>
    <definedName name="BExH225UTM6S9FW4MUDZS7F1PQSH" localSheetId="7" hidden="1">#REF!</definedName>
    <definedName name="BExH225UTM6S9FW4MUDZS7F1PQSH" hidden="1">#REF!</definedName>
    <definedName name="BExH23271RF7AYZ542KHQTH68GQ7" localSheetId="11" hidden="1">#REF!</definedName>
    <definedName name="BExH23271RF7AYZ542KHQTH68GQ7" localSheetId="5" hidden="1">#REF!</definedName>
    <definedName name="BExH23271RF7AYZ542KHQTH68GQ7" localSheetId="8" hidden="1">#REF!</definedName>
    <definedName name="BExH23271RF7AYZ542KHQTH68GQ7" localSheetId="6" hidden="1">#REF!</definedName>
    <definedName name="BExH23271RF7AYZ542KHQTH68GQ7" localSheetId="7" hidden="1">#REF!</definedName>
    <definedName name="BExH23271RF7AYZ542KHQTH68GQ7" hidden="1">#REF!</definedName>
    <definedName name="BExH2DP58R7D1BGUFBM2FHESVRF0" localSheetId="11" hidden="1">#REF!</definedName>
    <definedName name="BExH2DP58R7D1BGUFBM2FHESVRF0" localSheetId="5" hidden="1">#REF!</definedName>
    <definedName name="BExH2DP58R7D1BGUFBM2FHESVRF0" localSheetId="8" hidden="1">#REF!</definedName>
    <definedName name="BExH2DP58R7D1BGUFBM2FHESVRF0" localSheetId="6" hidden="1">#REF!</definedName>
    <definedName name="BExH2DP58R7D1BGUFBM2FHESVRF0" localSheetId="7" hidden="1">#REF!</definedName>
    <definedName name="BExH2DP58R7D1BGUFBM2FHESVRF0" hidden="1">#REF!</definedName>
    <definedName name="BExH2GJQR4JALNB314RY0LDI49VH" localSheetId="11" hidden="1">#REF!</definedName>
    <definedName name="BExH2GJQR4JALNB314RY0LDI49VH" localSheetId="5" hidden="1">#REF!</definedName>
    <definedName name="BExH2GJQR4JALNB314RY0LDI49VH" localSheetId="8" hidden="1">#REF!</definedName>
    <definedName name="BExH2GJQR4JALNB314RY0LDI49VH" localSheetId="6" hidden="1">#REF!</definedName>
    <definedName name="BExH2GJQR4JALNB314RY0LDI49VH" localSheetId="7" hidden="1">#REF!</definedName>
    <definedName name="BExH2GJQR4JALNB314RY0LDI49VH" hidden="1">#REF!</definedName>
    <definedName name="BExH2JZR49T7644JFVE7B3N7RZM9" localSheetId="11" hidden="1">#REF!</definedName>
    <definedName name="BExH2JZR49T7644JFVE7B3N7RZM9" localSheetId="5" hidden="1">#REF!</definedName>
    <definedName name="BExH2JZR49T7644JFVE7B3N7RZM9" localSheetId="8" hidden="1">#REF!</definedName>
    <definedName name="BExH2JZR49T7644JFVE7B3N7RZM9" localSheetId="6" hidden="1">#REF!</definedName>
    <definedName name="BExH2JZR49T7644JFVE7B3N7RZM9" localSheetId="7" hidden="1">#REF!</definedName>
    <definedName name="BExH2JZR49T7644JFVE7B3N7RZM9" hidden="1">#REF!</definedName>
    <definedName name="BExH2QVWL3AXHSB9EK2GQRD0DBRH" localSheetId="11" hidden="1">#REF!</definedName>
    <definedName name="BExH2QVWL3AXHSB9EK2GQRD0DBRH" localSheetId="5" hidden="1">#REF!</definedName>
    <definedName name="BExH2QVWL3AXHSB9EK2GQRD0DBRH" localSheetId="8" hidden="1">#REF!</definedName>
    <definedName name="BExH2QVWL3AXHSB9EK2GQRD0DBRH" localSheetId="6" hidden="1">#REF!</definedName>
    <definedName name="BExH2QVWL3AXHSB9EK2GQRD0DBRH" localSheetId="7" hidden="1">#REF!</definedName>
    <definedName name="BExH2QVWL3AXHSB9EK2GQRD0DBRH" hidden="1">#REF!</definedName>
    <definedName name="BExH2WKXV8X5S2GSBBTWGI0NLNAH" localSheetId="11" hidden="1">#REF!</definedName>
    <definedName name="BExH2WKXV8X5S2GSBBTWGI0NLNAH" localSheetId="5" hidden="1">#REF!</definedName>
    <definedName name="BExH2WKXV8X5S2GSBBTWGI0NLNAH" localSheetId="8" hidden="1">#REF!</definedName>
    <definedName name="BExH2WKXV8X5S2GSBBTWGI0NLNAH" localSheetId="6" hidden="1">#REF!</definedName>
    <definedName name="BExH2WKXV8X5S2GSBBTWGI0NLNAH" localSheetId="7" hidden="1">#REF!</definedName>
    <definedName name="BExH2WKXV8X5S2GSBBTWGI0NLNAH" hidden="1">#REF!</definedName>
    <definedName name="BExH2XS1UFYFGU0S0EBXX90W2WE8" localSheetId="11" hidden="1">#REF!</definedName>
    <definedName name="BExH2XS1UFYFGU0S0EBXX90W2WE8" localSheetId="5" hidden="1">#REF!</definedName>
    <definedName name="BExH2XS1UFYFGU0S0EBXX90W2WE8" localSheetId="8" hidden="1">#REF!</definedName>
    <definedName name="BExH2XS1UFYFGU0S0EBXX90W2WE8" localSheetId="6" hidden="1">#REF!</definedName>
    <definedName name="BExH2XS1UFYFGU0S0EBXX90W2WE8" localSheetId="7" hidden="1">#REF!</definedName>
    <definedName name="BExH2XS1UFYFGU0S0EBXX90W2WE8" hidden="1">#REF!</definedName>
    <definedName name="BExH2XS1X04DMUN544K5RU4XPDCI" localSheetId="11" hidden="1">#REF!</definedName>
    <definedName name="BExH2XS1X04DMUN544K5RU4XPDCI" localSheetId="5" hidden="1">#REF!</definedName>
    <definedName name="BExH2XS1X04DMUN544K5RU4XPDCI" localSheetId="8" hidden="1">#REF!</definedName>
    <definedName name="BExH2XS1X04DMUN544K5RU4XPDCI" localSheetId="6" hidden="1">#REF!</definedName>
    <definedName name="BExH2XS1X04DMUN544K5RU4XPDCI" localSheetId="7" hidden="1">#REF!</definedName>
    <definedName name="BExH2XS1X04DMUN544K5RU4XPDCI" hidden="1">#REF!</definedName>
    <definedName name="BExH2XS2TND9SB0GC295R4FP6K5Y" localSheetId="11" hidden="1">#REF!</definedName>
    <definedName name="BExH2XS2TND9SB0GC295R4FP6K5Y" localSheetId="5" hidden="1">#REF!</definedName>
    <definedName name="BExH2XS2TND9SB0GC295R4FP6K5Y" localSheetId="8" hidden="1">#REF!</definedName>
    <definedName name="BExH2XS2TND9SB0GC295R4FP6K5Y" localSheetId="6" hidden="1">#REF!</definedName>
    <definedName name="BExH2XS2TND9SB0GC295R4FP6K5Y" localSheetId="7" hidden="1">#REF!</definedName>
    <definedName name="BExH2XS2TND9SB0GC295R4FP6K5Y" hidden="1">#REF!</definedName>
    <definedName name="BExH2ZA0SZ4SSITL50NA8LZ3OEX6" localSheetId="11" hidden="1">#REF!</definedName>
    <definedName name="BExH2ZA0SZ4SSITL50NA8LZ3OEX6" localSheetId="5" hidden="1">#REF!</definedName>
    <definedName name="BExH2ZA0SZ4SSITL50NA8LZ3OEX6" localSheetId="8" hidden="1">#REF!</definedName>
    <definedName name="BExH2ZA0SZ4SSITL50NA8LZ3OEX6" localSheetId="6" hidden="1">#REF!</definedName>
    <definedName name="BExH2ZA0SZ4SSITL50NA8LZ3OEX6" localSheetId="7" hidden="1">#REF!</definedName>
    <definedName name="BExH2ZA0SZ4SSITL50NA8LZ3OEX6" hidden="1">#REF!</definedName>
    <definedName name="BExH31Z3JNVJPESWKXHILGXZHP2M" localSheetId="11" hidden="1">#REF!</definedName>
    <definedName name="BExH31Z3JNVJPESWKXHILGXZHP2M" localSheetId="5" hidden="1">#REF!</definedName>
    <definedName name="BExH31Z3JNVJPESWKXHILGXZHP2M" localSheetId="8" hidden="1">#REF!</definedName>
    <definedName name="BExH31Z3JNVJPESWKXHILGXZHP2M" localSheetId="6" hidden="1">#REF!</definedName>
    <definedName name="BExH31Z3JNVJPESWKXHILGXZHP2M" localSheetId="7" hidden="1">#REF!</definedName>
    <definedName name="BExH31Z3JNVJPESWKXHILGXZHP2M" hidden="1">#REF!</definedName>
    <definedName name="BExH3E9HZ3QJCDZW7WI7YACFQCHE" localSheetId="11" hidden="1">#REF!</definedName>
    <definedName name="BExH3E9HZ3QJCDZW7WI7YACFQCHE" localSheetId="5" hidden="1">#REF!</definedName>
    <definedName name="BExH3E9HZ3QJCDZW7WI7YACFQCHE" localSheetId="8" hidden="1">#REF!</definedName>
    <definedName name="BExH3E9HZ3QJCDZW7WI7YACFQCHE" localSheetId="6" hidden="1">#REF!</definedName>
    <definedName name="BExH3E9HZ3QJCDZW7WI7YACFQCHE" localSheetId="7" hidden="1">#REF!</definedName>
    <definedName name="BExH3E9HZ3QJCDZW7WI7YACFQCHE" hidden="1">#REF!</definedName>
    <definedName name="BExH3IRB6764RQ5HBYRLH6XCT29X" localSheetId="11" hidden="1">#REF!</definedName>
    <definedName name="BExH3IRB6764RQ5HBYRLH6XCT29X" localSheetId="5" hidden="1">#REF!</definedName>
    <definedName name="BExH3IRB6764RQ5HBYRLH6XCT29X" localSheetId="8" hidden="1">#REF!</definedName>
    <definedName name="BExH3IRB6764RQ5HBYRLH6XCT29X" localSheetId="6" hidden="1">#REF!</definedName>
    <definedName name="BExH3IRB6764RQ5HBYRLH6XCT29X" localSheetId="7" hidden="1">#REF!</definedName>
    <definedName name="BExH3IRB6764RQ5HBYRLH6XCT29X" hidden="1">#REF!</definedName>
    <definedName name="BExIG2U8V6RSB47SXLCQG3Q68YRO" localSheetId="11" hidden="1">#REF!</definedName>
    <definedName name="BExIG2U8V6RSB47SXLCQG3Q68YRO" localSheetId="5" hidden="1">#REF!</definedName>
    <definedName name="BExIG2U8V6RSB47SXLCQG3Q68YRO" localSheetId="8" hidden="1">#REF!</definedName>
    <definedName name="BExIG2U8V6RSB47SXLCQG3Q68YRO" localSheetId="6" hidden="1">#REF!</definedName>
    <definedName name="BExIG2U8V6RSB47SXLCQG3Q68YRO" localSheetId="7" hidden="1">#REF!</definedName>
    <definedName name="BExIG2U8V6RSB47SXLCQG3Q68YRO" hidden="1">#REF!</definedName>
    <definedName name="BExIGJBO8R13LV7CZ7C1YCP974NN" localSheetId="11" hidden="1">#REF!</definedName>
    <definedName name="BExIGJBO8R13LV7CZ7C1YCP974NN" localSheetId="5" hidden="1">#REF!</definedName>
    <definedName name="BExIGJBO8R13LV7CZ7C1YCP974NN" localSheetId="8" hidden="1">#REF!</definedName>
    <definedName name="BExIGJBO8R13LV7CZ7C1YCP974NN" localSheetId="6" hidden="1">#REF!</definedName>
    <definedName name="BExIGJBO8R13LV7CZ7C1YCP974NN" localSheetId="7" hidden="1">#REF!</definedName>
    <definedName name="BExIGJBO8R13LV7CZ7C1YCP974NN" hidden="1">#REF!</definedName>
    <definedName name="BExIGWT86FPOEYTI8GXCGU5Y3KGK" localSheetId="11" hidden="1">#REF!</definedName>
    <definedName name="BExIGWT86FPOEYTI8GXCGU5Y3KGK" localSheetId="5" hidden="1">#REF!</definedName>
    <definedName name="BExIGWT86FPOEYTI8GXCGU5Y3KGK" localSheetId="8" hidden="1">#REF!</definedName>
    <definedName name="BExIGWT86FPOEYTI8GXCGU5Y3KGK" localSheetId="6" hidden="1">#REF!</definedName>
    <definedName name="BExIGWT86FPOEYTI8GXCGU5Y3KGK" localSheetId="7" hidden="1">#REF!</definedName>
    <definedName name="BExIGWT86FPOEYTI8GXCGU5Y3KGK" hidden="1">#REF!</definedName>
    <definedName name="BExIHBHXA7E7VUTBVHXXXCH3A5CL" localSheetId="11" hidden="1">#REF!</definedName>
    <definedName name="BExIHBHXA7E7VUTBVHXXXCH3A5CL" localSheetId="5" hidden="1">#REF!</definedName>
    <definedName name="BExIHBHXA7E7VUTBVHXXXCH3A5CL" localSheetId="8" hidden="1">#REF!</definedName>
    <definedName name="BExIHBHXA7E7VUTBVHXXXCH3A5CL" localSheetId="6" hidden="1">#REF!</definedName>
    <definedName name="BExIHBHXA7E7VUTBVHXXXCH3A5CL" localSheetId="7" hidden="1">#REF!</definedName>
    <definedName name="BExIHBHXA7E7VUTBVHXXXCH3A5CL" hidden="1">#REF!</definedName>
    <definedName name="BExIHBSOGRSH1GKS6GKBRAJ7GXFQ" localSheetId="11" hidden="1">#REF!</definedName>
    <definedName name="BExIHBSOGRSH1GKS6GKBRAJ7GXFQ" localSheetId="5" hidden="1">#REF!</definedName>
    <definedName name="BExIHBSOGRSH1GKS6GKBRAJ7GXFQ" localSheetId="8" hidden="1">#REF!</definedName>
    <definedName name="BExIHBSOGRSH1GKS6GKBRAJ7GXFQ" localSheetId="6" hidden="1">#REF!</definedName>
    <definedName name="BExIHBSOGRSH1GKS6GKBRAJ7GXFQ" localSheetId="7" hidden="1">#REF!</definedName>
    <definedName name="BExIHBSOGRSH1GKS6GKBRAJ7GXFQ" hidden="1">#REF!</definedName>
    <definedName name="BExIHDFY73YM0AHAR2Z5OJTFKSL2" localSheetId="11" hidden="1">#REF!</definedName>
    <definedName name="BExIHDFY73YM0AHAR2Z5OJTFKSL2" localSheetId="5" hidden="1">#REF!</definedName>
    <definedName name="BExIHDFY73YM0AHAR2Z5OJTFKSL2" localSheetId="8" hidden="1">#REF!</definedName>
    <definedName name="BExIHDFY73YM0AHAR2Z5OJTFKSL2" localSheetId="6" hidden="1">#REF!</definedName>
    <definedName name="BExIHDFY73YM0AHAR2Z5OJTFKSL2" localSheetId="7" hidden="1">#REF!</definedName>
    <definedName name="BExIHDFY73YM0AHAR2Z5OJTFKSL2" hidden="1">#REF!</definedName>
    <definedName name="BExIHPQCQTGEW8QOJVIQ4VX0P6DX" localSheetId="11" hidden="1">#REF!</definedName>
    <definedName name="BExIHPQCQTGEW8QOJVIQ4VX0P6DX" localSheetId="5" hidden="1">#REF!</definedName>
    <definedName name="BExIHPQCQTGEW8QOJVIQ4VX0P6DX" localSheetId="8" hidden="1">#REF!</definedName>
    <definedName name="BExIHPQCQTGEW8QOJVIQ4VX0P6DX" localSheetId="6" hidden="1">#REF!</definedName>
    <definedName name="BExIHPQCQTGEW8QOJVIQ4VX0P6DX" localSheetId="7" hidden="1">#REF!</definedName>
    <definedName name="BExIHPQCQTGEW8QOJVIQ4VX0P6DX" hidden="1">#REF!</definedName>
    <definedName name="BExII1KN91Q7DLW0UB7W2TJ5ACT9" localSheetId="11" hidden="1">#REF!</definedName>
    <definedName name="BExII1KN91Q7DLW0UB7W2TJ5ACT9" localSheetId="5" hidden="1">#REF!</definedName>
    <definedName name="BExII1KN91Q7DLW0UB7W2TJ5ACT9" localSheetId="8" hidden="1">#REF!</definedName>
    <definedName name="BExII1KN91Q7DLW0UB7W2TJ5ACT9" localSheetId="6" hidden="1">#REF!</definedName>
    <definedName name="BExII1KN91Q7DLW0UB7W2TJ5ACT9" localSheetId="7" hidden="1">#REF!</definedName>
    <definedName name="BExII1KN91Q7DLW0UB7W2TJ5ACT9" hidden="1">#REF!</definedName>
    <definedName name="BExII50LI8I0CDOOZEMIVHVA2V95" localSheetId="11" hidden="1">#REF!</definedName>
    <definedName name="BExII50LI8I0CDOOZEMIVHVA2V95" localSheetId="5" hidden="1">#REF!</definedName>
    <definedName name="BExII50LI8I0CDOOZEMIVHVA2V95" localSheetId="8" hidden="1">#REF!</definedName>
    <definedName name="BExII50LI8I0CDOOZEMIVHVA2V95" localSheetId="6" hidden="1">#REF!</definedName>
    <definedName name="BExII50LI8I0CDOOZEMIVHVA2V95" localSheetId="7" hidden="1">#REF!</definedName>
    <definedName name="BExII50LI8I0CDOOZEMIVHVA2V95" hidden="1">#REF!</definedName>
    <definedName name="BExIINQWABWRGYDT02DOJQ5L7BQF" localSheetId="11" hidden="1">#REF!</definedName>
    <definedName name="BExIINQWABWRGYDT02DOJQ5L7BQF" localSheetId="5" hidden="1">#REF!</definedName>
    <definedName name="BExIINQWABWRGYDT02DOJQ5L7BQF" localSheetId="8" hidden="1">#REF!</definedName>
    <definedName name="BExIINQWABWRGYDT02DOJQ5L7BQF" localSheetId="6" hidden="1">#REF!</definedName>
    <definedName name="BExIINQWABWRGYDT02DOJQ5L7BQF" localSheetId="7" hidden="1">#REF!</definedName>
    <definedName name="BExIINQWABWRGYDT02DOJQ5L7BQF" hidden="1">#REF!</definedName>
    <definedName name="BExIIXMY38TQD12CVV4S57L3I809" localSheetId="11" hidden="1">#REF!</definedName>
    <definedName name="BExIIXMY38TQD12CVV4S57L3I809" localSheetId="5" hidden="1">#REF!</definedName>
    <definedName name="BExIIXMY38TQD12CVV4S57L3I809" localSheetId="8" hidden="1">#REF!</definedName>
    <definedName name="BExIIXMY38TQD12CVV4S57L3I809" localSheetId="6" hidden="1">#REF!</definedName>
    <definedName name="BExIIXMY38TQD12CVV4S57L3I809" localSheetId="7" hidden="1">#REF!</definedName>
    <definedName name="BExIIXMY38TQD12CVV4S57L3I809" hidden="1">#REF!</definedName>
    <definedName name="BExIIY37NEVU2LGS1JE4VR9AN6W4" localSheetId="11" hidden="1">#REF!</definedName>
    <definedName name="BExIIY37NEVU2LGS1JE4VR9AN6W4" localSheetId="5" hidden="1">#REF!</definedName>
    <definedName name="BExIIY37NEVU2LGS1JE4VR9AN6W4" localSheetId="8" hidden="1">#REF!</definedName>
    <definedName name="BExIIY37NEVU2LGS1JE4VR9AN6W4" localSheetId="6" hidden="1">#REF!</definedName>
    <definedName name="BExIIY37NEVU2LGS1JE4VR9AN6W4" localSheetId="7" hidden="1">#REF!</definedName>
    <definedName name="BExIIY37NEVU2LGS1JE4VR9AN6W4" hidden="1">#REF!</definedName>
    <definedName name="BExIIYJAGXR8TPZ1KCYM7EGJ79UW" localSheetId="11" hidden="1">#REF!</definedName>
    <definedName name="BExIIYJAGXR8TPZ1KCYM7EGJ79UW" localSheetId="5" hidden="1">#REF!</definedName>
    <definedName name="BExIIYJAGXR8TPZ1KCYM7EGJ79UW" localSheetId="8" hidden="1">#REF!</definedName>
    <definedName name="BExIIYJAGXR8TPZ1KCYM7EGJ79UW" localSheetId="6" hidden="1">#REF!</definedName>
    <definedName name="BExIIYJAGXR8TPZ1KCYM7EGJ79UW" localSheetId="7" hidden="1">#REF!</definedName>
    <definedName name="BExIIYJAGXR8TPZ1KCYM7EGJ79UW" hidden="1">#REF!</definedName>
    <definedName name="BExIJ3160YCWGAVEU0208ZGXXG3P" localSheetId="11" hidden="1">#REF!</definedName>
    <definedName name="BExIJ3160YCWGAVEU0208ZGXXG3P" localSheetId="5" hidden="1">#REF!</definedName>
    <definedName name="BExIJ3160YCWGAVEU0208ZGXXG3P" localSheetId="8" hidden="1">#REF!</definedName>
    <definedName name="BExIJ3160YCWGAVEU0208ZGXXG3P" localSheetId="6" hidden="1">#REF!</definedName>
    <definedName name="BExIJ3160YCWGAVEU0208ZGXXG3P" localSheetId="7" hidden="1">#REF!</definedName>
    <definedName name="BExIJ3160YCWGAVEU0208ZGXXG3P" hidden="1">#REF!</definedName>
    <definedName name="BExIJFGZJ5ED9D6KAY4PGQYLELAX" localSheetId="11" hidden="1">#REF!</definedName>
    <definedName name="BExIJFGZJ5ED9D6KAY4PGQYLELAX" localSheetId="5" hidden="1">#REF!</definedName>
    <definedName name="BExIJFGZJ5ED9D6KAY4PGQYLELAX" localSheetId="8" hidden="1">#REF!</definedName>
    <definedName name="BExIJFGZJ5ED9D6KAY4PGQYLELAX" localSheetId="6" hidden="1">#REF!</definedName>
    <definedName name="BExIJFGZJ5ED9D6KAY4PGQYLELAX" localSheetId="7" hidden="1">#REF!</definedName>
    <definedName name="BExIJFGZJ5ED9D6KAY4PGQYLELAX" hidden="1">#REF!</definedName>
    <definedName name="BExIJQK80ZEKSTV62E59AYJYUNLI" localSheetId="11" hidden="1">#REF!</definedName>
    <definedName name="BExIJQK80ZEKSTV62E59AYJYUNLI" localSheetId="5" hidden="1">#REF!</definedName>
    <definedName name="BExIJQK80ZEKSTV62E59AYJYUNLI" localSheetId="8" hidden="1">#REF!</definedName>
    <definedName name="BExIJQK80ZEKSTV62E59AYJYUNLI" localSheetId="6" hidden="1">#REF!</definedName>
    <definedName name="BExIJQK80ZEKSTV62E59AYJYUNLI" localSheetId="7" hidden="1">#REF!</definedName>
    <definedName name="BExIJQK80ZEKSTV62E59AYJYUNLI" hidden="1">#REF!</definedName>
    <definedName name="BExIJRLX3M0YQLU1D5Y9V7HM5QNM" localSheetId="11" hidden="1">#REF!</definedName>
    <definedName name="BExIJRLX3M0YQLU1D5Y9V7HM5QNM" localSheetId="5" hidden="1">#REF!</definedName>
    <definedName name="BExIJRLX3M0YQLU1D5Y9V7HM5QNM" localSheetId="8" hidden="1">#REF!</definedName>
    <definedName name="BExIJRLX3M0YQLU1D5Y9V7HM5QNM" localSheetId="6" hidden="1">#REF!</definedName>
    <definedName name="BExIJRLX3M0YQLU1D5Y9V7HM5QNM" localSheetId="7" hidden="1">#REF!</definedName>
    <definedName name="BExIJRLX3M0YQLU1D5Y9V7HM5QNM" hidden="1">#REF!</definedName>
    <definedName name="BExIJV22J0QA7286KNPMHO1ZUCB3" localSheetId="11" hidden="1">#REF!</definedName>
    <definedName name="BExIJV22J0QA7286KNPMHO1ZUCB3" localSheetId="5" hidden="1">#REF!</definedName>
    <definedName name="BExIJV22J0QA7286KNPMHO1ZUCB3" localSheetId="8" hidden="1">#REF!</definedName>
    <definedName name="BExIJV22J0QA7286KNPMHO1ZUCB3" localSheetId="6" hidden="1">#REF!</definedName>
    <definedName name="BExIJV22J0QA7286KNPMHO1ZUCB3" localSheetId="7" hidden="1">#REF!</definedName>
    <definedName name="BExIJV22J0QA7286KNPMHO1ZUCB3" hidden="1">#REF!</definedName>
    <definedName name="BExIJVI6OC7B6ZE9V4PAOYZXKNER" localSheetId="11" hidden="1">#REF!</definedName>
    <definedName name="BExIJVI6OC7B6ZE9V4PAOYZXKNER" localSheetId="5" hidden="1">#REF!</definedName>
    <definedName name="BExIJVI6OC7B6ZE9V4PAOYZXKNER" localSheetId="8" hidden="1">#REF!</definedName>
    <definedName name="BExIJVI6OC7B6ZE9V4PAOYZXKNER" localSheetId="6" hidden="1">#REF!</definedName>
    <definedName name="BExIJVI6OC7B6ZE9V4PAOYZXKNER" localSheetId="7" hidden="1">#REF!</definedName>
    <definedName name="BExIJVI6OC7B6ZE9V4PAOYZXKNER" hidden="1">#REF!</definedName>
    <definedName name="BExIJWK0NGTGQ4X7D5VIVXD14JHI" localSheetId="11" hidden="1">#REF!</definedName>
    <definedName name="BExIJWK0NGTGQ4X7D5VIVXD14JHI" localSheetId="5" hidden="1">#REF!</definedName>
    <definedName name="BExIJWK0NGTGQ4X7D5VIVXD14JHI" localSheetId="8" hidden="1">#REF!</definedName>
    <definedName name="BExIJWK0NGTGQ4X7D5VIVXD14JHI" localSheetId="6" hidden="1">#REF!</definedName>
    <definedName name="BExIJWK0NGTGQ4X7D5VIVXD14JHI" localSheetId="7" hidden="1">#REF!</definedName>
    <definedName name="BExIJWK0NGTGQ4X7D5VIVXD14JHI" hidden="1">#REF!</definedName>
    <definedName name="BExIJWPCIYINEJUTXU74VK7WG031" localSheetId="11" hidden="1">#REF!</definedName>
    <definedName name="BExIJWPCIYINEJUTXU74VK7WG031" localSheetId="5" hidden="1">#REF!</definedName>
    <definedName name="BExIJWPCIYINEJUTXU74VK7WG031" localSheetId="8" hidden="1">#REF!</definedName>
    <definedName name="BExIJWPCIYINEJUTXU74VK7WG031" localSheetId="6" hidden="1">#REF!</definedName>
    <definedName name="BExIJWPCIYINEJUTXU74VK7WG031" localSheetId="7" hidden="1">#REF!</definedName>
    <definedName name="BExIJWPCIYINEJUTXU74VK7WG031" hidden="1">#REF!</definedName>
    <definedName name="BExIKHTXPZR5A8OHB6HDP6QWDHAD" localSheetId="11" hidden="1">#REF!</definedName>
    <definedName name="BExIKHTXPZR5A8OHB6HDP6QWDHAD" localSheetId="5" hidden="1">#REF!</definedName>
    <definedName name="BExIKHTXPZR5A8OHB6HDP6QWDHAD" localSheetId="8" hidden="1">#REF!</definedName>
    <definedName name="BExIKHTXPZR5A8OHB6HDP6QWDHAD" localSheetId="6" hidden="1">#REF!</definedName>
    <definedName name="BExIKHTXPZR5A8OHB6HDP6QWDHAD" localSheetId="7" hidden="1">#REF!</definedName>
    <definedName name="BExIKHTXPZR5A8OHB6HDP6QWDHAD" hidden="1">#REF!</definedName>
    <definedName name="BExIKMMJOETSAXJYY1SIKM58LMA2" localSheetId="11" hidden="1">#REF!</definedName>
    <definedName name="BExIKMMJOETSAXJYY1SIKM58LMA2" localSheetId="5" hidden="1">#REF!</definedName>
    <definedName name="BExIKMMJOETSAXJYY1SIKM58LMA2" localSheetId="8" hidden="1">#REF!</definedName>
    <definedName name="BExIKMMJOETSAXJYY1SIKM58LMA2" localSheetId="6" hidden="1">#REF!</definedName>
    <definedName name="BExIKMMJOETSAXJYY1SIKM58LMA2" localSheetId="7" hidden="1">#REF!</definedName>
    <definedName name="BExIKMMJOETSAXJYY1SIKM58LMA2" hidden="1">#REF!</definedName>
    <definedName name="BExIKRF6AQ6VOO9KCIWSM6FY8M7D" localSheetId="11" hidden="1">#REF!</definedName>
    <definedName name="BExIKRF6AQ6VOO9KCIWSM6FY8M7D" localSheetId="5" hidden="1">#REF!</definedName>
    <definedName name="BExIKRF6AQ6VOO9KCIWSM6FY8M7D" localSheetId="8" hidden="1">#REF!</definedName>
    <definedName name="BExIKRF6AQ6VOO9KCIWSM6FY8M7D" localSheetId="6" hidden="1">#REF!</definedName>
    <definedName name="BExIKRF6AQ6VOO9KCIWSM6FY8M7D" localSheetId="7" hidden="1">#REF!</definedName>
    <definedName name="BExIKRF6AQ6VOO9KCIWSM6FY8M7D" hidden="1">#REF!</definedName>
    <definedName name="BExIKTYZESFT3LC0ASFMFKSE0D1X" localSheetId="11" hidden="1">#REF!</definedName>
    <definedName name="BExIKTYZESFT3LC0ASFMFKSE0D1X" localSheetId="5" hidden="1">#REF!</definedName>
    <definedName name="BExIKTYZESFT3LC0ASFMFKSE0D1X" localSheetId="8" hidden="1">#REF!</definedName>
    <definedName name="BExIKTYZESFT3LC0ASFMFKSE0D1X" localSheetId="6" hidden="1">#REF!</definedName>
    <definedName name="BExIKTYZESFT3LC0ASFMFKSE0D1X" localSheetId="7" hidden="1">#REF!</definedName>
    <definedName name="BExIKTYZESFT3LC0ASFMFKSE0D1X" hidden="1">#REF!</definedName>
    <definedName name="BExIKXVA6M8K0PTRYAGXS666L335" localSheetId="11" hidden="1">#REF!</definedName>
    <definedName name="BExIKXVA6M8K0PTRYAGXS666L335" localSheetId="5" hidden="1">#REF!</definedName>
    <definedName name="BExIKXVA6M8K0PTRYAGXS666L335" localSheetId="8" hidden="1">#REF!</definedName>
    <definedName name="BExIKXVA6M8K0PTRYAGXS666L335" localSheetId="6" hidden="1">#REF!</definedName>
    <definedName name="BExIKXVA6M8K0PTRYAGXS666L335" localSheetId="7" hidden="1">#REF!</definedName>
    <definedName name="BExIKXVA6M8K0PTRYAGXS666L335" hidden="1">#REF!</definedName>
    <definedName name="BExIL0PMZ2SXK9R6MLP43KBU1J2P" localSheetId="11" hidden="1">#REF!</definedName>
    <definedName name="BExIL0PMZ2SXK9R6MLP43KBU1J2P" localSheetId="5" hidden="1">#REF!</definedName>
    <definedName name="BExIL0PMZ2SXK9R6MLP43KBU1J2P" localSheetId="8" hidden="1">#REF!</definedName>
    <definedName name="BExIL0PMZ2SXK9R6MLP43KBU1J2P" localSheetId="6" hidden="1">#REF!</definedName>
    <definedName name="BExIL0PMZ2SXK9R6MLP43KBU1J2P" localSheetId="7" hidden="1">#REF!</definedName>
    <definedName name="BExIL0PMZ2SXK9R6MLP43KBU1J2P" hidden="1">#REF!</definedName>
    <definedName name="BExIL1WSMNNQQK98YHWHV5HVONIZ" localSheetId="11" hidden="1">#REF!</definedName>
    <definedName name="BExIL1WSMNNQQK98YHWHV5HVONIZ" localSheetId="5" hidden="1">#REF!</definedName>
    <definedName name="BExIL1WSMNNQQK98YHWHV5HVONIZ" localSheetId="8" hidden="1">#REF!</definedName>
    <definedName name="BExIL1WSMNNQQK98YHWHV5HVONIZ" localSheetId="6" hidden="1">#REF!</definedName>
    <definedName name="BExIL1WSMNNQQK98YHWHV5HVONIZ" localSheetId="7" hidden="1">#REF!</definedName>
    <definedName name="BExIL1WSMNNQQK98YHWHV5HVONIZ" hidden="1">#REF!</definedName>
    <definedName name="BExILAAXRTRAD18K74M6MGUEEPUM" localSheetId="11" hidden="1">#REF!</definedName>
    <definedName name="BExILAAXRTRAD18K74M6MGUEEPUM" localSheetId="5" hidden="1">#REF!</definedName>
    <definedName name="BExILAAXRTRAD18K74M6MGUEEPUM" localSheetId="8" hidden="1">#REF!</definedName>
    <definedName name="BExILAAXRTRAD18K74M6MGUEEPUM" localSheetId="6" hidden="1">#REF!</definedName>
    <definedName name="BExILAAXRTRAD18K74M6MGUEEPUM" localSheetId="7" hidden="1">#REF!</definedName>
    <definedName name="BExILAAXRTRAD18K74M6MGUEEPUM" hidden="1">#REF!</definedName>
    <definedName name="BExILG5F338C0FFLMVOKMKF8X5ZP" localSheetId="11" hidden="1">#REF!</definedName>
    <definedName name="BExILG5F338C0FFLMVOKMKF8X5ZP" localSheetId="5" hidden="1">#REF!</definedName>
    <definedName name="BExILG5F338C0FFLMVOKMKF8X5ZP" localSheetId="8" hidden="1">#REF!</definedName>
    <definedName name="BExILG5F338C0FFLMVOKMKF8X5ZP" localSheetId="6" hidden="1">#REF!</definedName>
    <definedName name="BExILG5F338C0FFLMVOKMKF8X5ZP" localSheetId="7" hidden="1">#REF!</definedName>
    <definedName name="BExILG5F338C0FFLMVOKMKF8X5ZP" hidden="1">#REF!</definedName>
    <definedName name="BExILGQTQM0HOD0BJI90YO7GOIN3" localSheetId="11" hidden="1">#REF!</definedName>
    <definedName name="BExILGQTQM0HOD0BJI90YO7GOIN3" localSheetId="5" hidden="1">#REF!</definedName>
    <definedName name="BExILGQTQM0HOD0BJI90YO7GOIN3" localSheetId="8" hidden="1">#REF!</definedName>
    <definedName name="BExILGQTQM0HOD0BJI90YO7GOIN3" localSheetId="6" hidden="1">#REF!</definedName>
    <definedName name="BExILGQTQM0HOD0BJI90YO7GOIN3" localSheetId="7" hidden="1">#REF!</definedName>
    <definedName name="BExILGQTQM0HOD0BJI90YO7GOIN3" hidden="1">#REF!</definedName>
    <definedName name="BExILPL7P2BNCD7MYCGTQ9F0R5JX" localSheetId="11" hidden="1">#REF!</definedName>
    <definedName name="BExILPL7P2BNCD7MYCGTQ9F0R5JX" localSheetId="5" hidden="1">#REF!</definedName>
    <definedName name="BExILPL7P2BNCD7MYCGTQ9F0R5JX" localSheetId="8" hidden="1">#REF!</definedName>
    <definedName name="BExILPL7P2BNCD7MYCGTQ9F0R5JX" localSheetId="6" hidden="1">#REF!</definedName>
    <definedName name="BExILPL7P2BNCD7MYCGTQ9F0R5JX" localSheetId="7" hidden="1">#REF!</definedName>
    <definedName name="BExILPL7P2BNCD7MYCGTQ9F0R5JX" hidden="1">#REF!</definedName>
    <definedName name="BExILVVS4B1B4G7IO0LPUDWY9K8W" localSheetId="11" hidden="1">#REF!</definedName>
    <definedName name="BExILVVS4B1B4G7IO0LPUDWY9K8W" localSheetId="5" hidden="1">#REF!</definedName>
    <definedName name="BExILVVS4B1B4G7IO0LPUDWY9K8W" localSheetId="8" hidden="1">#REF!</definedName>
    <definedName name="BExILVVS4B1B4G7IO0LPUDWY9K8W" localSheetId="6" hidden="1">#REF!</definedName>
    <definedName name="BExILVVS4B1B4G7IO0LPUDWY9K8W" localSheetId="7" hidden="1">#REF!</definedName>
    <definedName name="BExILVVS4B1B4G7IO0LPUDWY9K8W" hidden="1">#REF!</definedName>
    <definedName name="BExIM9DBUB7ZGF4B20FVUO9QGOX2" localSheetId="11" hidden="1">#REF!</definedName>
    <definedName name="BExIM9DBUB7ZGF4B20FVUO9QGOX2" localSheetId="5" hidden="1">#REF!</definedName>
    <definedName name="BExIM9DBUB7ZGF4B20FVUO9QGOX2" localSheetId="8" hidden="1">#REF!</definedName>
    <definedName name="BExIM9DBUB7ZGF4B20FVUO9QGOX2" localSheetId="6" hidden="1">#REF!</definedName>
    <definedName name="BExIM9DBUB7ZGF4B20FVUO9QGOX2" localSheetId="7" hidden="1">#REF!</definedName>
    <definedName name="BExIM9DBUB7ZGF4B20FVUO9QGOX2" hidden="1">#REF!</definedName>
    <definedName name="BExIMCTBZ4WAESGCDWJ64SB4F0L1" localSheetId="11" hidden="1">#REF!</definedName>
    <definedName name="BExIMCTBZ4WAESGCDWJ64SB4F0L1" localSheetId="5" hidden="1">#REF!</definedName>
    <definedName name="BExIMCTBZ4WAESGCDWJ64SB4F0L1" localSheetId="8" hidden="1">#REF!</definedName>
    <definedName name="BExIMCTBZ4WAESGCDWJ64SB4F0L1" localSheetId="6" hidden="1">#REF!</definedName>
    <definedName name="BExIMCTBZ4WAESGCDWJ64SB4F0L1" localSheetId="7" hidden="1">#REF!</definedName>
    <definedName name="BExIMCTBZ4WAESGCDWJ64SB4F0L1" hidden="1">#REF!</definedName>
    <definedName name="BExIMGK9Z94TFPWWZFMD10HV0IF6" localSheetId="11" hidden="1">#REF!</definedName>
    <definedName name="BExIMGK9Z94TFPWWZFMD10HV0IF6" localSheetId="5" hidden="1">#REF!</definedName>
    <definedName name="BExIMGK9Z94TFPWWZFMD10HV0IF6" localSheetId="8" hidden="1">#REF!</definedName>
    <definedName name="BExIMGK9Z94TFPWWZFMD10HV0IF6" localSheetId="6" hidden="1">#REF!</definedName>
    <definedName name="BExIMGK9Z94TFPWWZFMD10HV0IF6" localSheetId="7" hidden="1">#REF!</definedName>
    <definedName name="BExIMGK9Z94TFPWWZFMD10HV0IF6" hidden="1">#REF!</definedName>
    <definedName name="BExIMPEGKG18TELVC33T4OQTNBWC" localSheetId="11" hidden="1">#REF!</definedName>
    <definedName name="BExIMPEGKG18TELVC33T4OQTNBWC" localSheetId="5" hidden="1">#REF!</definedName>
    <definedName name="BExIMPEGKG18TELVC33T4OQTNBWC" localSheetId="8" hidden="1">#REF!</definedName>
    <definedName name="BExIMPEGKG18TELVC33T4OQTNBWC" localSheetId="6" hidden="1">#REF!</definedName>
    <definedName name="BExIMPEGKG18TELVC33T4OQTNBWC" localSheetId="7" hidden="1">#REF!</definedName>
    <definedName name="BExIMPEGKG18TELVC33T4OQTNBWC" hidden="1">#REF!</definedName>
    <definedName name="BExIN4OR435DL1US13JQPOQK8GD5" localSheetId="11" hidden="1">#REF!</definedName>
    <definedName name="BExIN4OR435DL1US13JQPOQK8GD5" localSheetId="5" hidden="1">#REF!</definedName>
    <definedName name="BExIN4OR435DL1US13JQPOQK8GD5" localSheetId="8" hidden="1">#REF!</definedName>
    <definedName name="BExIN4OR435DL1US13JQPOQK8GD5" localSheetId="6" hidden="1">#REF!</definedName>
    <definedName name="BExIN4OR435DL1US13JQPOQK8GD5" localSheetId="7" hidden="1">#REF!</definedName>
    <definedName name="BExIN4OR435DL1US13JQPOQK8GD5" hidden="1">#REF!</definedName>
    <definedName name="BExINI6A7H3KSFRFA6UBBDPKW37F" localSheetId="11" hidden="1">#REF!</definedName>
    <definedName name="BExINI6A7H3KSFRFA6UBBDPKW37F" localSheetId="5" hidden="1">#REF!</definedName>
    <definedName name="BExINI6A7H3KSFRFA6UBBDPKW37F" localSheetId="8" hidden="1">#REF!</definedName>
    <definedName name="BExINI6A7H3KSFRFA6UBBDPKW37F" localSheetId="6" hidden="1">#REF!</definedName>
    <definedName name="BExINI6A7H3KSFRFA6UBBDPKW37F" localSheetId="7" hidden="1">#REF!</definedName>
    <definedName name="BExINI6A7H3KSFRFA6UBBDPKW37F" hidden="1">#REF!</definedName>
    <definedName name="BExINIMK8XC3JOBT2EXYFHHH52H0" localSheetId="11" hidden="1">#REF!</definedName>
    <definedName name="BExINIMK8XC3JOBT2EXYFHHH52H0" localSheetId="5" hidden="1">#REF!</definedName>
    <definedName name="BExINIMK8XC3JOBT2EXYFHHH52H0" localSheetId="8" hidden="1">#REF!</definedName>
    <definedName name="BExINIMK8XC3JOBT2EXYFHHH52H0" localSheetId="6" hidden="1">#REF!</definedName>
    <definedName name="BExINIMK8XC3JOBT2EXYFHHH52H0" localSheetId="7" hidden="1">#REF!</definedName>
    <definedName name="BExINIMK8XC3JOBT2EXYFHHH52H0" hidden="1">#REF!</definedName>
    <definedName name="BExINLX401ZKEGWU168DS4JUM2J6" localSheetId="11" hidden="1">#REF!</definedName>
    <definedName name="BExINLX401ZKEGWU168DS4JUM2J6" localSheetId="5" hidden="1">#REF!</definedName>
    <definedName name="BExINLX401ZKEGWU168DS4JUM2J6" localSheetId="8" hidden="1">#REF!</definedName>
    <definedName name="BExINLX401ZKEGWU168DS4JUM2J6" localSheetId="6" hidden="1">#REF!</definedName>
    <definedName name="BExINLX401ZKEGWU168DS4JUM2J6" localSheetId="7" hidden="1">#REF!</definedName>
    <definedName name="BExINLX401ZKEGWU168DS4JUM2J6" hidden="1">#REF!</definedName>
    <definedName name="BExINMYYJO1FTV1CZF6O5XCFAMQX" localSheetId="11" hidden="1">#REF!</definedName>
    <definedName name="BExINMYYJO1FTV1CZF6O5XCFAMQX" localSheetId="5" hidden="1">#REF!</definedName>
    <definedName name="BExINMYYJO1FTV1CZF6O5XCFAMQX" localSheetId="8" hidden="1">#REF!</definedName>
    <definedName name="BExINMYYJO1FTV1CZF6O5XCFAMQX" localSheetId="6" hidden="1">#REF!</definedName>
    <definedName name="BExINMYYJO1FTV1CZF6O5XCFAMQX" localSheetId="7" hidden="1">#REF!</definedName>
    <definedName name="BExINMYYJO1FTV1CZF6O5XCFAMQX" hidden="1">#REF!</definedName>
    <definedName name="BExINP2H4KI05FRFV5PKZFE00HKO" localSheetId="11" hidden="1">#REF!</definedName>
    <definedName name="BExINP2H4KI05FRFV5PKZFE00HKO" localSheetId="5" hidden="1">#REF!</definedName>
    <definedName name="BExINP2H4KI05FRFV5PKZFE00HKO" localSheetId="8" hidden="1">#REF!</definedName>
    <definedName name="BExINP2H4KI05FRFV5PKZFE00HKO" localSheetId="6" hidden="1">#REF!</definedName>
    <definedName name="BExINP2H4KI05FRFV5PKZFE00HKO" localSheetId="7" hidden="1">#REF!</definedName>
    <definedName name="BExINP2H4KI05FRFV5PKZFE00HKO" hidden="1">#REF!</definedName>
    <definedName name="BExINPTCEJ9RPDEBJEJH80NATGUQ" localSheetId="11" hidden="1">#REF!</definedName>
    <definedName name="BExINPTCEJ9RPDEBJEJH80NATGUQ" localSheetId="5" hidden="1">#REF!</definedName>
    <definedName name="BExINPTCEJ9RPDEBJEJH80NATGUQ" localSheetId="8" hidden="1">#REF!</definedName>
    <definedName name="BExINPTCEJ9RPDEBJEJH80NATGUQ" localSheetId="6" hidden="1">#REF!</definedName>
    <definedName name="BExINPTCEJ9RPDEBJEJH80NATGUQ" localSheetId="7" hidden="1">#REF!</definedName>
    <definedName name="BExINPTCEJ9RPDEBJEJH80NATGUQ" hidden="1">#REF!</definedName>
    <definedName name="BExINWEQMNJ70A6JRXC2LACBX1GX" localSheetId="11" hidden="1">#REF!</definedName>
    <definedName name="BExINWEQMNJ70A6JRXC2LACBX1GX" localSheetId="5" hidden="1">#REF!</definedName>
    <definedName name="BExINWEQMNJ70A6JRXC2LACBX1GX" localSheetId="8" hidden="1">#REF!</definedName>
    <definedName name="BExINWEQMNJ70A6JRXC2LACBX1GX" localSheetId="6" hidden="1">#REF!</definedName>
    <definedName name="BExINWEQMNJ70A6JRXC2LACBX1GX" localSheetId="7" hidden="1">#REF!</definedName>
    <definedName name="BExINWEQMNJ70A6JRXC2LACBX1GX" hidden="1">#REF!</definedName>
    <definedName name="BExINZELVWYGU876QUUZCIMXPBQC" localSheetId="11" hidden="1">#REF!</definedName>
    <definedName name="BExINZELVWYGU876QUUZCIMXPBQC" localSheetId="5" hidden="1">#REF!</definedName>
    <definedName name="BExINZELVWYGU876QUUZCIMXPBQC" localSheetId="8" hidden="1">#REF!</definedName>
    <definedName name="BExINZELVWYGU876QUUZCIMXPBQC" localSheetId="6" hidden="1">#REF!</definedName>
    <definedName name="BExINZELVWYGU876QUUZCIMXPBQC" localSheetId="7" hidden="1">#REF!</definedName>
    <definedName name="BExINZELVWYGU876QUUZCIMXPBQC" hidden="1">#REF!</definedName>
    <definedName name="BExIO9QZ59ZHRA8SX6QICH2AY8A2" localSheetId="11" hidden="1">#REF!</definedName>
    <definedName name="BExIO9QZ59ZHRA8SX6QICH2AY8A2" localSheetId="5" hidden="1">#REF!</definedName>
    <definedName name="BExIO9QZ59ZHRA8SX6QICH2AY8A2" localSheetId="8" hidden="1">#REF!</definedName>
    <definedName name="BExIO9QZ59ZHRA8SX6QICH2AY8A2" localSheetId="6" hidden="1">#REF!</definedName>
    <definedName name="BExIO9QZ59ZHRA8SX6QICH2AY8A2" localSheetId="7" hidden="1">#REF!</definedName>
    <definedName name="BExIO9QZ59ZHRA8SX6QICH2AY8A2" hidden="1">#REF!</definedName>
    <definedName name="BExIOAHV525SMMGFDJFE7456JPBD" localSheetId="11" hidden="1">#REF!</definedName>
    <definedName name="BExIOAHV525SMMGFDJFE7456JPBD" localSheetId="5" hidden="1">#REF!</definedName>
    <definedName name="BExIOAHV525SMMGFDJFE7456JPBD" localSheetId="8" hidden="1">#REF!</definedName>
    <definedName name="BExIOAHV525SMMGFDJFE7456JPBD" localSheetId="6" hidden="1">#REF!</definedName>
    <definedName name="BExIOAHV525SMMGFDJFE7456JPBD" localSheetId="7" hidden="1">#REF!</definedName>
    <definedName name="BExIOAHV525SMMGFDJFE7456JPBD" hidden="1">#REF!</definedName>
    <definedName name="BExIOCQUQHKUU1KONGSDOLQTQEIC" localSheetId="11" hidden="1">#REF!</definedName>
    <definedName name="BExIOCQUQHKUU1KONGSDOLQTQEIC" localSheetId="5" hidden="1">#REF!</definedName>
    <definedName name="BExIOCQUQHKUU1KONGSDOLQTQEIC" localSheetId="8" hidden="1">#REF!</definedName>
    <definedName name="BExIOCQUQHKUU1KONGSDOLQTQEIC" localSheetId="6" hidden="1">#REF!</definedName>
    <definedName name="BExIOCQUQHKUU1KONGSDOLQTQEIC" localSheetId="7" hidden="1">#REF!</definedName>
    <definedName name="BExIOCQUQHKUU1KONGSDOLQTQEIC" hidden="1">#REF!</definedName>
    <definedName name="BExIOFAGCDQQKALMX3V0KU94KUQO" localSheetId="11" hidden="1">#REF!</definedName>
    <definedName name="BExIOFAGCDQQKALMX3V0KU94KUQO" localSheetId="5" hidden="1">#REF!</definedName>
    <definedName name="BExIOFAGCDQQKALMX3V0KU94KUQO" localSheetId="8" hidden="1">#REF!</definedName>
    <definedName name="BExIOFAGCDQQKALMX3V0KU94KUQO" localSheetId="6" hidden="1">#REF!</definedName>
    <definedName name="BExIOFAGCDQQKALMX3V0KU94KUQO" localSheetId="7" hidden="1">#REF!</definedName>
    <definedName name="BExIOFAGCDQQKALMX3V0KU94KUQO" hidden="1">#REF!</definedName>
    <definedName name="BExIOFL8Y5O61VLKTB4H20IJNWS1" localSheetId="11" hidden="1">#REF!</definedName>
    <definedName name="BExIOFL8Y5O61VLKTB4H20IJNWS1" localSheetId="5" hidden="1">#REF!</definedName>
    <definedName name="BExIOFL8Y5O61VLKTB4H20IJNWS1" localSheetId="8" hidden="1">#REF!</definedName>
    <definedName name="BExIOFL8Y5O61VLKTB4H20IJNWS1" localSheetId="6" hidden="1">#REF!</definedName>
    <definedName name="BExIOFL8Y5O61VLKTB4H20IJNWS1" localSheetId="7" hidden="1">#REF!</definedName>
    <definedName name="BExIOFL8Y5O61VLKTB4H20IJNWS1" hidden="1">#REF!</definedName>
    <definedName name="BExIOMBXRW5NS4ZPYX9G5QREZ5J6" localSheetId="11" hidden="1">#REF!</definedName>
    <definedName name="BExIOMBXRW5NS4ZPYX9G5QREZ5J6" localSheetId="5" hidden="1">#REF!</definedName>
    <definedName name="BExIOMBXRW5NS4ZPYX9G5QREZ5J6" localSheetId="8" hidden="1">#REF!</definedName>
    <definedName name="BExIOMBXRW5NS4ZPYX9G5QREZ5J6" localSheetId="6" hidden="1">#REF!</definedName>
    <definedName name="BExIOMBXRW5NS4ZPYX9G5QREZ5J6" localSheetId="7" hidden="1">#REF!</definedName>
    <definedName name="BExIOMBXRW5NS4ZPYX9G5QREZ5J6" hidden="1">#REF!</definedName>
    <definedName name="BExIORA3GK78T7C7SNBJJUONJ0LS" localSheetId="11" hidden="1">#REF!</definedName>
    <definedName name="BExIORA3GK78T7C7SNBJJUONJ0LS" localSheetId="5" hidden="1">#REF!</definedName>
    <definedName name="BExIORA3GK78T7C7SNBJJUONJ0LS" localSheetId="8" hidden="1">#REF!</definedName>
    <definedName name="BExIORA3GK78T7C7SNBJJUONJ0LS" localSheetId="6" hidden="1">#REF!</definedName>
    <definedName name="BExIORA3GK78T7C7SNBJJUONJ0LS" localSheetId="7" hidden="1">#REF!</definedName>
    <definedName name="BExIORA3GK78T7C7SNBJJUONJ0LS" hidden="1">#REF!</definedName>
    <definedName name="BExIORFDXP4AVIEBLSTZ8ETSXMNM" localSheetId="11" hidden="1">#REF!</definedName>
    <definedName name="BExIORFDXP4AVIEBLSTZ8ETSXMNM" localSheetId="5" hidden="1">#REF!</definedName>
    <definedName name="BExIORFDXP4AVIEBLSTZ8ETSXMNM" localSheetId="8" hidden="1">#REF!</definedName>
    <definedName name="BExIORFDXP4AVIEBLSTZ8ETSXMNM" localSheetId="6" hidden="1">#REF!</definedName>
    <definedName name="BExIORFDXP4AVIEBLSTZ8ETSXMNM" localSheetId="7" hidden="1">#REF!</definedName>
    <definedName name="BExIORFDXP4AVIEBLSTZ8ETSXMNM" hidden="1">#REF!</definedName>
    <definedName name="BExIOTZ5EFZ2NASVQ05RH15HRSW6" localSheetId="11" hidden="1">#REF!</definedName>
    <definedName name="BExIOTZ5EFZ2NASVQ05RH15HRSW6" localSheetId="5" hidden="1">#REF!</definedName>
    <definedName name="BExIOTZ5EFZ2NASVQ05RH15HRSW6" localSheetId="8" hidden="1">#REF!</definedName>
    <definedName name="BExIOTZ5EFZ2NASVQ05RH15HRSW6" localSheetId="6" hidden="1">#REF!</definedName>
    <definedName name="BExIOTZ5EFZ2NASVQ05RH15HRSW6" localSheetId="7" hidden="1">#REF!</definedName>
    <definedName name="BExIOTZ5EFZ2NASVQ05RH15HRSW6" hidden="1">#REF!</definedName>
    <definedName name="BExIP8YNN6UUE1GZ223SWH7DLGKO" localSheetId="11" hidden="1">#REF!</definedName>
    <definedName name="BExIP8YNN6UUE1GZ223SWH7DLGKO" localSheetId="5" hidden="1">#REF!</definedName>
    <definedName name="BExIP8YNN6UUE1GZ223SWH7DLGKO" localSheetId="8" hidden="1">#REF!</definedName>
    <definedName name="BExIP8YNN6UUE1GZ223SWH7DLGKO" localSheetId="6" hidden="1">#REF!</definedName>
    <definedName name="BExIP8YNN6UUE1GZ223SWH7DLGKO" localSheetId="7" hidden="1">#REF!</definedName>
    <definedName name="BExIP8YNN6UUE1GZ223SWH7DLGKO" hidden="1">#REF!</definedName>
    <definedName name="BExIPAB4AOL592OJCC1CFAXTLF1A" localSheetId="11" hidden="1">#REF!</definedName>
    <definedName name="BExIPAB4AOL592OJCC1CFAXTLF1A" localSheetId="5" hidden="1">#REF!</definedName>
    <definedName name="BExIPAB4AOL592OJCC1CFAXTLF1A" localSheetId="8" hidden="1">#REF!</definedName>
    <definedName name="BExIPAB4AOL592OJCC1CFAXTLF1A" localSheetId="6" hidden="1">#REF!</definedName>
    <definedName name="BExIPAB4AOL592OJCC1CFAXTLF1A" localSheetId="7" hidden="1">#REF!</definedName>
    <definedName name="BExIPAB4AOL592OJCC1CFAXTLF1A" hidden="1">#REF!</definedName>
    <definedName name="BExIPB25DKX4S2ZCKQN7KWSC3JBF" localSheetId="11" hidden="1">#REF!</definedName>
    <definedName name="BExIPB25DKX4S2ZCKQN7KWSC3JBF" localSheetId="5" hidden="1">#REF!</definedName>
    <definedName name="BExIPB25DKX4S2ZCKQN7KWSC3JBF" localSheetId="8" hidden="1">#REF!</definedName>
    <definedName name="BExIPB25DKX4S2ZCKQN7KWSC3JBF" localSheetId="6" hidden="1">#REF!</definedName>
    <definedName name="BExIPB25DKX4S2ZCKQN7KWSC3JBF" localSheetId="7" hidden="1">#REF!</definedName>
    <definedName name="BExIPB25DKX4S2ZCKQN7KWSC3JBF" hidden="1">#REF!</definedName>
    <definedName name="BExIPCUX4I4S2N50TLMMLALYLH9S" localSheetId="11" hidden="1">#REF!</definedName>
    <definedName name="BExIPCUX4I4S2N50TLMMLALYLH9S" localSheetId="5" hidden="1">#REF!</definedName>
    <definedName name="BExIPCUX4I4S2N50TLMMLALYLH9S" localSheetId="8" hidden="1">#REF!</definedName>
    <definedName name="BExIPCUX4I4S2N50TLMMLALYLH9S" localSheetId="6" hidden="1">#REF!</definedName>
    <definedName name="BExIPCUX4I4S2N50TLMMLALYLH9S" localSheetId="7" hidden="1">#REF!</definedName>
    <definedName name="BExIPCUX4I4S2N50TLMMLALYLH9S" hidden="1">#REF!</definedName>
    <definedName name="BExIPDLT8JYAMGE5HTN4D1YHZF3V" localSheetId="11" hidden="1">#REF!</definedName>
    <definedName name="BExIPDLT8JYAMGE5HTN4D1YHZF3V" localSheetId="5" hidden="1">#REF!</definedName>
    <definedName name="BExIPDLT8JYAMGE5HTN4D1YHZF3V" localSheetId="8" hidden="1">#REF!</definedName>
    <definedName name="BExIPDLT8JYAMGE5HTN4D1YHZF3V" localSheetId="6" hidden="1">#REF!</definedName>
    <definedName name="BExIPDLT8JYAMGE5HTN4D1YHZF3V" localSheetId="7" hidden="1">#REF!</definedName>
    <definedName name="BExIPDLT8JYAMGE5HTN4D1YHZF3V" hidden="1">#REF!</definedName>
    <definedName name="BExIPG040Q08EWIWL6CAVR3GRI43" localSheetId="11" hidden="1">#REF!</definedName>
    <definedName name="BExIPG040Q08EWIWL6CAVR3GRI43" localSheetId="5" hidden="1">#REF!</definedName>
    <definedName name="BExIPG040Q08EWIWL6CAVR3GRI43" localSheetId="8" hidden="1">#REF!</definedName>
    <definedName name="BExIPG040Q08EWIWL6CAVR3GRI43" localSheetId="6" hidden="1">#REF!</definedName>
    <definedName name="BExIPG040Q08EWIWL6CAVR3GRI43" localSheetId="7" hidden="1">#REF!</definedName>
    <definedName name="BExIPG040Q08EWIWL6CAVR3GRI43" hidden="1">#REF!</definedName>
    <definedName name="BExIPKNFUDPDKOSH5GHDVNA8D66S" localSheetId="11" hidden="1">#REF!</definedName>
    <definedName name="BExIPKNFUDPDKOSH5GHDVNA8D66S" localSheetId="5" hidden="1">#REF!</definedName>
    <definedName name="BExIPKNFUDPDKOSH5GHDVNA8D66S" localSheetId="8" hidden="1">#REF!</definedName>
    <definedName name="BExIPKNFUDPDKOSH5GHDVNA8D66S" localSheetId="6" hidden="1">#REF!</definedName>
    <definedName name="BExIPKNFUDPDKOSH5GHDVNA8D66S" localSheetId="7" hidden="1">#REF!</definedName>
    <definedName name="BExIPKNFUDPDKOSH5GHDVNA8D66S" hidden="1">#REF!</definedName>
    <definedName name="BExIPVL5VEVK9Q7AYB7EC2VZWBEZ" localSheetId="11" hidden="1">#REF!</definedName>
    <definedName name="BExIPVL5VEVK9Q7AYB7EC2VZWBEZ" localSheetId="5" hidden="1">#REF!</definedName>
    <definedName name="BExIPVL5VEVK9Q7AYB7EC2VZWBEZ" localSheetId="8" hidden="1">#REF!</definedName>
    <definedName name="BExIPVL5VEVK9Q7AYB7EC2VZWBEZ" localSheetId="6" hidden="1">#REF!</definedName>
    <definedName name="BExIPVL5VEVK9Q7AYB7EC2VZWBEZ" localSheetId="7" hidden="1">#REF!</definedName>
    <definedName name="BExIPVL5VEVK9Q7AYB7EC2VZWBEZ" hidden="1">#REF!</definedName>
    <definedName name="BExIQ1VS9A2FHVD9TUHKG9K8EVVP" localSheetId="11" hidden="1">#REF!</definedName>
    <definedName name="BExIQ1VS9A2FHVD9TUHKG9K8EVVP" localSheetId="5" hidden="1">#REF!</definedName>
    <definedName name="BExIQ1VS9A2FHVD9TUHKG9K8EVVP" localSheetId="8" hidden="1">#REF!</definedName>
    <definedName name="BExIQ1VS9A2FHVD9TUHKG9K8EVVP" localSheetId="6" hidden="1">#REF!</definedName>
    <definedName name="BExIQ1VS9A2FHVD9TUHKG9K8EVVP" localSheetId="7" hidden="1">#REF!</definedName>
    <definedName name="BExIQ1VS9A2FHVD9TUHKG9K8EVVP" hidden="1">#REF!</definedName>
    <definedName name="BExIQ3J19L30PSQ2CXNT6IHW0I7V" localSheetId="11" hidden="1">#REF!</definedName>
    <definedName name="BExIQ3J19L30PSQ2CXNT6IHW0I7V" localSheetId="5" hidden="1">#REF!</definedName>
    <definedName name="BExIQ3J19L30PSQ2CXNT6IHW0I7V" localSheetId="8" hidden="1">#REF!</definedName>
    <definedName name="BExIQ3J19L30PSQ2CXNT6IHW0I7V" localSheetId="6" hidden="1">#REF!</definedName>
    <definedName name="BExIQ3J19L30PSQ2CXNT6IHW0I7V" localSheetId="7" hidden="1">#REF!</definedName>
    <definedName name="BExIQ3J19L30PSQ2CXNT6IHW0I7V" hidden="1">#REF!</definedName>
    <definedName name="BExIQ3OJ7M04XCY276IO0LJA5XUK" localSheetId="11" hidden="1">#REF!</definedName>
    <definedName name="BExIQ3OJ7M04XCY276IO0LJA5XUK" localSheetId="5" hidden="1">#REF!</definedName>
    <definedName name="BExIQ3OJ7M04XCY276IO0LJA5XUK" localSheetId="8" hidden="1">#REF!</definedName>
    <definedName name="BExIQ3OJ7M04XCY276IO0LJA5XUK" localSheetId="6" hidden="1">#REF!</definedName>
    <definedName name="BExIQ3OJ7M04XCY276IO0LJA5XUK" localSheetId="7" hidden="1">#REF!</definedName>
    <definedName name="BExIQ3OJ7M04XCY276IO0LJA5XUK" hidden="1">#REF!</definedName>
    <definedName name="BExIQ5S19ITB0NDRUN4XV7B905ED" localSheetId="11" hidden="1">#REF!</definedName>
    <definedName name="BExIQ5S19ITB0NDRUN4XV7B905ED" localSheetId="5" hidden="1">#REF!</definedName>
    <definedName name="BExIQ5S19ITB0NDRUN4XV7B905ED" localSheetId="8" hidden="1">#REF!</definedName>
    <definedName name="BExIQ5S19ITB0NDRUN4XV7B905ED" localSheetId="6" hidden="1">#REF!</definedName>
    <definedName name="BExIQ5S19ITB0NDRUN4XV7B905ED" localSheetId="7" hidden="1">#REF!</definedName>
    <definedName name="BExIQ5S19ITB0NDRUN4XV7B905ED" hidden="1">#REF!</definedName>
    <definedName name="BExIQ810MMN2UN0EQ9CRQAFWA19X" localSheetId="11" hidden="1">#REF!</definedName>
    <definedName name="BExIQ810MMN2UN0EQ9CRQAFWA19X" localSheetId="5" hidden="1">#REF!</definedName>
    <definedName name="BExIQ810MMN2UN0EQ9CRQAFWA19X" localSheetId="8" hidden="1">#REF!</definedName>
    <definedName name="BExIQ810MMN2UN0EQ9CRQAFWA19X" localSheetId="6" hidden="1">#REF!</definedName>
    <definedName name="BExIQ810MMN2UN0EQ9CRQAFWA19X" localSheetId="7" hidden="1">#REF!</definedName>
    <definedName name="BExIQ810MMN2UN0EQ9CRQAFWA19X" hidden="1">#REF!</definedName>
    <definedName name="BExIQ9TMQT2EIXSVQW7GVSOAW2VJ" localSheetId="11" hidden="1">#REF!</definedName>
    <definedName name="BExIQ9TMQT2EIXSVQW7GVSOAW2VJ" localSheetId="5" hidden="1">#REF!</definedName>
    <definedName name="BExIQ9TMQT2EIXSVQW7GVSOAW2VJ" localSheetId="8" hidden="1">#REF!</definedName>
    <definedName name="BExIQ9TMQT2EIXSVQW7GVSOAW2VJ" localSheetId="6" hidden="1">#REF!</definedName>
    <definedName name="BExIQ9TMQT2EIXSVQW7GVSOAW2VJ" localSheetId="7" hidden="1">#REF!</definedName>
    <definedName name="BExIQ9TMQT2EIXSVQW7GVSOAW2VJ" hidden="1">#REF!</definedName>
    <definedName name="BExIQBMDE1L6J4H27K1FMSHQKDSE" localSheetId="11" hidden="1">#REF!</definedName>
    <definedName name="BExIQBMDE1L6J4H27K1FMSHQKDSE" localSheetId="5" hidden="1">#REF!</definedName>
    <definedName name="BExIQBMDE1L6J4H27K1FMSHQKDSE" localSheetId="8" hidden="1">#REF!</definedName>
    <definedName name="BExIQBMDE1L6J4H27K1FMSHQKDSE" localSheetId="6" hidden="1">#REF!</definedName>
    <definedName name="BExIQBMDE1L6J4H27K1FMSHQKDSE" localSheetId="7" hidden="1">#REF!</definedName>
    <definedName name="BExIQBMDE1L6J4H27K1FMSHQKDSE" hidden="1">#REF!</definedName>
    <definedName name="BExIQE65LVXUOF3UZFO7SDHFJH22" localSheetId="11" hidden="1">#REF!</definedName>
    <definedName name="BExIQE65LVXUOF3UZFO7SDHFJH22" localSheetId="5" hidden="1">#REF!</definedName>
    <definedName name="BExIQE65LVXUOF3UZFO7SDHFJH22" localSheetId="8" hidden="1">#REF!</definedName>
    <definedName name="BExIQE65LVXUOF3UZFO7SDHFJH22" localSheetId="6" hidden="1">#REF!</definedName>
    <definedName name="BExIQE65LVXUOF3UZFO7SDHFJH22" localSheetId="7" hidden="1">#REF!</definedName>
    <definedName name="BExIQE65LVXUOF3UZFO7SDHFJH22" hidden="1">#REF!</definedName>
    <definedName name="BExIQG9OO2KKBOWTMD1OXY36TEGA" localSheetId="11" hidden="1">#REF!</definedName>
    <definedName name="BExIQG9OO2KKBOWTMD1OXY36TEGA" localSheetId="5" hidden="1">#REF!</definedName>
    <definedName name="BExIQG9OO2KKBOWTMD1OXY36TEGA" localSheetId="8" hidden="1">#REF!</definedName>
    <definedName name="BExIQG9OO2KKBOWTMD1OXY36TEGA" localSheetId="6" hidden="1">#REF!</definedName>
    <definedName name="BExIQG9OO2KKBOWTMD1OXY36TEGA" localSheetId="7" hidden="1">#REF!</definedName>
    <definedName name="BExIQG9OO2KKBOWTMD1OXY36TEGA" hidden="1">#REF!</definedName>
    <definedName name="BExIQHWZ65ALA9VAFCJEGIL1145G" localSheetId="11" hidden="1">#REF!</definedName>
    <definedName name="BExIQHWZ65ALA9VAFCJEGIL1145G" localSheetId="5" hidden="1">#REF!</definedName>
    <definedName name="BExIQHWZ65ALA9VAFCJEGIL1145G" localSheetId="8" hidden="1">#REF!</definedName>
    <definedName name="BExIQHWZ65ALA9VAFCJEGIL1145G" localSheetId="6" hidden="1">#REF!</definedName>
    <definedName name="BExIQHWZ65ALA9VAFCJEGIL1145G" localSheetId="7" hidden="1">#REF!</definedName>
    <definedName name="BExIQHWZ65ALA9VAFCJEGIL1145G" hidden="1">#REF!</definedName>
    <definedName name="BExIQX1XBB31HZTYEEVOBSE3C5A6" localSheetId="11" hidden="1">#REF!</definedName>
    <definedName name="BExIQX1XBB31HZTYEEVOBSE3C5A6" localSheetId="5" hidden="1">#REF!</definedName>
    <definedName name="BExIQX1XBB31HZTYEEVOBSE3C5A6" localSheetId="8" hidden="1">#REF!</definedName>
    <definedName name="BExIQX1XBB31HZTYEEVOBSE3C5A6" localSheetId="6" hidden="1">#REF!</definedName>
    <definedName name="BExIQX1XBB31HZTYEEVOBSE3C5A6" localSheetId="7" hidden="1">#REF!</definedName>
    <definedName name="BExIQX1XBB31HZTYEEVOBSE3C5A6" hidden="1">#REF!</definedName>
    <definedName name="BExIR2ALYRP9FW99DK2084J7IIDC" localSheetId="11" hidden="1">#REF!</definedName>
    <definedName name="BExIR2ALYRP9FW99DK2084J7IIDC" localSheetId="5" hidden="1">#REF!</definedName>
    <definedName name="BExIR2ALYRP9FW99DK2084J7IIDC" localSheetId="8" hidden="1">#REF!</definedName>
    <definedName name="BExIR2ALYRP9FW99DK2084J7IIDC" localSheetId="6" hidden="1">#REF!</definedName>
    <definedName name="BExIR2ALYRP9FW99DK2084J7IIDC" localSheetId="7" hidden="1">#REF!</definedName>
    <definedName name="BExIR2ALYRP9FW99DK2084J7IIDC" hidden="1">#REF!</definedName>
    <definedName name="BExIR8FQETPTQYW37DBVDWG3J4JW" localSheetId="11" hidden="1">#REF!</definedName>
    <definedName name="BExIR8FQETPTQYW37DBVDWG3J4JW" localSheetId="5" hidden="1">#REF!</definedName>
    <definedName name="BExIR8FQETPTQYW37DBVDWG3J4JW" localSheetId="8" hidden="1">#REF!</definedName>
    <definedName name="BExIR8FQETPTQYW37DBVDWG3J4JW" localSheetId="6" hidden="1">#REF!</definedName>
    <definedName name="BExIR8FQETPTQYW37DBVDWG3J4JW" localSheetId="7" hidden="1">#REF!</definedName>
    <definedName name="BExIR8FQETPTQYW37DBVDWG3J4JW" hidden="1">#REF!</definedName>
    <definedName name="BExIRHKWQB1PP4ZLB0C3AVUBAFMD" localSheetId="11" hidden="1">#REF!</definedName>
    <definedName name="BExIRHKWQB1PP4ZLB0C3AVUBAFMD" localSheetId="5" hidden="1">#REF!</definedName>
    <definedName name="BExIRHKWQB1PP4ZLB0C3AVUBAFMD" localSheetId="8" hidden="1">#REF!</definedName>
    <definedName name="BExIRHKWQB1PP4ZLB0C3AVUBAFMD" localSheetId="6" hidden="1">#REF!</definedName>
    <definedName name="BExIRHKWQB1PP4ZLB0C3AVUBAFMD" localSheetId="7" hidden="1">#REF!</definedName>
    <definedName name="BExIRHKWQB1PP4ZLB0C3AVUBAFMD" hidden="1">#REF!</definedName>
    <definedName name="BExIRJTRJPQR3OTAGAV7JTA4VMPS" localSheetId="11" hidden="1">#REF!</definedName>
    <definedName name="BExIRJTRJPQR3OTAGAV7JTA4VMPS" localSheetId="5" hidden="1">#REF!</definedName>
    <definedName name="BExIRJTRJPQR3OTAGAV7JTA4VMPS" localSheetId="8" hidden="1">#REF!</definedName>
    <definedName name="BExIRJTRJPQR3OTAGAV7JTA4VMPS" localSheetId="6" hidden="1">#REF!</definedName>
    <definedName name="BExIRJTRJPQR3OTAGAV7JTA4VMPS" localSheetId="7" hidden="1">#REF!</definedName>
    <definedName name="BExIRJTRJPQR3OTAGAV7JTA4VMPS" hidden="1">#REF!</definedName>
    <definedName name="BExIROH27RJOG6VI7ZHR0RZGAZZ4" localSheetId="11" hidden="1">#REF!</definedName>
    <definedName name="BExIROH27RJOG6VI7ZHR0RZGAZZ4" localSheetId="5" hidden="1">#REF!</definedName>
    <definedName name="BExIROH27RJOG6VI7ZHR0RZGAZZ4" localSheetId="8" hidden="1">#REF!</definedName>
    <definedName name="BExIROH27RJOG6VI7ZHR0RZGAZZ4" localSheetId="6" hidden="1">#REF!</definedName>
    <definedName name="BExIROH27RJOG6VI7ZHR0RZGAZZ4" localSheetId="7" hidden="1">#REF!</definedName>
    <definedName name="BExIROH27RJOG6VI7ZHR0RZGAZZ4" hidden="1">#REF!</definedName>
    <definedName name="BExIRRBGTY01OQOI3U5SW59RFDFI" localSheetId="11" hidden="1">#REF!</definedName>
    <definedName name="BExIRRBGTY01OQOI3U5SW59RFDFI" localSheetId="5" hidden="1">#REF!</definedName>
    <definedName name="BExIRRBGTY01OQOI3U5SW59RFDFI" localSheetId="8" hidden="1">#REF!</definedName>
    <definedName name="BExIRRBGTY01OQOI3U5SW59RFDFI" localSheetId="6" hidden="1">#REF!</definedName>
    <definedName name="BExIRRBGTY01OQOI3U5SW59RFDFI" localSheetId="7" hidden="1">#REF!</definedName>
    <definedName name="BExIRRBGTY01OQOI3U5SW59RFDFI" hidden="1">#REF!</definedName>
    <definedName name="BExIS4T0DRF57HYO7OGG72KBOFOI" localSheetId="11" hidden="1">#REF!</definedName>
    <definedName name="BExIS4T0DRF57HYO7OGG72KBOFOI" localSheetId="5" hidden="1">#REF!</definedName>
    <definedName name="BExIS4T0DRF57HYO7OGG72KBOFOI" localSheetId="8" hidden="1">#REF!</definedName>
    <definedName name="BExIS4T0DRF57HYO7OGG72KBOFOI" localSheetId="6" hidden="1">#REF!</definedName>
    <definedName name="BExIS4T0DRF57HYO7OGG72KBOFOI" localSheetId="7" hidden="1">#REF!</definedName>
    <definedName name="BExIS4T0DRF57HYO7OGG72KBOFOI" hidden="1">#REF!</definedName>
    <definedName name="BExIS77BJDDK18PGI9DSEYZPIL7P" localSheetId="11" hidden="1">#REF!</definedName>
    <definedName name="BExIS77BJDDK18PGI9DSEYZPIL7P" localSheetId="5" hidden="1">#REF!</definedName>
    <definedName name="BExIS77BJDDK18PGI9DSEYZPIL7P" localSheetId="8" hidden="1">#REF!</definedName>
    <definedName name="BExIS77BJDDK18PGI9DSEYZPIL7P" localSheetId="6" hidden="1">#REF!</definedName>
    <definedName name="BExIS77BJDDK18PGI9DSEYZPIL7P" localSheetId="7" hidden="1">#REF!</definedName>
    <definedName name="BExIS77BJDDK18PGI9DSEYZPIL7P" hidden="1">#REF!</definedName>
    <definedName name="BExIS8USL1T3Z97CZ30HJ98E2GXQ" localSheetId="11" hidden="1">#REF!</definedName>
    <definedName name="BExIS8USL1T3Z97CZ30HJ98E2GXQ" localSheetId="5" hidden="1">#REF!</definedName>
    <definedName name="BExIS8USL1T3Z97CZ30HJ98E2GXQ" localSheetId="8" hidden="1">#REF!</definedName>
    <definedName name="BExIS8USL1T3Z97CZ30HJ98E2GXQ" localSheetId="6" hidden="1">#REF!</definedName>
    <definedName name="BExIS8USL1T3Z97CZ30HJ98E2GXQ" localSheetId="7" hidden="1">#REF!</definedName>
    <definedName name="BExIS8USL1T3Z97CZ30HJ98E2GXQ" hidden="1">#REF!</definedName>
    <definedName name="BExISC5B700MZUBFTQ9K4IKTF7HR" localSheetId="11" hidden="1">#REF!</definedName>
    <definedName name="BExISC5B700MZUBFTQ9K4IKTF7HR" localSheetId="5" hidden="1">#REF!</definedName>
    <definedName name="BExISC5B700MZUBFTQ9K4IKTF7HR" localSheetId="8" hidden="1">#REF!</definedName>
    <definedName name="BExISC5B700MZUBFTQ9K4IKTF7HR" localSheetId="6" hidden="1">#REF!</definedName>
    <definedName name="BExISC5B700MZUBFTQ9K4IKTF7HR" localSheetId="7" hidden="1">#REF!</definedName>
    <definedName name="BExISC5B700MZUBFTQ9K4IKTF7HR" hidden="1">#REF!</definedName>
    <definedName name="BExISDHXS49S1H56ENBPRF1NLD5C" localSheetId="11" hidden="1">#REF!</definedName>
    <definedName name="BExISDHXS49S1H56ENBPRF1NLD5C" localSheetId="5" hidden="1">#REF!</definedName>
    <definedName name="BExISDHXS49S1H56ENBPRF1NLD5C" localSheetId="8" hidden="1">#REF!</definedName>
    <definedName name="BExISDHXS49S1H56ENBPRF1NLD5C" localSheetId="6" hidden="1">#REF!</definedName>
    <definedName name="BExISDHXS49S1H56ENBPRF1NLD5C" localSheetId="7" hidden="1">#REF!</definedName>
    <definedName name="BExISDHXS49S1H56ENBPRF1NLD5C" hidden="1">#REF!</definedName>
    <definedName name="BExISM1JLV54A21A164IURMPGUMU" localSheetId="11" hidden="1">#REF!</definedName>
    <definedName name="BExISM1JLV54A21A164IURMPGUMU" localSheetId="5" hidden="1">#REF!</definedName>
    <definedName name="BExISM1JLV54A21A164IURMPGUMU" localSheetId="8" hidden="1">#REF!</definedName>
    <definedName name="BExISM1JLV54A21A164IURMPGUMU" localSheetId="6" hidden="1">#REF!</definedName>
    <definedName name="BExISM1JLV54A21A164IURMPGUMU" localSheetId="7" hidden="1">#REF!</definedName>
    <definedName name="BExISM1JLV54A21A164IURMPGUMU" hidden="1">#REF!</definedName>
    <definedName name="BExISRFKJYUZ4AKW44IJF7RF9Y90" localSheetId="11" hidden="1">#REF!</definedName>
    <definedName name="BExISRFKJYUZ4AKW44IJF7RF9Y90" localSheetId="5" hidden="1">#REF!</definedName>
    <definedName name="BExISRFKJYUZ4AKW44IJF7RF9Y90" localSheetId="8" hidden="1">#REF!</definedName>
    <definedName name="BExISRFKJYUZ4AKW44IJF7RF9Y90" localSheetId="6" hidden="1">#REF!</definedName>
    <definedName name="BExISRFKJYUZ4AKW44IJF7RF9Y90" localSheetId="7" hidden="1">#REF!</definedName>
    <definedName name="BExISRFKJYUZ4AKW44IJF7RF9Y90" hidden="1">#REF!</definedName>
    <definedName name="BExISSMVV57JAUB6CSGBMBFVNGWK" localSheetId="11" hidden="1">#REF!</definedName>
    <definedName name="BExISSMVV57JAUB6CSGBMBFVNGWK" localSheetId="5" hidden="1">#REF!</definedName>
    <definedName name="BExISSMVV57JAUB6CSGBMBFVNGWK" localSheetId="8" hidden="1">#REF!</definedName>
    <definedName name="BExISSMVV57JAUB6CSGBMBFVNGWK" localSheetId="6" hidden="1">#REF!</definedName>
    <definedName name="BExISSMVV57JAUB6CSGBMBFVNGWK" localSheetId="7" hidden="1">#REF!</definedName>
    <definedName name="BExISSMVV57JAUB6CSGBMBFVNGWK" hidden="1">#REF!</definedName>
    <definedName name="BExIT16AD4HCD0WQCCA72AKLQHK1" localSheetId="11" hidden="1">#REF!</definedName>
    <definedName name="BExIT16AD4HCD0WQCCA72AKLQHK1" localSheetId="5" hidden="1">#REF!</definedName>
    <definedName name="BExIT16AD4HCD0WQCCA72AKLQHK1" localSheetId="8" hidden="1">#REF!</definedName>
    <definedName name="BExIT16AD4HCD0WQCCA72AKLQHK1" localSheetId="6" hidden="1">#REF!</definedName>
    <definedName name="BExIT16AD4HCD0WQCCA72AKLQHK1" localSheetId="7" hidden="1">#REF!</definedName>
    <definedName name="BExIT16AD4HCD0WQCCA72AKLQHK1" hidden="1">#REF!</definedName>
    <definedName name="BExIT1MK8TBAK3SNP36A8FKDQSOK" localSheetId="11" hidden="1">#REF!</definedName>
    <definedName name="BExIT1MK8TBAK3SNP36A8FKDQSOK" localSheetId="5" hidden="1">#REF!</definedName>
    <definedName name="BExIT1MK8TBAK3SNP36A8FKDQSOK" localSheetId="8" hidden="1">#REF!</definedName>
    <definedName name="BExIT1MK8TBAK3SNP36A8FKDQSOK" localSheetId="6" hidden="1">#REF!</definedName>
    <definedName name="BExIT1MK8TBAK3SNP36A8FKDQSOK" localSheetId="7" hidden="1">#REF!</definedName>
    <definedName name="BExIT1MK8TBAK3SNP36A8FKDQSOK" hidden="1">#REF!</definedName>
    <definedName name="BExIT9PPVL7XGGIZS7G6QI6L7H9U" localSheetId="11" hidden="1">#REF!</definedName>
    <definedName name="BExIT9PPVL7XGGIZS7G6QI6L7H9U" localSheetId="5" hidden="1">#REF!</definedName>
    <definedName name="BExIT9PPVL7XGGIZS7G6QI6L7H9U" localSheetId="8" hidden="1">#REF!</definedName>
    <definedName name="BExIT9PPVL7XGGIZS7G6QI6L7H9U" localSheetId="6" hidden="1">#REF!</definedName>
    <definedName name="BExIT9PPVL7XGGIZS7G6QI6L7H9U" localSheetId="7" hidden="1">#REF!</definedName>
    <definedName name="BExIT9PPVL7XGGIZS7G6QI6L7H9U" hidden="1">#REF!</definedName>
    <definedName name="BExITBNYANV2S8KD56GOGCKW393R" localSheetId="11" hidden="1">#REF!</definedName>
    <definedName name="BExITBNYANV2S8KD56GOGCKW393R" localSheetId="5" hidden="1">#REF!</definedName>
    <definedName name="BExITBNYANV2S8KD56GOGCKW393R" localSheetId="8" hidden="1">#REF!</definedName>
    <definedName name="BExITBNYANV2S8KD56GOGCKW393R" localSheetId="6" hidden="1">#REF!</definedName>
    <definedName name="BExITBNYANV2S8KD56GOGCKW393R" localSheetId="7" hidden="1">#REF!</definedName>
    <definedName name="BExITBNYANV2S8KD56GOGCKW393R" hidden="1">#REF!</definedName>
    <definedName name="BExItemGrid" localSheetId="11">#REF!</definedName>
    <definedName name="BExItemGrid" localSheetId="5">#REF!</definedName>
    <definedName name="BExItemGrid" localSheetId="6">#REF!</definedName>
    <definedName name="BExItemGrid">#REF!</definedName>
    <definedName name="BExITGB4FVAV0LE88D7JMX7FBYXI" localSheetId="11" hidden="1">#REF!</definedName>
    <definedName name="BExITGB4FVAV0LE88D7JMX7FBYXI" localSheetId="5" hidden="1">#REF!</definedName>
    <definedName name="BExITGB4FVAV0LE88D7JMX7FBYXI" localSheetId="8" hidden="1">#REF!</definedName>
    <definedName name="BExITGB4FVAV0LE88D7JMX7FBYXI" localSheetId="6" hidden="1">#REF!</definedName>
    <definedName name="BExITGB4FVAV0LE88D7JMX7FBYXI" localSheetId="7" hidden="1">#REF!</definedName>
    <definedName name="BExITGB4FVAV0LE88D7JMX7FBYXI" hidden="1">#REF!</definedName>
    <definedName name="BExITI3TQ14K842P38QF0PNWSWNO" localSheetId="11" hidden="1">#REF!</definedName>
    <definedName name="BExITI3TQ14K842P38QF0PNWSWNO" localSheetId="5" hidden="1">#REF!</definedName>
    <definedName name="BExITI3TQ14K842P38QF0PNWSWNO" localSheetId="8" hidden="1">#REF!</definedName>
    <definedName name="BExITI3TQ14K842P38QF0PNWSWNO" localSheetId="6" hidden="1">#REF!</definedName>
    <definedName name="BExITI3TQ14K842P38QF0PNWSWNO" localSheetId="7" hidden="1">#REF!</definedName>
    <definedName name="BExITI3TQ14K842P38QF0PNWSWNO" hidden="1">#REF!</definedName>
    <definedName name="BExIU9OGER4TPMETACWUEP1UENK0" localSheetId="11" hidden="1">#REF!</definedName>
    <definedName name="BExIU9OGER4TPMETACWUEP1UENK0" localSheetId="5" hidden="1">#REF!</definedName>
    <definedName name="BExIU9OGER4TPMETACWUEP1UENK0" localSheetId="8" hidden="1">#REF!</definedName>
    <definedName name="BExIU9OGER4TPMETACWUEP1UENK0" localSheetId="6" hidden="1">#REF!</definedName>
    <definedName name="BExIU9OGER4TPMETACWUEP1UENK0" localSheetId="7" hidden="1">#REF!</definedName>
    <definedName name="BExIU9OGER4TPMETACWUEP1UENK0" hidden="1">#REF!</definedName>
    <definedName name="BExIUD4OJGH65NFNQ4VMCE3R4J1X" localSheetId="11" hidden="1">#REF!</definedName>
    <definedName name="BExIUD4OJGH65NFNQ4VMCE3R4J1X" localSheetId="5" hidden="1">#REF!</definedName>
    <definedName name="BExIUD4OJGH65NFNQ4VMCE3R4J1X" localSheetId="8" hidden="1">#REF!</definedName>
    <definedName name="BExIUD4OJGH65NFNQ4VMCE3R4J1X" localSheetId="6" hidden="1">#REF!</definedName>
    <definedName name="BExIUD4OJGH65NFNQ4VMCE3R4J1X" localSheetId="7" hidden="1">#REF!</definedName>
    <definedName name="BExIUD4OJGH65NFNQ4VMCE3R4J1X" hidden="1">#REF!</definedName>
    <definedName name="BExIUQM0XWNNW3MJD26EOVIT7FSU" localSheetId="11" hidden="1">#REF!</definedName>
    <definedName name="BExIUQM0XWNNW3MJD26EOVIT7FSU" localSheetId="5" hidden="1">#REF!</definedName>
    <definedName name="BExIUQM0XWNNW3MJD26EOVIT7FSU" localSheetId="8" hidden="1">#REF!</definedName>
    <definedName name="BExIUQM0XWNNW3MJD26EOVIT7FSU" localSheetId="6" hidden="1">#REF!</definedName>
    <definedName name="BExIUQM0XWNNW3MJD26EOVIT7FSU" localSheetId="7" hidden="1">#REF!</definedName>
    <definedName name="BExIUQM0XWNNW3MJD26EOVIT7FSU" hidden="1">#REF!</definedName>
    <definedName name="BExIUTB5OAAXYW0OFMP0PS40SPOB" localSheetId="11" hidden="1">#REF!</definedName>
    <definedName name="BExIUTB5OAAXYW0OFMP0PS40SPOB" localSheetId="5" hidden="1">#REF!</definedName>
    <definedName name="BExIUTB5OAAXYW0OFMP0PS40SPOB" localSheetId="8" hidden="1">#REF!</definedName>
    <definedName name="BExIUTB5OAAXYW0OFMP0PS40SPOB" localSheetId="6" hidden="1">#REF!</definedName>
    <definedName name="BExIUTB5OAAXYW0OFMP0PS40SPOB" localSheetId="7" hidden="1">#REF!</definedName>
    <definedName name="BExIUTB5OAAXYW0OFMP0PS40SPOB" hidden="1">#REF!</definedName>
    <definedName name="BExIUUT2MHIOV6R3WHA0DPM1KBKY" localSheetId="11" hidden="1">#REF!</definedName>
    <definedName name="BExIUUT2MHIOV6R3WHA0DPM1KBKY" localSheetId="5" hidden="1">#REF!</definedName>
    <definedName name="BExIUUT2MHIOV6R3WHA0DPM1KBKY" localSheetId="8" hidden="1">#REF!</definedName>
    <definedName name="BExIUUT2MHIOV6R3WHA0DPM1KBKY" localSheetId="6" hidden="1">#REF!</definedName>
    <definedName name="BExIUUT2MHIOV6R3WHA0DPM1KBKY" localSheetId="7" hidden="1">#REF!</definedName>
    <definedName name="BExIUUT2MHIOV6R3WHA0DPM1KBKY" hidden="1">#REF!</definedName>
    <definedName name="BExIUYPDT1AM6MWGWQS646PIZIWC" localSheetId="11" hidden="1">#REF!</definedName>
    <definedName name="BExIUYPDT1AM6MWGWQS646PIZIWC" localSheetId="5" hidden="1">#REF!</definedName>
    <definedName name="BExIUYPDT1AM6MWGWQS646PIZIWC" localSheetId="8" hidden="1">#REF!</definedName>
    <definedName name="BExIUYPDT1AM6MWGWQS646PIZIWC" localSheetId="6" hidden="1">#REF!</definedName>
    <definedName name="BExIUYPDT1AM6MWGWQS646PIZIWC" localSheetId="7" hidden="1">#REF!</definedName>
    <definedName name="BExIUYPDT1AM6MWGWQS646PIZIWC" hidden="1">#REF!</definedName>
    <definedName name="BExIV0I2O9F8D1UK1SI8AEYR6U0A" localSheetId="11" hidden="1">#REF!</definedName>
    <definedName name="BExIV0I2O9F8D1UK1SI8AEYR6U0A" localSheetId="5" hidden="1">#REF!</definedName>
    <definedName name="BExIV0I2O9F8D1UK1SI8AEYR6U0A" localSheetId="8" hidden="1">#REF!</definedName>
    <definedName name="BExIV0I2O9F8D1UK1SI8AEYR6U0A" localSheetId="6" hidden="1">#REF!</definedName>
    <definedName name="BExIV0I2O9F8D1UK1SI8AEYR6U0A" localSheetId="7" hidden="1">#REF!</definedName>
    <definedName name="BExIV0I2O9F8D1UK1SI8AEYR6U0A" hidden="1">#REF!</definedName>
    <definedName name="BExIV2LM38XPLRTWT0R44TMQ59E5" localSheetId="11" hidden="1">#REF!</definedName>
    <definedName name="BExIV2LM38XPLRTWT0R44TMQ59E5" localSheetId="5" hidden="1">#REF!</definedName>
    <definedName name="BExIV2LM38XPLRTWT0R44TMQ59E5" localSheetId="8" hidden="1">#REF!</definedName>
    <definedName name="BExIV2LM38XPLRTWT0R44TMQ59E5" localSheetId="6" hidden="1">#REF!</definedName>
    <definedName name="BExIV2LM38XPLRTWT0R44TMQ59E5" localSheetId="7" hidden="1">#REF!</definedName>
    <definedName name="BExIV2LM38XPLRTWT0R44TMQ59E5" hidden="1">#REF!</definedName>
    <definedName name="BExIV3HY4S0YRV1F7XEMF2YHAR2I" localSheetId="11" hidden="1">#REF!</definedName>
    <definedName name="BExIV3HY4S0YRV1F7XEMF2YHAR2I" localSheetId="5" hidden="1">#REF!</definedName>
    <definedName name="BExIV3HY4S0YRV1F7XEMF2YHAR2I" localSheetId="8" hidden="1">#REF!</definedName>
    <definedName name="BExIV3HY4S0YRV1F7XEMF2YHAR2I" localSheetId="6" hidden="1">#REF!</definedName>
    <definedName name="BExIV3HY4S0YRV1F7XEMF2YHAR2I" localSheetId="7" hidden="1">#REF!</definedName>
    <definedName name="BExIV3HY4S0YRV1F7XEMF2YHAR2I" hidden="1">#REF!</definedName>
    <definedName name="BExIV6HUZFRIFLXW2SICKGTAH1PV" localSheetId="11" hidden="1">#REF!</definedName>
    <definedName name="BExIV6HUZFRIFLXW2SICKGTAH1PV" localSheetId="5" hidden="1">#REF!</definedName>
    <definedName name="BExIV6HUZFRIFLXW2SICKGTAH1PV" localSheetId="8" hidden="1">#REF!</definedName>
    <definedName name="BExIV6HUZFRIFLXW2SICKGTAH1PV" localSheetId="6" hidden="1">#REF!</definedName>
    <definedName name="BExIV6HUZFRIFLXW2SICKGTAH1PV" localSheetId="7" hidden="1">#REF!</definedName>
    <definedName name="BExIV6HUZFRIFLXW2SICKGTAH1PV" hidden="1">#REF!</definedName>
    <definedName name="BExIVCXWL6H5LD9DHDIA4F5U9TQL" localSheetId="11" hidden="1">#REF!</definedName>
    <definedName name="BExIVCXWL6H5LD9DHDIA4F5U9TQL" localSheetId="5" hidden="1">#REF!</definedName>
    <definedName name="BExIVCXWL6H5LD9DHDIA4F5U9TQL" localSheetId="8" hidden="1">#REF!</definedName>
    <definedName name="BExIVCXWL6H5LD9DHDIA4F5U9TQL" localSheetId="6" hidden="1">#REF!</definedName>
    <definedName name="BExIVCXWL6H5LD9DHDIA4F5U9TQL" localSheetId="7" hidden="1">#REF!</definedName>
    <definedName name="BExIVCXWL6H5LD9DHDIA4F5U9TQL" hidden="1">#REF!</definedName>
    <definedName name="BExIVEVYJ7KL8QNR5ZTOSD11I5A6" localSheetId="11" hidden="1">#REF!</definedName>
    <definedName name="BExIVEVYJ7KL8QNR5ZTOSD11I5A6" localSheetId="5" hidden="1">#REF!</definedName>
    <definedName name="BExIVEVYJ7KL8QNR5ZTOSD11I5A6" localSheetId="8" hidden="1">#REF!</definedName>
    <definedName name="BExIVEVYJ7KL8QNR5ZTOSD11I5A6" localSheetId="6" hidden="1">#REF!</definedName>
    <definedName name="BExIVEVYJ7KL8QNR5ZTOSD11I5A6" localSheetId="7" hidden="1">#REF!</definedName>
    <definedName name="BExIVEVYJ7KL8QNR5ZTOSD11I5A6" hidden="1">#REF!</definedName>
    <definedName name="BExIVJ30S9U8MA1TUBRND8DGF96D" localSheetId="11" hidden="1">#REF!</definedName>
    <definedName name="BExIVJ30S9U8MA1TUBRND8DGF96D" localSheetId="5" hidden="1">#REF!</definedName>
    <definedName name="BExIVJ30S9U8MA1TUBRND8DGF96D" localSheetId="8" hidden="1">#REF!</definedName>
    <definedName name="BExIVJ30S9U8MA1TUBRND8DGF96D" localSheetId="6" hidden="1">#REF!</definedName>
    <definedName name="BExIVJ30S9U8MA1TUBRND8DGF96D" localSheetId="7" hidden="1">#REF!</definedName>
    <definedName name="BExIVJ30S9U8MA1TUBRND8DGF96D" hidden="1">#REF!</definedName>
    <definedName name="BExIVMOIPSEWSIHIDDLOXESQ28A0" localSheetId="11" hidden="1">#REF!</definedName>
    <definedName name="BExIVMOIPSEWSIHIDDLOXESQ28A0" localSheetId="5" hidden="1">#REF!</definedName>
    <definedName name="BExIVMOIPSEWSIHIDDLOXESQ28A0" localSheetId="8" hidden="1">#REF!</definedName>
    <definedName name="BExIVMOIPSEWSIHIDDLOXESQ28A0" localSheetId="6" hidden="1">#REF!</definedName>
    <definedName name="BExIVMOIPSEWSIHIDDLOXESQ28A0" localSheetId="7" hidden="1">#REF!</definedName>
    <definedName name="BExIVMOIPSEWSIHIDDLOXESQ28A0" hidden="1">#REF!</definedName>
    <definedName name="BExIVNVNJX9BYDLC88NG09YF5XQ6" localSheetId="11" hidden="1">#REF!</definedName>
    <definedName name="BExIVNVNJX9BYDLC88NG09YF5XQ6" localSheetId="5" hidden="1">#REF!</definedName>
    <definedName name="BExIVNVNJX9BYDLC88NG09YF5XQ6" localSheetId="8" hidden="1">#REF!</definedName>
    <definedName name="BExIVNVNJX9BYDLC88NG09YF5XQ6" localSheetId="6" hidden="1">#REF!</definedName>
    <definedName name="BExIVNVNJX9BYDLC88NG09YF5XQ6" localSheetId="7" hidden="1">#REF!</definedName>
    <definedName name="BExIVNVNJX9BYDLC88NG09YF5XQ6" hidden="1">#REF!</definedName>
    <definedName name="BExIVQVKLMGSRYT1LFZH0KUIA4OR" localSheetId="11" hidden="1">#REF!</definedName>
    <definedName name="BExIVQVKLMGSRYT1LFZH0KUIA4OR" localSheetId="5" hidden="1">#REF!</definedName>
    <definedName name="BExIVQVKLMGSRYT1LFZH0KUIA4OR" localSheetId="8" hidden="1">#REF!</definedName>
    <definedName name="BExIVQVKLMGSRYT1LFZH0KUIA4OR" localSheetId="6" hidden="1">#REF!</definedName>
    <definedName name="BExIVQVKLMGSRYT1LFZH0KUIA4OR" localSheetId="7" hidden="1">#REF!</definedName>
    <definedName name="BExIVQVKLMGSRYT1LFZH0KUIA4OR" hidden="1">#REF!</definedName>
    <definedName name="BExIVYTFI35KNR2XSA6N8OJYUTUR" localSheetId="11" hidden="1">#REF!</definedName>
    <definedName name="BExIVYTFI35KNR2XSA6N8OJYUTUR" localSheetId="5" hidden="1">#REF!</definedName>
    <definedName name="BExIVYTFI35KNR2XSA6N8OJYUTUR" localSheetId="8" hidden="1">#REF!</definedName>
    <definedName name="BExIVYTFI35KNR2XSA6N8OJYUTUR" localSheetId="6" hidden="1">#REF!</definedName>
    <definedName name="BExIVYTFI35KNR2XSA6N8OJYUTUR" localSheetId="7" hidden="1">#REF!</definedName>
    <definedName name="BExIVYTFI35KNR2XSA6N8OJYUTUR" hidden="1">#REF!</definedName>
    <definedName name="BExIVZF05SNB8DE7VLQOFG9S41HS" localSheetId="11" hidden="1">#REF!</definedName>
    <definedName name="BExIVZF05SNB8DE7VLQOFG9S41HS" localSheetId="5" hidden="1">#REF!</definedName>
    <definedName name="BExIVZF05SNB8DE7VLQOFG9S41HS" localSheetId="8" hidden="1">#REF!</definedName>
    <definedName name="BExIVZF05SNB8DE7VLQOFG9S41HS" localSheetId="6" hidden="1">#REF!</definedName>
    <definedName name="BExIVZF05SNB8DE7VLQOFG9S41HS" localSheetId="7" hidden="1">#REF!</definedName>
    <definedName name="BExIVZF05SNB8DE7VLQOFG9S41HS" hidden="1">#REF!</definedName>
    <definedName name="BExIWB3SY3WRIVIOF988DNNODBOA" localSheetId="11" hidden="1">#REF!</definedName>
    <definedName name="BExIWB3SY3WRIVIOF988DNNODBOA" localSheetId="5" hidden="1">#REF!</definedName>
    <definedName name="BExIWB3SY3WRIVIOF988DNNODBOA" localSheetId="8" hidden="1">#REF!</definedName>
    <definedName name="BExIWB3SY3WRIVIOF988DNNODBOA" localSheetId="6" hidden="1">#REF!</definedName>
    <definedName name="BExIWB3SY3WRIVIOF988DNNODBOA" localSheetId="7" hidden="1">#REF!</definedName>
    <definedName name="BExIWB3SY3WRIVIOF988DNNODBOA" hidden="1">#REF!</definedName>
    <definedName name="BExIWB99CG0H52LRD6QWPN4L6DV2" localSheetId="11" hidden="1">#REF!</definedName>
    <definedName name="BExIWB99CG0H52LRD6QWPN4L6DV2" localSheetId="5" hidden="1">#REF!</definedName>
    <definedName name="BExIWB99CG0H52LRD6QWPN4L6DV2" localSheetId="8" hidden="1">#REF!</definedName>
    <definedName name="BExIWB99CG0H52LRD6QWPN4L6DV2" localSheetId="6" hidden="1">#REF!</definedName>
    <definedName name="BExIWB99CG0H52LRD6QWPN4L6DV2" localSheetId="7" hidden="1">#REF!</definedName>
    <definedName name="BExIWB99CG0H52LRD6QWPN4L6DV2" hidden="1">#REF!</definedName>
    <definedName name="BExIWG1W7XP9DFYYSZAIOSHM0QLQ" localSheetId="11" hidden="1">#REF!</definedName>
    <definedName name="BExIWG1W7XP9DFYYSZAIOSHM0QLQ" localSheetId="5" hidden="1">#REF!</definedName>
    <definedName name="BExIWG1W7XP9DFYYSZAIOSHM0QLQ" localSheetId="8" hidden="1">#REF!</definedName>
    <definedName name="BExIWG1W7XP9DFYYSZAIOSHM0QLQ" localSheetId="6" hidden="1">#REF!</definedName>
    <definedName name="BExIWG1W7XP9DFYYSZAIOSHM0QLQ" localSheetId="7" hidden="1">#REF!</definedName>
    <definedName name="BExIWG1W7XP9DFYYSZAIOSHM0QLQ" hidden="1">#REF!</definedName>
    <definedName name="BExIWH3KUK94B7833DD4TB0Y6KP9" localSheetId="11" hidden="1">#REF!</definedName>
    <definedName name="BExIWH3KUK94B7833DD4TB0Y6KP9" localSheetId="5" hidden="1">#REF!</definedName>
    <definedName name="BExIWH3KUK94B7833DD4TB0Y6KP9" localSheetId="8" hidden="1">#REF!</definedName>
    <definedName name="BExIWH3KUK94B7833DD4TB0Y6KP9" localSheetId="6" hidden="1">#REF!</definedName>
    <definedName name="BExIWH3KUK94B7833DD4TB0Y6KP9" localSheetId="7" hidden="1">#REF!</definedName>
    <definedName name="BExIWH3KUK94B7833DD4TB0Y6KP9" hidden="1">#REF!</definedName>
    <definedName name="BExIWHZXYAALPLS8CSHZHJ82LBOH" localSheetId="11" hidden="1">#REF!</definedName>
    <definedName name="BExIWHZXYAALPLS8CSHZHJ82LBOH" localSheetId="5" hidden="1">#REF!</definedName>
    <definedName name="BExIWHZXYAALPLS8CSHZHJ82LBOH" localSheetId="8" hidden="1">#REF!</definedName>
    <definedName name="BExIWHZXYAALPLS8CSHZHJ82LBOH" localSheetId="6" hidden="1">#REF!</definedName>
    <definedName name="BExIWHZXYAALPLS8CSHZHJ82LBOH" localSheetId="7" hidden="1">#REF!</definedName>
    <definedName name="BExIWHZXYAALPLS8CSHZHJ82LBOH" hidden="1">#REF!</definedName>
    <definedName name="BExIWJY6FHR6KOO0P8U4IZ7VD42D" localSheetId="11" hidden="1">#REF!</definedName>
    <definedName name="BExIWJY6FHR6KOO0P8U4IZ7VD42D" localSheetId="5" hidden="1">#REF!</definedName>
    <definedName name="BExIWJY6FHR6KOO0P8U4IZ7VD42D" localSheetId="8" hidden="1">#REF!</definedName>
    <definedName name="BExIWJY6FHR6KOO0P8U4IZ7VD42D" localSheetId="6" hidden="1">#REF!</definedName>
    <definedName name="BExIWJY6FHR6KOO0P8U4IZ7VD42D" localSheetId="7" hidden="1">#REF!</definedName>
    <definedName name="BExIWJY6FHR6KOO0P8U4IZ7VD42D" hidden="1">#REF!</definedName>
    <definedName name="BExIWKE9MGIDWORBI43AWTUNYFAN" localSheetId="11" hidden="1">#REF!</definedName>
    <definedName name="BExIWKE9MGIDWORBI43AWTUNYFAN" localSheetId="5" hidden="1">#REF!</definedName>
    <definedName name="BExIWKE9MGIDWORBI43AWTUNYFAN" localSheetId="8" hidden="1">#REF!</definedName>
    <definedName name="BExIWKE9MGIDWORBI43AWTUNYFAN" localSheetId="6" hidden="1">#REF!</definedName>
    <definedName name="BExIWKE9MGIDWORBI43AWTUNYFAN" localSheetId="7" hidden="1">#REF!</definedName>
    <definedName name="BExIWKE9MGIDWORBI43AWTUNYFAN" hidden="1">#REF!</definedName>
    <definedName name="BExIWPHOYLSNGZKVD3RRKOEALEUG" localSheetId="11" hidden="1">#REF!</definedName>
    <definedName name="BExIWPHOYLSNGZKVD3RRKOEALEUG" localSheetId="5" hidden="1">#REF!</definedName>
    <definedName name="BExIWPHOYLSNGZKVD3RRKOEALEUG" localSheetId="8" hidden="1">#REF!</definedName>
    <definedName name="BExIWPHOYLSNGZKVD3RRKOEALEUG" localSheetId="6" hidden="1">#REF!</definedName>
    <definedName name="BExIWPHOYLSNGZKVD3RRKOEALEUG" localSheetId="7" hidden="1">#REF!</definedName>
    <definedName name="BExIWPHOYLSNGZKVD3RRKOEALEUG" hidden="1">#REF!</definedName>
    <definedName name="BExIWSHLD1QIZPL5ARLXOJ9Y2CAA" localSheetId="11" hidden="1">#REF!</definedName>
    <definedName name="BExIWSHLD1QIZPL5ARLXOJ9Y2CAA" localSheetId="5" hidden="1">#REF!</definedName>
    <definedName name="BExIWSHLD1QIZPL5ARLXOJ9Y2CAA" localSheetId="8" hidden="1">#REF!</definedName>
    <definedName name="BExIWSHLD1QIZPL5ARLXOJ9Y2CAA" localSheetId="6" hidden="1">#REF!</definedName>
    <definedName name="BExIWSHLD1QIZPL5ARLXOJ9Y2CAA" localSheetId="7" hidden="1">#REF!</definedName>
    <definedName name="BExIWSHLD1QIZPL5ARLXOJ9Y2CAA" hidden="1">#REF!</definedName>
    <definedName name="BExIX34PM5DBTRHRQWP6PL6WIX88" localSheetId="11" hidden="1">#REF!</definedName>
    <definedName name="BExIX34PM5DBTRHRQWP6PL6WIX88" localSheetId="5" hidden="1">#REF!</definedName>
    <definedName name="BExIX34PM5DBTRHRQWP6PL6WIX88" localSheetId="8" hidden="1">#REF!</definedName>
    <definedName name="BExIX34PM5DBTRHRQWP6PL6WIX88" localSheetId="6" hidden="1">#REF!</definedName>
    <definedName name="BExIX34PM5DBTRHRQWP6PL6WIX88" localSheetId="7" hidden="1">#REF!</definedName>
    <definedName name="BExIX34PM5DBTRHRQWP6PL6WIX88" hidden="1">#REF!</definedName>
    <definedName name="BExIX5OAP9KSUE5SIZCW9P39Q4WE" localSheetId="11" hidden="1">#REF!</definedName>
    <definedName name="BExIX5OAP9KSUE5SIZCW9P39Q4WE" localSheetId="5" hidden="1">#REF!</definedName>
    <definedName name="BExIX5OAP9KSUE5SIZCW9P39Q4WE" localSheetId="8" hidden="1">#REF!</definedName>
    <definedName name="BExIX5OAP9KSUE5SIZCW9P39Q4WE" localSheetId="6" hidden="1">#REF!</definedName>
    <definedName name="BExIX5OAP9KSUE5SIZCW9P39Q4WE" localSheetId="7" hidden="1">#REF!</definedName>
    <definedName name="BExIX5OAP9KSUE5SIZCW9P39Q4WE" hidden="1">#REF!</definedName>
    <definedName name="BExIXGRJPVJMUDGSG7IHPXPNO69B" localSheetId="11" hidden="1">#REF!</definedName>
    <definedName name="BExIXGRJPVJMUDGSG7IHPXPNO69B" localSheetId="5" hidden="1">#REF!</definedName>
    <definedName name="BExIXGRJPVJMUDGSG7IHPXPNO69B" localSheetId="8" hidden="1">#REF!</definedName>
    <definedName name="BExIXGRJPVJMUDGSG7IHPXPNO69B" localSheetId="6" hidden="1">#REF!</definedName>
    <definedName name="BExIXGRJPVJMUDGSG7IHPXPNO69B" localSheetId="7" hidden="1">#REF!</definedName>
    <definedName name="BExIXGRJPVJMUDGSG7IHPXPNO69B" hidden="1">#REF!</definedName>
    <definedName name="BExIXGWVQ9WOO0NCJLXAU4PJPOPM" localSheetId="11" hidden="1">#REF!</definedName>
    <definedName name="BExIXGWVQ9WOO0NCJLXAU4PJPOPM" localSheetId="5" hidden="1">#REF!</definedName>
    <definedName name="BExIXGWVQ9WOO0NCJLXAU4PJPOPM" localSheetId="8" hidden="1">#REF!</definedName>
    <definedName name="BExIXGWVQ9WOO0NCJLXAU4PJPOPM" localSheetId="6" hidden="1">#REF!</definedName>
    <definedName name="BExIXGWVQ9WOO0NCJLXAU4PJPOPM" localSheetId="7" hidden="1">#REF!</definedName>
    <definedName name="BExIXGWVQ9WOO0NCJLXAU4PJPOPM" hidden="1">#REF!</definedName>
    <definedName name="BExIXLK6SEOTUWQVNLCH4SAKTVGQ" localSheetId="11" hidden="1">#REF!</definedName>
    <definedName name="BExIXLK6SEOTUWQVNLCH4SAKTVGQ" localSheetId="5" hidden="1">#REF!</definedName>
    <definedName name="BExIXLK6SEOTUWQVNLCH4SAKTVGQ" localSheetId="8" hidden="1">#REF!</definedName>
    <definedName name="BExIXLK6SEOTUWQVNLCH4SAKTVGQ" localSheetId="6" hidden="1">#REF!</definedName>
    <definedName name="BExIXLK6SEOTUWQVNLCH4SAKTVGQ" localSheetId="7" hidden="1">#REF!</definedName>
    <definedName name="BExIXLK6SEOTUWQVNLCH4SAKTVGQ" hidden="1">#REF!</definedName>
    <definedName name="BExIXM5R87ZL3FHALWZXYCPHGX3E" localSheetId="11" hidden="1">#REF!</definedName>
    <definedName name="BExIXM5R87ZL3FHALWZXYCPHGX3E" localSheetId="5" hidden="1">#REF!</definedName>
    <definedName name="BExIXM5R87ZL3FHALWZXYCPHGX3E" localSheetId="8" hidden="1">#REF!</definedName>
    <definedName name="BExIXM5R87ZL3FHALWZXYCPHGX3E" localSheetId="6" hidden="1">#REF!</definedName>
    <definedName name="BExIXM5R87ZL3FHALWZXYCPHGX3E" localSheetId="7" hidden="1">#REF!</definedName>
    <definedName name="BExIXM5R87ZL3FHALWZXYCPHGX3E" hidden="1">#REF!</definedName>
    <definedName name="BExIXN24YK8MIB3OZ905DHU9CDH1" localSheetId="11" hidden="1">#REF!</definedName>
    <definedName name="BExIXN24YK8MIB3OZ905DHU9CDH1" localSheetId="5" hidden="1">#REF!</definedName>
    <definedName name="BExIXN24YK8MIB3OZ905DHU9CDH1" localSheetId="8" hidden="1">#REF!</definedName>
    <definedName name="BExIXN24YK8MIB3OZ905DHU9CDH1" localSheetId="6" hidden="1">#REF!</definedName>
    <definedName name="BExIXN24YK8MIB3OZ905DHU9CDH1" localSheetId="7" hidden="1">#REF!</definedName>
    <definedName name="BExIXN24YK8MIB3OZ905DHU9CDH1" hidden="1">#REF!</definedName>
    <definedName name="BExIXS036ZCKT2Z8XZKLZ8PFWQGL" localSheetId="11" hidden="1">#REF!</definedName>
    <definedName name="BExIXS036ZCKT2Z8XZKLZ8PFWQGL" localSheetId="5" hidden="1">#REF!</definedName>
    <definedName name="BExIXS036ZCKT2Z8XZKLZ8PFWQGL" localSheetId="8" hidden="1">#REF!</definedName>
    <definedName name="BExIXS036ZCKT2Z8XZKLZ8PFWQGL" localSheetId="6" hidden="1">#REF!</definedName>
    <definedName name="BExIXS036ZCKT2Z8XZKLZ8PFWQGL" localSheetId="7" hidden="1">#REF!</definedName>
    <definedName name="BExIXS036ZCKT2Z8XZKLZ8PFWQGL" hidden="1">#REF!</definedName>
    <definedName name="BExIXY5CF9PFM0P40AZ4U51TMWV0" localSheetId="11" hidden="1">#REF!</definedName>
    <definedName name="BExIXY5CF9PFM0P40AZ4U51TMWV0" localSheetId="5" hidden="1">#REF!</definedName>
    <definedName name="BExIXY5CF9PFM0P40AZ4U51TMWV0" localSheetId="8" hidden="1">#REF!</definedName>
    <definedName name="BExIXY5CF9PFM0P40AZ4U51TMWV0" localSheetId="6" hidden="1">#REF!</definedName>
    <definedName name="BExIXY5CF9PFM0P40AZ4U51TMWV0" localSheetId="7" hidden="1">#REF!</definedName>
    <definedName name="BExIXY5CF9PFM0P40AZ4U51TMWV0" hidden="1">#REF!</definedName>
    <definedName name="BExIYEXJBK8JDWIRSVV4RJSKZVV1" localSheetId="11" hidden="1">#REF!</definedName>
    <definedName name="BExIYEXJBK8JDWIRSVV4RJSKZVV1" localSheetId="5" hidden="1">#REF!</definedName>
    <definedName name="BExIYEXJBK8JDWIRSVV4RJSKZVV1" localSheetId="8" hidden="1">#REF!</definedName>
    <definedName name="BExIYEXJBK8JDWIRSVV4RJSKZVV1" localSheetId="6" hidden="1">#REF!</definedName>
    <definedName name="BExIYEXJBK8JDWIRSVV4RJSKZVV1" localSheetId="7" hidden="1">#REF!</definedName>
    <definedName name="BExIYEXJBK8JDWIRSVV4RJSKZVV1" hidden="1">#REF!</definedName>
    <definedName name="BExIYFJ59KLIPRTGIHX9X07UVGT3" localSheetId="11" hidden="1">#REF!</definedName>
    <definedName name="BExIYFJ59KLIPRTGIHX9X07UVGT3" localSheetId="5" hidden="1">#REF!</definedName>
    <definedName name="BExIYFJ59KLIPRTGIHX9X07UVGT3" localSheetId="8" hidden="1">#REF!</definedName>
    <definedName name="BExIYFJ59KLIPRTGIHX9X07UVGT3" localSheetId="6" hidden="1">#REF!</definedName>
    <definedName name="BExIYFJ59KLIPRTGIHX9X07UVGT3" localSheetId="7" hidden="1">#REF!</definedName>
    <definedName name="BExIYFJ59KLIPRTGIHX9X07UVGT3" hidden="1">#REF!</definedName>
    <definedName name="BExIYHH7GZO6BU3DC4GRLH3FD3ZS" localSheetId="11" hidden="1">#REF!</definedName>
    <definedName name="BExIYHH7GZO6BU3DC4GRLH3FD3ZS" localSheetId="5" hidden="1">#REF!</definedName>
    <definedName name="BExIYHH7GZO6BU3DC4GRLH3FD3ZS" localSheetId="8" hidden="1">#REF!</definedName>
    <definedName name="BExIYHH7GZO6BU3DC4GRLH3FD3ZS" localSheetId="6" hidden="1">#REF!</definedName>
    <definedName name="BExIYHH7GZO6BU3DC4GRLH3FD3ZS" localSheetId="7" hidden="1">#REF!</definedName>
    <definedName name="BExIYHH7GZO6BU3DC4GRLH3FD3ZS" hidden="1">#REF!</definedName>
    <definedName name="BExIYHMPBTD67ZNUL9O76FZQHYPT" localSheetId="11" hidden="1">#REF!</definedName>
    <definedName name="BExIYHMPBTD67ZNUL9O76FZQHYPT" localSheetId="5" hidden="1">#REF!</definedName>
    <definedName name="BExIYHMPBTD67ZNUL9O76FZQHYPT" localSheetId="8" hidden="1">#REF!</definedName>
    <definedName name="BExIYHMPBTD67ZNUL9O76FZQHYPT" localSheetId="6" hidden="1">#REF!</definedName>
    <definedName name="BExIYHMPBTD67ZNUL9O76FZQHYPT" localSheetId="7" hidden="1">#REF!</definedName>
    <definedName name="BExIYHMPBTD67ZNUL9O76FZQHYPT" hidden="1">#REF!</definedName>
    <definedName name="BExIYI2RH0K4225XO970K2IQ1E79" localSheetId="11" hidden="1">#REF!</definedName>
    <definedName name="BExIYI2RH0K4225XO970K2IQ1E79" localSheetId="5" hidden="1">#REF!</definedName>
    <definedName name="BExIYI2RH0K4225XO970K2IQ1E79" localSheetId="8" hidden="1">#REF!</definedName>
    <definedName name="BExIYI2RH0K4225XO970K2IQ1E79" localSheetId="6" hidden="1">#REF!</definedName>
    <definedName name="BExIYI2RH0K4225XO970K2IQ1E79" localSheetId="7" hidden="1">#REF!</definedName>
    <definedName name="BExIYI2RH0K4225XO970K2IQ1E79" hidden="1">#REF!</definedName>
    <definedName name="BExIYMPZ0KS2KOJFQAUQJ77L7701" localSheetId="11" hidden="1">#REF!</definedName>
    <definedName name="BExIYMPZ0KS2KOJFQAUQJ77L7701" localSheetId="5" hidden="1">#REF!</definedName>
    <definedName name="BExIYMPZ0KS2KOJFQAUQJ77L7701" localSheetId="8" hidden="1">#REF!</definedName>
    <definedName name="BExIYMPZ0KS2KOJFQAUQJ77L7701" localSheetId="6" hidden="1">#REF!</definedName>
    <definedName name="BExIYMPZ0KS2KOJFQAUQJ77L7701" localSheetId="7" hidden="1">#REF!</definedName>
    <definedName name="BExIYMPZ0KS2KOJFQAUQJ77L7701" hidden="1">#REF!</definedName>
    <definedName name="BExIYP9Q6FV9T0R9G3UDKLS4TTYX" localSheetId="11" hidden="1">#REF!</definedName>
    <definedName name="BExIYP9Q6FV9T0R9G3UDKLS4TTYX" localSheetId="5" hidden="1">#REF!</definedName>
    <definedName name="BExIYP9Q6FV9T0R9G3UDKLS4TTYX" localSheetId="8" hidden="1">#REF!</definedName>
    <definedName name="BExIYP9Q6FV9T0R9G3UDKLS4TTYX" localSheetId="6" hidden="1">#REF!</definedName>
    <definedName name="BExIYP9Q6FV9T0R9G3UDKLS4TTYX" localSheetId="7" hidden="1">#REF!</definedName>
    <definedName name="BExIYP9Q6FV9T0R9G3UDKLS4TTYX" hidden="1">#REF!</definedName>
    <definedName name="BExIYZGLDQ1TN7BIIN4RLDP31GIM" localSheetId="11" hidden="1">#REF!</definedName>
    <definedName name="BExIYZGLDQ1TN7BIIN4RLDP31GIM" localSheetId="5" hidden="1">#REF!</definedName>
    <definedName name="BExIYZGLDQ1TN7BIIN4RLDP31GIM" localSheetId="8" hidden="1">#REF!</definedName>
    <definedName name="BExIYZGLDQ1TN7BIIN4RLDP31GIM" localSheetId="6" hidden="1">#REF!</definedName>
    <definedName name="BExIYZGLDQ1TN7BIIN4RLDP31GIM" localSheetId="7" hidden="1">#REF!</definedName>
    <definedName name="BExIYZGLDQ1TN7BIIN4RLDP31GIM" hidden="1">#REF!</definedName>
    <definedName name="BExIZ4K0EZJK6PW3L8SVKTJFSWW9" localSheetId="11" hidden="1">#REF!</definedName>
    <definedName name="BExIZ4K0EZJK6PW3L8SVKTJFSWW9" localSheetId="5" hidden="1">#REF!</definedName>
    <definedName name="BExIZ4K0EZJK6PW3L8SVKTJFSWW9" localSheetId="8" hidden="1">#REF!</definedName>
    <definedName name="BExIZ4K0EZJK6PW3L8SVKTJFSWW9" localSheetId="6" hidden="1">#REF!</definedName>
    <definedName name="BExIZ4K0EZJK6PW3L8SVKTJFSWW9" localSheetId="7" hidden="1">#REF!</definedName>
    <definedName name="BExIZ4K0EZJK6PW3L8SVKTJFSWW9" hidden="1">#REF!</definedName>
    <definedName name="BExIZAECOEZGBAO29QMV14E6XDIV" localSheetId="11" hidden="1">#REF!</definedName>
    <definedName name="BExIZAECOEZGBAO29QMV14E6XDIV" localSheetId="5" hidden="1">#REF!</definedName>
    <definedName name="BExIZAECOEZGBAO29QMV14E6XDIV" localSheetId="8" hidden="1">#REF!</definedName>
    <definedName name="BExIZAECOEZGBAO29QMV14E6XDIV" localSheetId="6" hidden="1">#REF!</definedName>
    <definedName name="BExIZAECOEZGBAO29QMV14E6XDIV" localSheetId="7" hidden="1">#REF!</definedName>
    <definedName name="BExIZAECOEZGBAO29QMV14E6XDIV" hidden="1">#REF!</definedName>
    <definedName name="BExIZHQR3N1546MQS83ZJ8I6SPZ3" localSheetId="11" hidden="1">#REF!</definedName>
    <definedName name="BExIZHQR3N1546MQS83ZJ8I6SPZ3" localSheetId="5" hidden="1">#REF!</definedName>
    <definedName name="BExIZHQR3N1546MQS83ZJ8I6SPZ3" localSheetId="8" hidden="1">#REF!</definedName>
    <definedName name="BExIZHQR3N1546MQS83ZJ8I6SPZ3" localSheetId="6" hidden="1">#REF!</definedName>
    <definedName name="BExIZHQR3N1546MQS83ZJ8I6SPZ3" localSheetId="7" hidden="1">#REF!</definedName>
    <definedName name="BExIZHQR3N1546MQS83ZJ8I6SPZ3" hidden="1">#REF!</definedName>
    <definedName name="BExIZKVXYD5O2JBU81F2UFJZLLSI" localSheetId="11" hidden="1">#REF!</definedName>
    <definedName name="BExIZKVXYD5O2JBU81F2UFJZLLSI" localSheetId="5" hidden="1">#REF!</definedName>
    <definedName name="BExIZKVXYD5O2JBU81F2UFJZLLSI" localSheetId="8" hidden="1">#REF!</definedName>
    <definedName name="BExIZKVXYD5O2JBU81F2UFJZLLSI" localSheetId="6" hidden="1">#REF!</definedName>
    <definedName name="BExIZKVXYD5O2JBU81F2UFJZLLSI" localSheetId="7" hidden="1">#REF!</definedName>
    <definedName name="BExIZKVXYD5O2JBU81F2UFJZLLSI" hidden="1">#REF!</definedName>
    <definedName name="BExIZPZDHC8HGER83WHCZAHOX7LK" localSheetId="11" hidden="1">#REF!</definedName>
    <definedName name="BExIZPZDHC8HGER83WHCZAHOX7LK" localSheetId="5" hidden="1">#REF!</definedName>
    <definedName name="BExIZPZDHC8HGER83WHCZAHOX7LK" localSheetId="8" hidden="1">#REF!</definedName>
    <definedName name="BExIZPZDHC8HGER83WHCZAHOX7LK" localSheetId="6" hidden="1">#REF!</definedName>
    <definedName name="BExIZPZDHC8HGER83WHCZAHOX7LK" localSheetId="7" hidden="1">#REF!</definedName>
    <definedName name="BExIZPZDHC8HGER83WHCZAHOX7LK" hidden="1">#REF!</definedName>
    <definedName name="BExIZQA5XCS39QKXMYR1MH2ZIGPS" localSheetId="11" hidden="1">#REF!</definedName>
    <definedName name="BExIZQA5XCS39QKXMYR1MH2ZIGPS" localSheetId="5" hidden="1">#REF!</definedName>
    <definedName name="BExIZQA5XCS39QKXMYR1MH2ZIGPS" localSheetId="8" hidden="1">#REF!</definedName>
    <definedName name="BExIZQA5XCS39QKXMYR1MH2ZIGPS" localSheetId="6" hidden="1">#REF!</definedName>
    <definedName name="BExIZQA5XCS39QKXMYR1MH2ZIGPS" localSheetId="7" hidden="1">#REF!</definedName>
    <definedName name="BExIZQA5XCS39QKXMYR1MH2ZIGPS" hidden="1">#REF!</definedName>
    <definedName name="BExIZVDLRUNAL32D9KO9X7Y4PB3O" localSheetId="11" hidden="1">#REF!</definedName>
    <definedName name="BExIZVDLRUNAL32D9KO9X7Y4PB3O" localSheetId="5" hidden="1">#REF!</definedName>
    <definedName name="BExIZVDLRUNAL32D9KO9X7Y4PB3O" localSheetId="8" hidden="1">#REF!</definedName>
    <definedName name="BExIZVDLRUNAL32D9KO9X7Y4PB3O" localSheetId="6" hidden="1">#REF!</definedName>
    <definedName name="BExIZVDLRUNAL32D9KO9X7Y4PB3O" localSheetId="7" hidden="1">#REF!</definedName>
    <definedName name="BExIZVDLRUNAL32D9KO9X7Y4PB3O" hidden="1">#REF!</definedName>
    <definedName name="BExIZY2PUZ0OF9YKK1B13IW0VS6G" localSheetId="11" hidden="1">#REF!</definedName>
    <definedName name="BExIZY2PUZ0OF9YKK1B13IW0VS6G" localSheetId="5" hidden="1">#REF!</definedName>
    <definedName name="BExIZY2PUZ0OF9YKK1B13IW0VS6G" localSheetId="8" hidden="1">#REF!</definedName>
    <definedName name="BExIZY2PUZ0OF9YKK1B13IW0VS6G" localSheetId="6" hidden="1">#REF!</definedName>
    <definedName name="BExIZY2PUZ0OF9YKK1B13IW0VS6G" localSheetId="7" hidden="1">#REF!</definedName>
    <definedName name="BExIZY2PUZ0OF9YKK1B13IW0VS6G" hidden="1">#REF!</definedName>
    <definedName name="BExJ08KBRR2XMWW3VZMPSQKXHZUH" localSheetId="11" hidden="1">#REF!</definedName>
    <definedName name="BExJ08KBRR2XMWW3VZMPSQKXHZUH" localSheetId="5" hidden="1">#REF!</definedName>
    <definedName name="BExJ08KBRR2XMWW3VZMPSQKXHZUH" localSheetId="8" hidden="1">#REF!</definedName>
    <definedName name="BExJ08KBRR2XMWW3VZMPSQKXHZUH" localSheetId="6" hidden="1">#REF!</definedName>
    <definedName name="BExJ08KBRR2XMWW3VZMPSQKXHZUH" localSheetId="7" hidden="1">#REF!</definedName>
    <definedName name="BExJ08KBRR2XMWW3VZMPSQKXHZUH" hidden="1">#REF!</definedName>
    <definedName name="BExJ0DYJWXGE7DA39PYL3WM05U9O" localSheetId="11" hidden="1">#REF!</definedName>
    <definedName name="BExJ0DYJWXGE7DA39PYL3WM05U9O" localSheetId="5" hidden="1">#REF!</definedName>
    <definedName name="BExJ0DYJWXGE7DA39PYL3WM05U9O" localSheetId="8" hidden="1">#REF!</definedName>
    <definedName name="BExJ0DYJWXGE7DA39PYL3WM05U9O" localSheetId="6" hidden="1">#REF!</definedName>
    <definedName name="BExJ0DYJWXGE7DA39PYL3WM05U9O" localSheetId="7" hidden="1">#REF!</definedName>
    <definedName name="BExJ0DYJWXGE7DA39PYL3WM05U9O" hidden="1">#REF!</definedName>
    <definedName name="BExJ0JYDEZPM2303TRBXOZ74M7N6" localSheetId="11" hidden="1">#REF!</definedName>
    <definedName name="BExJ0JYDEZPM2303TRBXOZ74M7N6" localSheetId="5" hidden="1">#REF!</definedName>
    <definedName name="BExJ0JYDEZPM2303TRBXOZ74M7N6" localSheetId="8" hidden="1">#REF!</definedName>
    <definedName name="BExJ0JYDEZPM2303TRBXOZ74M7N6" localSheetId="6" hidden="1">#REF!</definedName>
    <definedName name="BExJ0JYDEZPM2303TRBXOZ74M7N6" localSheetId="7" hidden="1">#REF!</definedName>
    <definedName name="BExJ0JYDEZPM2303TRBXOZ74M7N6" hidden="1">#REF!</definedName>
    <definedName name="BExJ0MY8SY5J5V50H3UKE78ODTVB" localSheetId="11" hidden="1">#REF!</definedName>
    <definedName name="BExJ0MY8SY5J5V50H3UKE78ODTVB" localSheetId="5" hidden="1">#REF!</definedName>
    <definedName name="BExJ0MY8SY5J5V50H3UKE78ODTVB" localSheetId="8" hidden="1">#REF!</definedName>
    <definedName name="BExJ0MY8SY5J5V50H3UKE78ODTVB" localSheetId="6" hidden="1">#REF!</definedName>
    <definedName name="BExJ0MY8SY5J5V50H3UKE78ODTVB" localSheetId="7" hidden="1">#REF!</definedName>
    <definedName name="BExJ0MY8SY5J5V50H3UKE78ODTVB" hidden="1">#REF!</definedName>
    <definedName name="BExJ0YC98G37ML4N8FLP8D95EFRF" localSheetId="11" hidden="1">#REF!</definedName>
    <definedName name="BExJ0YC98G37ML4N8FLP8D95EFRF" localSheetId="5" hidden="1">#REF!</definedName>
    <definedName name="BExJ0YC98G37ML4N8FLP8D95EFRF" localSheetId="8" hidden="1">#REF!</definedName>
    <definedName name="BExJ0YC98G37ML4N8FLP8D95EFRF" localSheetId="6" hidden="1">#REF!</definedName>
    <definedName name="BExJ0YC98G37ML4N8FLP8D95EFRF" localSheetId="7" hidden="1">#REF!</definedName>
    <definedName name="BExJ0YC98G37ML4N8FLP8D95EFRF" hidden="1">#REF!</definedName>
    <definedName name="BExKCDYKAEV45AFXHVHZZ62E5BM3" localSheetId="11" hidden="1">#REF!</definedName>
    <definedName name="BExKCDYKAEV45AFXHVHZZ62E5BM3" localSheetId="5" hidden="1">#REF!</definedName>
    <definedName name="BExKCDYKAEV45AFXHVHZZ62E5BM3" localSheetId="8" hidden="1">#REF!</definedName>
    <definedName name="BExKCDYKAEV45AFXHVHZZ62E5BM3" localSheetId="6" hidden="1">#REF!</definedName>
    <definedName name="BExKCDYKAEV45AFXHVHZZ62E5BM3" localSheetId="7" hidden="1">#REF!</definedName>
    <definedName name="BExKCDYKAEV45AFXHVHZZ62E5BM3" hidden="1">#REF!</definedName>
    <definedName name="BExKCYXU0W2VQVDI3N3N37K2598P" localSheetId="11" hidden="1">#REF!</definedName>
    <definedName name="BExKCYXU0W2VQVDI3N3N37K2598P" localSheetId="5" hidden="1">#REF!</definedName>
    <definedName name="BExKCYXU0W2VQVDI3N3N37K2598P" localSheetId="8" hidden="1">#REF!</definedName>
    <definedName name="BExKCYXU0W2VQVDI3N3N37K2598P" localSheetId="6" hidden="1">#REF!</definedName>
    <definedName name="BExKCYXU0W2VQVDI3N3N37K2598P" localSheetId="7" hidden="1">#REF!</definedName>
    <definedName name="BExKCYXU0W2VQVDI3N3N37K2598P" hidden="1">#REF!</definedName>
    <definedName name="BExKDJX3Z1TS0WFDD9EAO42JHL9G" localSheetId="11" hidden="1">#REF!</definedName>
    <definedName name="BExKDJX3Z1TS0WFDD9EAO42JHL9G" localSheetId="5" hidden="1">#REF!</definedName>
    <definedName name="BExKDJX3Z1TS0WFDD9EAO42JHL9G" localSheetId="8" hidden="1">#REF!</definedName>
    <definedName name="BExKDJX3Z1TS0WFDD9EAO42JHL9G" localSheetId="6" hidden="1">#REF!</definedName>
    <definedName name="BExKDJX3Z1TS0WFDD9EAO42JHL9G" localSheetId="7" hidden="1">#REF!</definedName>
    <definedName name="BExKDJX3Z1TS0WFDD9EAO42JHL9G" hidden="1">#REF!</definedName>
    <definedName name="BExKDK7WVA5I2WBACAZHAHN35D0I" localSheetId="11" hidden="1">#REF!</definedName>
    <definedName name="BExKDK7WVA5I2WBACAZHAHN35D0I" localSheetId="5" hidden="1">#REF!</definedName>
    <definedName name="BExKDK7WVA5I2WBACAZHAHN35D0I" localSheetId="8" hidden="1">#REF!</definedName>
    <definedName name="BExKDK7WVA5I2WBACAZHAHN35D0I" localSheetId="6" hidden="1">#REF!</definedName>
    <definedName name="BExKDK7WVA5I2WBACAZHAHN35D0I" localSheetId="7" hidden="1">#REF!</definedName>
    <definedName name="BExKDK7WVA5I2WBACAZHAHN35D0I" hidden="1">#REF!</definedName>
    <definedName name="BExKDKO0W4AGQO1V7K6Q4VM750FT" localSheetId="11" hidden="1">#REF!</definedName>
    <definedName name="BExKDKO0W4AGQO1V7K6Q4VM750FT" localSheetId="5" hidden="1">#REF!</definedName>
    <definedName name="BExKDKO0W4AGQO1V7K6Q4VM750FT" localSheetId="8" hidden="1">#REF!</definedName>
    <definedName name="BExKDKO0W4AGQO1V7K6Q4VM750FT" localSheetId="6" hidden="1">#REF!</definedName>
    <definedName name="BExKDKO0W4AGQO1V7K6Q4VM750FT" localSheetId="7" hidden="1">#REF!</definedName>
    <definedName name="BExKDKO0W4AGQO1V7K6Q4VM750FT" hidden="1">#REF!</definedName>
    <definedName name="BExKDLF10G7W77J87QWH3ZGLUCLW" localSheetId="11" hidden="1">#REF!</definedName>
    <definedName name="BExKDLF10G7W77J87QWH3ZGLUCLW" localSheetId="5" hidden="1">#REF!</definedName>
    <definedName name="BExKDLF10G7W77J87QWH3ZGLUCLW" localSheetId="8" hidden="1">#REF!</definedName>
    <definedName name="BExKDLF10G7W77J87QWH3ZGLUCLW" localSheetId="6" hidden="1">#REF!</definedName>
    <definedName name="BExKDLF10G7W77J87QWH3ZGLUCLW" localSheetId="7" hidden="1">#REF!</definedName>
    <definedName name="BExKDLF10G7W77J87QWH3ZGLUCLW" hidden="1">#REF!</definedName>
    <definedName name="BExKE2NDBQ14HOJH945N4W9ZZFJO" localSheetId="11" hidden="1">#REF!</definedName>
    <definedName name="BExKE2NDBQ14HOJH945N4W9ZZFJO" localSheetId="5" hidden="1">#REF!</definedName>
    <definedName name="BExKE2NDBQ14HOJH945N4W9ZZFJO" localSheetId="8" hidden="1">#REF!</definedName>
    <definedName name="BExKE2NDBQ14HOJH945N4W9ZZFJO" localSheetId="6" hidden="1">#REF!</definedName>
    <definedName name="BExKE2NDBQ14HOJH945N4W9ZZFJO" localSheetId="7" hidden="1">#REF!</definedName>
    <definedName name="BExKE2NDBQ14HOJH945N4W9ZZFJO" hidden="1">#REF!</definedName>
    <definedName name="BExKEFE0I3MT6ZLC4T1L9465HKTN" localSheetId="11" hidden="1">#REF!</definedName>
    <definedName name="BExKEFE0I3MT6ZLC4T1L9465HKTN" localSheetId="5" hidden="1">#REF!</definedName>
    <definedName name="BExKEFE0I3MT6ZLC4T1L9465HKTN" localSheetId="8" hidden="1">#REF!</definedName>
    <definedName name="BExKEFE0I3MT6ZLC4T1L9465HKTN" localSheetId="6" hidden="1">#REF!</definedName>
    <definedName name="BExKEFE0I3MT6ZLC4T1L9465HKTN" localSheetId="7" hidden="1">#REF!</definedName>
    <definedName name="BExKEFE0I3MT6ZLC4T1L9465HKTN" hidden="1">#REF!</definedName>
    <definedName name="BExKEK6O5BVJP4VY02FY7JNAZ6BT" localSheetId="11" hidden="1">#REF!</definedName>
    <definedName name="BExKEK6O5BVJP4VY02FY7JNAZ6BT" localSheetId="5" hidden="1">#REF!</definedName>
    <definedName name="BExKEK6O5BVJP4VY02FY7JNAZ6BT" localSheetId="8" hidden="1">#REF!</definedName>
    <definedName name="BExKEK6O5BVJP4VY02FY7JNAZ6BT" localSheetId="6" hidden="1">#REF!</definedName>
    <definedName name="BExKEK6O5BVJP4VY02FY7JNAZ6BT" localSheetId="7" hidden="1">#REF!</definedName>
    <definedName name="BExKEK6O5BVJP4VY02FY7JNAZ6BT" hidden="1">#REF!</definedName>
    <definedName name="BExKEKXK6E6QX339ELPXDIRZSJE0" localSheetId="11" hidden="1">#REF!</definedName>
    <definedName name="BExKEKXK6E6QX339ELPXDIRZSJE0" localSheetId="5" hidden="1">#REF!</definedName>
    <definedName name="BExKEKXK6E6QX339ELPXDIRZSJE0" localSheetId="8" hidden="1">#REF!</definedName>
    <definedName name="BExKEKXK6E6QX339ELPXDIRZSJE0" localSheetId="6" hidden="1">#REF!</definedName>
    <definedName name="BExKEKXK6E6QX339ELPXDIRZSJE0" localSheetId="7" hidden="1">#REF!</definedName>
    <definedName name="BExKEKXK6E6QX339ELPXDIRZSJE0" hidden="1">#REF!</definedName>
    <definedName name="BExKEMFI35R0D4WN4A59V9QH7I5S" localSheetId="11" hidden="1">#REF!</definedName>
    <definedName name="BExKEMFI35R0D4WN4A59V9QH7I5S" localSheetId="5" hidden="1">#REF!</definedName>
    <definedName name="BExKEMFI35R0D4WN4A59V9QH7I5S" localSheetId="8" hidden="1">#REF!</definedName>
    <definedName name="BExKEMFI35R0D4WN4A59V9QH7I5S" localSheetId="6" hidden="1">#REF!</definedName>
    <definedName name="BExKEMFI35R0D4WN4A59V9QH7I5S" localSheetId="7" hidden="1">#REF!</definedName>
    <definedName name="BExKEMFI35R0D4WN4A59V9QH7I5S" hidden="1">#REF!</definedName>
    <definedName name="BExKEOOIBMP7N8033EY2CJYCBX6H" localSheetId="11" hidden="1">#REF!</definedName>
    <definedName name="BExKEOOIBMP7N8033EY2CJYCBX6H" localSheetId="5" hidden="1">#REF!</definedName>
    <definedName name="BExKEOOIBMP7N8033EY2CJYCBX6H" localSheetId="8" hidden="1">#REF!</definedName>
    <definedName name="BExKEOOIBMP7N8033EY2CJYCBX6H" localSheetId="6" hidden="1">#REF!</definedName>
    <definedName name="BExKEOOIBMP7N8033EY2CJYCBX6H" localSheetId="7" hidden="1">#REF!</definedName>
    <definedName name="BExKEOOIBMP7N8033EY2CJYCBX6H" hidden="1">#REF!</definedName>
    <definedName name="BExKEW0RR5LA3VC46A2BEOOMQE56" localSheetId="11" hidden="1">#REF!</definedName>
    <definedName name="BExKEW0RR5LA3VC46A2BEOOMQE56" localSheetId="5" hidden="1">#REF!</definedName>
    <definedName name="BExKEW0RR5LA3VC46A2BEOOMQE56" localSheetId="8" hidden="1">#REF!</definedName>
    <definedName name="BExKEW0RR5LA3VC46A2BEOOMQE56" localSheetId="6" hidden="1">#REF!</definedName>
    <definedName name="BExKEW0RR5LA3VC46A2BEOOMQE56" localSheetId="7" hidden="1">#REF!</definedName>
    <definedName name="BExKEW0RR5LA3VC46A2BEOOMQE56" hidden="1">#REF!</definedName>
    <definedName name="BExKF37PTJB4PE1PUQWG20ASBX4E" localSheetId="11" hidden="1">#REF!</definedName>
    <definedName name="BExKF37PTJB4PE1PUQWG20ASBX4E" localSheetId="5" hidden="1">#REF!</definedName>
    <definedName name="BExKF37PTJB4PE1PUQWG20ASBX4E" localSheetId="8" hidden="1">#REF!</definedName>
    <definedName name="BExKF37PTJB4PE1PUQWG20ASBX4E" localSheetId="6" hidden="1">#REF!</definedName>
    <definedName name="BExKF37PTJB4PE1PUQWG20ASBX4E" localSheetId="7" hidden="1">#REF!</definedName>
    <definedName name="BExKF37PTJB4PE1PUQWG20ASBX4E" hidden="1">#REF!</definedName>
    <definedName name="BExKFA3VI1CZK21SM0N3LZWT9LA1" localSheetId="11" hidden="1">#REF!</definedName>
    <definedName name="BExKFA3VI1CZK21SM0N3LZWT9LA1" localSheetId="5" hidden="1">#REF!</definedName>
    <definedName name="BExKFA3VI1CZK21SM0N3LZWT9LA1" localSheetId="8" hidden="1">#REF!</definedName>
    <definedName name="BExKFA3VI1CZK21SM0N3LZWT9LA1" localSheetId="6" hidden="1">#REF!</definedName>
    <definedName name="BExKFA3VI1CZK21SM0N3LZWT9LA1" localSheetId="7" hidden="1">#REF!</definedName>
    <definedName name="BExKFA3VI1CZK21SM0N3LZWT9LA1" hidden="1">#REF!</definedName>
    <definedName name="BExKFBB29XXT9A2LVUXYSIVKPWGB" localSheetId="11" hidden="1">#REF!</definedName>
    <definedName name="BExKFBB29XXT9A2LVUXYSIVKPWGB" localSheetId="5" hidden="1">#REF!</definedName>
    <definedName name="BExKFBB29XXT9A2LVUXYSIVKPWGB" localSheetId="8" hidden="1">#REF!</definedName>
    <definedName name="BExKFBB29XXT9A2LVUXYSIVKPWGB" localSheetId="6" hidden="1">#REF!</definedName>
    <definedName name="BExKFBB29XXT9A2LVUXYSIVKPWGB" localSheetId="7" hidden="1">#REF!</definedName>
    <definedName name="BExKFBB29XXT9A2LVUXYSIVKPWGB" hidden="1">#REF!</definedName>
    <definedName name="BExKFINBFV5J2NFRCL4YUO3YF0ZE" localSheetId="11" hidden="1">#REF!</definedName>
    <definedName name="BExKFINBFV5J2NFRCL4YUO3YF0ZE" localSheetId="5" hidden="1">#REF!</definedName>
    <definedName name="BExKFINBFV5J2NFRCL4YUO3YF0ZE" localSheetId="8" hidden="1">#REF!</definedName>
    <definedName name="BExKFINBFV5J2NFRCL4YUO3YF0ZE" localSheetId="6" hidden="1">#REF!</definedName>
    <definedName name="BExKFINBFV5J2NFRCL4YUO3YF0ZE" localSheetId="7" hidden="1">#REF!</definedName>
    <definedName name="BExKFINBFV5J2NFRCL4YUO3YF0ZE" hidden="1">#REF!</definedName>
    <definedName name="BExKFISRBFACTAMJSALEYMY66F6X" localSheetId="11" hidden="1">#REF!</definedName>
    <definedName name="BExKFISRBFACTAMJSALEYMY66F6X" localSheetId="5" hidden="1">#REF!</definedName>
    <definedName name="BExKFISRBFACTAMJSALEYMY66F6X" localSheetId="8" hidden="1">#REF!</definedName>
    <definedName name="BExKFISRBFACTAMJSALEYMY66F6X" localSheetId="6" hidden="1">#REF!</definedName>
    <definedName name="BExKFISRBFACTAMJSALEYMY66F6X" localSheetId="7" hidden="1">#REF!</definedName>
    <definedName name="BExKFISRBFACTAMJSALEYMY66F6X" hidden="1">#REF!</definedName>
    <definedName name="BExKFOSK5DJ151C4E8544UWMYTOC" localSheetId="11" hidden="1">#REF!</definedName>
    <definedName name="BExKFOSK5DJ151C4E8544UWMYTOC" localSheetId="5" hidden="1">#REF!</definedName>
    <definedName name="BExKFOSK5DJ151C4E8544UWMYTOC" localSheetId="8" hidden="1">#REF!</definedName>
    <definedName name="BExKFOSK5DJ151C4E8544UWMYTOC" localSheetId="6" hidden="1">#REF!</definedName>
    <definedName name="BExKFOSK5DJ151C4E8544UWMYTOC" localSheetId="7" hidden="1">#REF!</definedName>
    <definedName name="BExKFOSK5DJ151C4E8544UWMYTOC" hidden="1">#REF!</definedName>
    <definedName name="BExKFWL3DE1V1VOVHAFYBE85QUB7" localSheetId="11" hidden="1">#REF!</definedName>
    <definedName name="BExKFWL3DE1V1VOVHAFYBE85QUB7" localSheetId="5" hidden="1">#REF!</definedName>
    <definedName name="BExKFWL3DE1V1VOVHAFYBE85QUB7" localSheetId="8" hidden="1">#REF!</definedName>
    <definedName name="BExKFWL3DE1V1VOVHAFYBE85QUB7" localSheetId="6" hidden="1">#REF!</definedName>
    <definedName name="BExKFWL3DE1V1VOVHAFYBE85QUB7" localSheetId="7" hidden="1">#REF!</definedName>
    <definedName name="BExKFWL3DE1V1VOVHAFYBE85QUB7" hidden="1">#REF!</definedName>
    <definedName name="BExKFXS9NDEWPZDVGLTMOM3CFO7N" localSheetId="11" hidden="1">#REF!</definedName>
    <definedName name="BExKFXS9NDEWPZDVGLTMOM3CFO7N" localSheetId="5" hidden="1">#REF!</definedName>
    <definedName name="BExKFXS9NDEWPZDVGLTMOM3CFO7N" localSheetId="8" hidden="1">#REF!</definedName>
    <definedName name="BExKFXS9NDEWPZDVGLTMOM3CFO7N" localSheetId="6" hidden="1">#REF!</definedName>
    <definedName name="BExKFXS9NDEWPZDVGLTMOM3CFO7N" localSheetId="7" hidden="1">#REF!</definedName>
    <definedName name="BExKFXS9NDEWPZDVGLTMOM3CFO7N" hidden="1">#REF!</definedName>
    <definedName name="BExKFYJC4EVEV54F82K6VKP7Q3OU" localSheetId="11" hidden="1">#REF!</definedName>
    <definedName name="BExKFYJC4EVEV54F82K6VKP7Q3OU" localSheetId="5" hidden="1">#REF!</definedName>
    <definedName name="BExKFYJC4EVEV54F82K6VKP7Q3OU" localSheetId="8" hidden="1">#REF!</definedName>
    <definedName name="BExKFYJC4EVEV54F82K6VKP7Q3OU" localSheetId="6" hidden="1">#REF!</definedName>
    <definedName name="BExKFYJC4EVEV54F82K6VKP7Q3OU" localSheetId="7" hidden="1">#REF!</definedName>
    <definedName name="BExKFYJC4EVEV54F82K6VKP7Q3OU" hidden="1">#REF!</definedName>
    <definedName name="BExKG4IYHBKQQ8J8FN10GB2IKO33" localSheetId="11" hidden="1">#REF!</definedName>
    <definedName name="BExKG4IYHBKQQ8J8FN10GB2IKO33" localSheetId="5" hidden="1">#REF!</definedName>
    <definedName name="BExKG4IYHBKQQ8J8FN10GB2IKO33" localSheetId="8" hidden="1">#REF!</definedName>
    <definedName name="BExKG4IYHBKQQ8J8FN10GB2IKO33" localSheetId="6" hidden="1">#REF!</definedName>
    <definedName name="BExKG4IYHBKQQ8J8FN10GB2IKO33" localSheetId="7" hidden="1">#REF!</definedName>
    <definedName name="BExKG4IYHBKQQ8J8FN10GB2IKO33" hidden="1">#REF!</definedName>
    <definedName name="BExKGBVDO2JNJUFOFQMF0RJG03ZK" localSheetId="11" hidden="1">#REF!</definedName>
    <definedName name="BExKGBVDO2JNJUFOFQMF0RJG03ZK" localSheetId="5" hidden="1">#REF!</definedName>
    <definedName name="BExKGBVDO2JNJUFOFQMF0RJG03ZK" localSheetId="8" hidden="1">#REF!</definedName>
    <definedName name="BExKGBVDO2JNJUFOFQMF0RJG03ZK" localSheetId="6" hidden="1">#REF!</definedName>
    <definedName name="BExKGBVDO2JNJUFOFQMF0RJG03ZK" localSheetId="7" hidden="1">#REF!</definedName>
    <definedName name="BExKGBVDO2JNJUFOFQMF0RJG03ZK" hidden="1">#REF!</definedName>
    <definedName name="BExKGF0L44S78D33WMQ1A75TRKB9" localSheetId="11" hidden="1">#REF!</definedName>
    <definedName name="BExKGF0L44S78D33WMQ1A75TRKB9" localSheetId="5" hidden="1">#REF!</definedName>
    <definedName name="BExKGF0L44S78D33WMQ1A75TRKB9" localSheetId="8" hidden="1">#REF!</definedName>
    <definedName name="BExKGF0L44S78D33WMQ1A75TRKB9" localSheetId="6" hidden="1">#REF!</definedName>
    <definedName name="BExKGF0L44S78D33WMQ1A75TRKB9" localSheetId="7" hidden="1">#REF!</definedName>
    <definedName name="BExKGF0L44S78D33WMQ1A75TRKB9" hidden="1">#REF!</definedName>
    <definedName name="BExKGFRN31B3G20LMQ4LRF879J68" localSheetId="11" hidden="1">#REF!</definedName>
    <definedName name="BExKGFRN31B3G20LMQ4LRF879J68" localSheetId="5" hidden="1">#REF!</definedName>
    <definedName name="BExKGFRN31B3G20LMQ4LRF879J68" localSheetId="8" hidden="1">#REF!</definedName>
    <definedName name="BExKGFRN31B3G20LMQ4LRF879J68" localSheetId="6" hidden="1">#REF!</definedName>
    <definedName name="BExKGFRN31B3G20LMQ4LRF879J68" localSheetId="7" hidden="1">#REF!</definedName>
    <definedName name="BExKGFRN31B3G20LMQ4LRF879J68" hidden="1">#REF!</definedName>
    <definedName name="BExKGJD3U3ADZILP20U3EURP0UQP" localSheetId="11" hidden="1">#REF!</definedName>
    <definedName name="BExKGJD3U3ADZILP20U3EURP0UQP" localSheetId="5" hidden="1">#REF!</definedName>
    <definedName name="BExKGJD3U3ADZILP20U3EURP0UQP" localSheetId="8" hidden="1">#REF!</definedName>
    <definedName name="BExKGJD3U3ADZILP20U3EURP0UQP" localSheetId="6" hidden="1">#REF!</definedName>
    <definedName name="BExKGJD3U3ADZILP20U3EURP0UQP" localSheetId="7" hidden="1">#REF!</definedName>
    <definedName name="BExKGJD3U3ADZILP20U3EURP0UQP" hidden="1">#REF!</definedName>
    <definedName name="BExKGNK5YGKP0YHHTAAOV17Z9EIM" localSheetId="11" hidden="1">#REF!</definedName>
    <definedName name="BExKGNK5YGKP0YHHTAAOV17Z9EIM" localSheetId="5" hidden="1">#REF!</definedName>
    <definedName name="BExKGNK5YGKP0YHHTAAOV17Z9EIM" localSheetId="8" hidden="1">#REF!</definedName>
    <definedName name="BExKGNK5YGKP0YHHTAAOV17Z9EIM" localSheetId="6" hidden="1">#REF!</definedName>
    <definedName name="BExKGNK5YGKP0YHHTAAOV17Z9EIM" localSheetId="7" hidden="1">#REF!</definedName>
    <definedName name="BExKGNK5YGKP0YHHTAAOV17Z9EIM" hidden="1">#REF!</definedName>
    <definedName name="BExKGQ3T3TWGZUSNVWJE1XWXHGRQ" localSheetId="11" hidden="1">#REF!</definedName>
    <definedName name="BExKGQ3T3TWGZUSNVWJE1XWXHGRQ" localSheetId="5" hidden="1">#REF!</definedName>
    <definedName name="BExKGQ3T3TWGZUSNVWJE1XWXHGRQ" localSheetId="8" hidden="1">#REF!</definedName>
    <definedName name="BExKGQ3T3TWGZUSNVWJE1XWXHGRQ" localSheetId="6" hidden="1">#REF!</definedName>
    <definedName name="BExKGQ3T3TWGZUSNVWJE1XWXHGRQ" localSheetId="7" hidden="1">#REF!</definedName>
    <definedName name="BExKGQ3T3TWGZUSNVWJE1XWXHGRQ" hidden="1">#REF!</definedName>
    <definedName name="BExKGV77YH9YXIQTRKK2331QGYKF" localSheetId="11" hidden="1">#REF!</definedName>
    <definedName name="BExKGV77YH9YXIQTRKK2331QGYKF" localSheetId="5" hidden="1">#REF!</definedName>
    <definedName name="BExKGV77YH9YXIQTRKK2331QGYKF" localSheetId="8" hidden="1">#REF!</definedName>
    <definedName name="BExKGV77YH9YXIQTRKK2331QGYKF" localSheetId="6" hidden="1">#REF!</definedName>
    <definedName name="BExKGV77YH9YXIQTRKK2331QGYKF" localSheetId="7" hidden="1">#REF!</definedName>
    <definedName name="BExKGV77YH9YXIQTRKK2331QGYKF" hidden="1">#REF!</definedName>
    <definedName name="BExKH3FTZ5VGTB86W9M4AB39R0G8" localSheetId="11" hidden="1">#REF!</definedName>
    <definedName name="BExKH3FTZ5VGTB86W9M4AB39R0G8" localSheetId="5" hidden="1">#REF!</definedName>
    <definedName name="BExKH3FTZ5VGTB86W9M4AB39R0G8" localSheetId="8" hidden="1">#REF!</definedName>
    <definedName name="BExKH3FTZ5VGTB86W9M4AB39R0G8" localSheetId="6" hidden="1">#REF!</definedName>
    <definedName name="BExKH3FTZ5VGTB86W9M4AB39R0G8" localSheetId="7" hidden="1">#REF!</definedName>
    <definedName name="BExKH3FTZ5VGTB86W9M4AB39R0G8" hidden="1">#REF!</definedName>
    <definedName name="BExKH3FV5U5O6XZM7STS3NZKQFGJ" localSheetId="11" hidden="1">#REF!</definedName>
    <definedName name="BExKH3FV5U5O6XZM7STS3NZKQFGJ" localSheetId="5" hidden="1">#REF!</definedName>
    <definedName name="BExKH3FV5U5O6XZM7STS3NZKQFGJ" localSheetId="8" hidden="1">#REF!</definedName>
    <definedName name="BExKH3FV5U5O6XZM7STS3NZKQFGJ" localSheetId="6" hidden="1">#REF!</definedName>
    <definedName name="BExKH3FV5U5O6XZM7STS3NZKQFGJ" localSheetId="7" hidden="1">#REF!</definedName>
    <definedName name="BExKH3FV5U5O6XZM7STS3NZKQFGJ" hidden="1">#REF!</definedName>
    <definedName name="BExKH3W5435VN8DZ68OCKI93SEO4" localSheetId="11" hidden="1">#REF!</definedName>
    <definedName name="BExKH3W5435VN8DZ68OCKI93SEO4" localSheetId="5" hidden="1">#REF!</definedName>
    <definedName name="BExKH3W5435VN8DZ68OCKI93SEO4" localSheetId="8" hidden="1">#REF!</definedName>
    <definedName name="BExKH3W5435VN8DZ68OCKI93SEO4" localSheetId="6" hidden="1">#REF!</definedName>
    <definedName name="BExKH3W5435VN8DZ68OCKI93SEO4" localSheetId="7" hidden="1">#REF!</definedName>
    <definedName name="BExKH3W5435VN8DZ68OCKI93SEO4" hidden="1">#REF!</definedName>
    <definedName name="BExKH9L4L5ZUAA98QAZ7DB7YH4QE" localSheetId="11" hidden="1">#REF!</definedName>
    <definedName name="BExKH9L4L5ZUAA98QAZ7DB7YH4QE" localSheetId="5" hidden="1">#REF!</definedName>
    <definedName name="BExKH9L4L5ZUAA98QAZ7DB7YH4QE" localSheetId="8" hidden="1">#REF!</definedName>
    <definedName name="BExKH9L4L5ZUAA98QAZ7DB7YH4QE" localSheetId="6" hidden="1">#REF!</definedName>
    <definedName name="BExKH9L4L5ZUAA98QAZ7DB7YH4QE" localSheetId="7" hidden="1">#REF!</definedName>
    <definedName name="BExKH9L4L5ZUAA98QAZ7DB7YH4QE" hidden="1">#REF!</definedName>
    <definedName name="BExKHAMUH8NR3HRV0V6FHJE3ROLN" localSheetId="11" hidden="1">#REF!</definedName>
    <definedName name="BExKHAMUH8NR3HRV0V6FHJE3ROLN" localSheetId="5" hidden="1">#REF!</definedName>
    <definedName name="BExKHAMUH8NR3HRV0V6FHJE3ROLN" localSheetId="8" hidden="1">#REF!</definedName>
    <definedName name="BExKHAMUH8NR3HRV0V6FHJE3ROLN" localSheetId="6" hidden="1">#REF!</definedName>
    <definedName name="BExKHAMUH8NR3HRV0V6FHJE3ROLN" localSheetId="7" hidden="1">#REF!</definedName>
    <definedName name="BExKHAMUH8NR3HRV0V6FHJE3ROLN" hidden="1">#REF!</definedName>
    <definedName name="BExKHCFKOWFHO2WW0N7Y5XDXEWAO" localSheetId="11" hidden="1">#REF!</definedName>
    <definedName name="BExKHCFKOWFHO2WW0N7Y5XDXEWAO" localSheetId="5" hidden="1">#REF!</definedName>
    <definedName name="BExKHCFKOWFHO2WW0N7Y5XDXEWAO" localSheetId="8" hidden="1">#REF!</definedName>
    <definedName name="BExKHCFKOWFHO2WW0N7Y5XDXEWAO" localSheetId="6" hidden="1">#REF!</definedName>
    <definedName name="BExKHCFKOWFHO2WW0N7Y5XDXEWAO" localSheetId="7" hidden="1">#REF!</definedName>
    <definedName name="BExKHCFKOWFHO2WW0N7Y5XDXEWAO" hidden="1">#REF!</definedName>
    <definedName name="BExKHIVLONZ46HLMR50DEXKEUNEP" localSheetId="11" hidden="1">#REF!</definedName>
    <definedName name="BExKHIVLONZ46HLMR50DEXKEUNEP" localSheetId="5" hidden="1">#REF!</definedName>
    <definedName name="BExKHIVLONZ46HLMR50DEXKEUNEP" localSheetId="8" hidden="1">#REF!</definedName>
    <definedName name="BExKHIVLONZ46HLMR50DEXKEUNEP" localSheetId="6" hidden="1">#REF!</definedName>
    <definedName name="BExKHIVLONZ46HLMR50DEXKEUNEP" localSheetId="7" hidden="1">#REF!</definedName>
    <definedName name="BExKHIVLONZ46HLMR50DEXKEUNEP" hidden="1">#REF!</definedName>
    <definedName name="BExKHPM9XA0ADDK7TUR0N38EXWEP" localSheetId="11" hidden="1">#REF!</definedName>
    <definedName name="BExKHPM9XA0ADDK7TUR0N38EXWEP" localSheetId="5" hidden="1">#REF!</definedName>
    <definedName name="BExKHPM9XA0ADDK7TUR0N38EXWEP" localSheetId="8" hidden="1">#REF!</definedName>
    <definedName name="BExKHPM9XA0ADDK7TUR0N38EXWEP" localSheetId="6" hidden="1">#REF!</definedName>
    <definedName name="BExKHPM9XA0ADDK7TUR0N38EXWEP" localSheetId="7" hidden="1">#REF!</definedName>
    <definedName name="BExKHPM9XA0ADDK7TUR0N38EXWEP" hidden="1">#REF!</definedName>
    <definedName name="BExKHQYXEM47TMIQRQVHE4T5LT8K" localSheetId="11" hidden="1">#REF!</definedName>
    <definedName name="BExKHQYXEM47TMIQRQVHE4T5LT8K" localSheetId="5" hidden="1">#REF!</definedName>
    <definedName name="BExKHQYXEM47TMIQRQVHE4T5LT8K" localSheetId="8" hidden="1">#REF!</definedName>
    <definedName name="BExKHQYXEM47TMIQRQVHE4T5LT8K" localSheetId="6" hidden="1">#REF!</definedName>
    <definedName name="BExKHQYXEM47TMIQRQVHE4T5LT8K" localSheetId="7" hidden="1">#REF!</definedName>
    <definedName name="BExKHQYXEM47TMIQRQVHE4T5LT8K" hidden="1">#REF!</definedName>
    <definedName name="BExKI4076KXCDE5KXL79KT36OKLO" localSheetId="11" hidden="1">#REF!</definedName>
    <definedName name="BExKI4076KXCDE5KXL79KT36OKLO" localSheetId="5" hidden="1">#REF!</definedName>
    <definedName name="BExKI4076KXCDE5KXL79KT36OKLO" localSheetId="8" hidden="1">#REF!</definedName>
    <definedName name="BExKI4076KXCDE5KXL79KT36OKLO" localSheetId="6" hidden="1">#REF!</definedName>
    <definedName name="BExKI4076KXCDE5KXL79KT36OKLO" localSheetId="7" hidden="1">#REF!</definedName>
    <definedName name="BExKI4076KXCDE5KXL79KT36OKLO" hidden="1">#REF!</definedName>
    <definedName name="BExKI7AUWXBP1WBLFRIYSNQZDWCY" localSheetId="11" hidden="1">#REF!</definedName>
    <definedName name="BExKI7AUWXBP1WBLFRIYSNQZDWCY" localSheetId="5" hidden="1">#REF!</definedName>
    <definedName name="BExKI7AUWXBP1WBLFRIYSNQZDWCY" localSheetId="8" hidden="1">#REF!</definedName>
    <definedName name="BExKI7AUWXBP1WBLFRIYSNQZDWCY" localSheetId="6" hidden="1">#REF!</definedName>
    <definedName name="BExKI7AUWXBP1WBLFRIYSNQZDWCY" localSheetId="7" hidden="1">#REF!</definedName>
    <definedName name="BExKI7AUWXBP1WBLFRIYSNQZDWCY" hidden="1">#REF!</definedName>
    <definedName name="BExKI7LO70WYISR7Q0Y1ZDWO9M3B" localSheetId="11" hidden="1">#REF!</definedName>
    <definedName name="BExKI7LO70WYISR7Q0Y1ZDWO9M3B" localSheetId="5" hidden="1">#REF!</definedName>
    <definedName name="BExKI7LO70WYISR7Q0Y1ZDWO9M3B" localSheetId="8" hidden="1">#REF!</definedName>
    <definedName name="BExKI7LO70WYISR7Q0Y1ZDWO9M3B" localSheetId="6" hidden="1">#REF!</definedName>
    <definedName name="BExKI7LO70WYISR7Q0Y1ZDWO9M3B" localSheetId="7" hidden="1">#REF!</definedName>
    <definedName name="BExKI7LO70WYISR7Q0Y1ZDWO9M3B" hidden="1">#REF!</definedName>
    <definedName name="BExKIF3EIT434ZQKMDXUBJCRLMK8" localSheetId="11" hidden="1">#REF!</definedName>
    <definedName name="BExKIF3EIT434ZQKMDXUBJCRLMK8" localSheetId="5" hidden="1">#REF!</definedName>
    <definedName name="BExKIF3EIT434ZQKMDXUBJCRLMK8" localSheetId="8" hidden="1">#REF!</definedName>
    <definedName name="BExKIF3EIT434ZQKMDXUBJCRLMK8" localSheetId="6" hidden="1">#REF!</definedName>
    <definedName name="BExKIF3EIT434ZQKMDXUBJCRLMK8" localSheetId="7" hidden="1">#REF!</definedName>
    <definedName name="BExKIF3EIT434ZQKMDXUBJCRLMK8" hidden="1">#REF!</definedName>
    <definedName name="BExKIGQV6TXIZG039HBOJU62WP2U" localSheetId="11" hidden="1">#REF!</definedName>
    <definedName name="BExKIGQV6TXIZG039HBOJU62WP2U" localSheetId="5" hidden="1">#REF!</definedName>
    <definedName name="BExKIGQV6TXIZG039HBOJU62WP2U" localSheetId="8" hidden="1">#REF!</definedName>
    <definedName name="BExKIGQV6TXIZG039HBOJU62WP2U" localSheetId="6" hidden="1">#REF!</definedName>
    <definedName name="BExKIGQV6TXIZG039HBOJU62WP2U" localSheetId="7" hidden="1">#REF!</definedName>
    <definedName name="BExKIGQV6TXIZG039HBOJU62WP2U" hidden="1">#REF!</definedName>
    <definedName name="BExKILE008SF3KTAN8WML3XKI1NZ" localSheetId="11" hidden="1">#REF!</definedName>
    <definedName name="BExKILE008SF3KTAN8WML3XKI1NZ" localSheetId="5" hidden="1">#REF!</definedName>
    <definedName name="BExKILE008SF3KTAN8WML3XKI1NZ" localSheetId="8" hidden="1">#REF!</definedName>
    <definedName name="BExKILE008SF3KTAN8WML3XKI1NZ" localSheetId="6" hidden="1">#REF!</definedName>
    <definedName name="BExKILE008SF3KTAN8WML3XKI1NZ" localSheetId="7" hidden="1">#REF!</definedName>
    <definedName name="BExKILE008SF3KTAN8WML3XKI1NZ" hidden="1">#REF!</definedName>
    <definedName name="BExKINSBB6RS7I489QHMCOMU4Z2X" localSheetId="11" hidden="1">#REF!</definedName>
    <definedName name="BExKINSBB6RS7I489QHMCOMU4Z2X" localSheetId="5" hidden="1">#REF!</definedName>
    <definedName name="BExKINSBB6RS7I489QHMCOMU4Z2X" localSheetId="8" hidden="1">#REF!</definedName>
    <definedName name="BExKINSBB6RS7I489QHMCOMU4Z2X" localSheetId="6" hidden="1">#REF!</definedName>
    <definedName name="BExKINSBB6RS7I489QHMCOMU4Z2X" localSheetId="7" hidden="1">#REF!</definedName>
    <definedName name="BExKINSBB6RS7I489QHMCOMU4Z2X" hidden="1">#REF!</definedName>
    <definedName name="BExKINXMPEA03CETGL1VOW1XRJIR" localSheetId="11" hidden="1">#REF!</definedName>
    <definedName name="BExKINXMPEA03CETGL1VOW1XRJIR" localSheetId="5" hidden="1">#REF!</definedName>
    <definedName name="BExKINXMPEA03CETGL1VOW1XRJIR" localSheetId="8" hidden="1">#REF!</definedName>
    <definedName name="BExKINXMPEA03CETGL1VOW1XRJIR" localSheetId="6" hidden="1">#REF!</definedName>
    <definedName name="BExKINXMPEA03CETGL1VOW1XRJIR" localSheetId="7" hidden="1">#REF!</definedName>
    <definedName name="BExKINXMPEA03CETGL1VOW1XRJIR" hidden="1">#REF!</definedName>
    <definedName name="BExKITBU5LXLZYDJS3D3BAVWEY3U" localSheetId="11" hidden="1">#REF!</definedName>
    <definedName name="BExKITBU5LXLZYDJS3D3BAVWEY3U" localSheetId="5" hidden="1">#REF!</definedName>
    <definedName name="BExKITBU5LXLZYDJS3D3BAVWEY3U" localSheetId="8" hidden="1">#REF!</definedName>
    <definedName name="BExKITBU5LXLZYDJS3D3BAVWEY3U" localSheetId="6" hidden="1">#REF!</definedName>
    <definedName name="BExKITBU5LXLZYDJS3D3BAVWEY3U" localSheetId="7" hidden="1">#REF!</definedName>
    <definedName name="BExKITBU5LXLZYDJS3D3BAVWEY3U" hidden="1">#REF!</definedName>
    <definedName name="BExKIU87ZKSOC2DYZWFK6SAK9I8E" localSheetId="11" hidden="1">#REF!</definedName>
    <definedName name="BExKIU87ZKSOC2DYZWFK6SAK9I8E" localSheetId="5" hidden="1">#REF!</definedName>
    <definedName name="BExKIU87ZKSOC2DYZWFK6SAK9I8E" localSheetId="8" hidden="1">#REF!</definedName>
    <definedName name="BExKIU87ZKSOC2DYZWFK6SAK9I8E" localSheetId="6" hidden="1">#REF!</definedName>
    <definedName name="BExKIU87ZKSOC2DYZWFK6SAK9I8E" localSheetId="7" hidden="1">#REF!</definedName>
    <definedName name="BExKIU87ZKSOC2DYZWFK6SAK9I8E" hidden="1">#REF!</definedName>
    <definedName name="BExKJ449HLYX2DJ9UF0H9GTPSQ73" localSheetId="11" hidden="1">#REF!</definedName>
    <definedName name="BExKJ449HLYX2DJ9UF0H9GTPSQ73" localSheetId="5" hidden="1">#REF!</definedName>
    <definedName name="BExKJ449HLYX2DJ9UF0H9GTPSQ73" localSheetId="8" hidden="1">#REF!</definedName>
    <definedName name="BExKJ449HLYX2DJ9UF0H9GTPSQ73" localSheetId="6" hidden="1">#REF!</definedName>
    <definedName name="BExKJ449HLYX2DJ9UF0H9GTPSQ73" localSheetId="7" hidden="1">#REF!</definedName>
    <definedName name="BExKJ449HLYX2DJ9UF0H9GTPSQ73" hidden="1">#REF!</definedName>
    <definedName name="BExKJ5649R9IC0GKQD6QI2G7C99Q" localSheetId="11" hidden="1">#REF!</definedName>
    <definedName name="BExKJ5649R9IC0GKQD6QI2G7C99Q" localSheetId="5" hidden="1">#REF!</definedName>
    <definedName name="BExKJ5649R9IC0GKQD6QI2G7C99Q" localSheetId="8" hidden="1">#REF!</definedName>
    <definedName name="BExKJ5649R9IC0GKQD6QI2G7C99Q" localSheetId="6" hidden="1">#REF!</definedName>
    <definedName name="BExKJ5649R9IC0GKQD6QI2G7C99Q" localSheetId="7" hidden="1">#REF!</definedName>
    <definedName name="BExKJ5649R9IC0GKQD6QI2G7C99Q" hidden="1">#REF!</definedName>
    <definedName name="BExKJEB4FXIMV2AAE9S3FCGRK1R0" localSheetId="11" hidden="1">#REF!</definedName>
    <definedName name="BExKJEB4FXIMV2AAE9S3FCGRK1R0" localSheetId="5" hidden="1">#REF!</definedName>
    <definedName name="BExKJEB4FXIMV2AAE9S3FCGRK1R0" localSheetId="8" hidden="1">#REF!</definedName>
    <definedName name="BExKJEB4FXIMV2AAE9S3FCGRK1R0" localSheetId="6" hidden="1">#REF!</definedName>
    <definedName name="BExKJEB4FXIMV2AAE9S3FCGRK1R0" localSheetId="7" hidden="1">#REF!</definedName>
    <definedName name="BExKJEB4FXIMV2AAE9S3FCGRK1R0" hidden="1">#REF!</definedName>
    <definedName name="BExKJELX2RUC8UEC56IZPYYZXHA7" localSheetId="11" hidden="1">#REF!</definedName>
    <definedName name="BExKJELX2RUC8UEC56IZPYYZXHA7" localSheetId="5" hidden="1">#REF!</definedName>
    <definedName name="BExKJELX2RUC8UEC56IZPYYZXHA7" localSheetId="8" hidden="1">#REF!</definedName>
    <definedName name="BExKJELX2RUC8UEC56IZPYYZXHA7" localSheetId="6" hidden="1">#REF!</definedName>
    <definedName name="BExKJELX2RUC8UEC56IZPYYZXHA7" localSheetId="7" hidden="1">#REF!</definedName>
    <definedName name="BExKJELX2RUC8UEC56IZPYYZXHA7" hidden="1">#REF!</definedName>
    <definedName name="BExKJI7CV9I6ILFIZ3SVO4DGK64J" localSheetId="11" hidden="1">#REF!</definedName>
    <definedName name="BExKJI7CV9I6ILFIZ3SVO4DGK64J" localSheetId="5" hidden="1">#REF!</definedName>
    <definedName name="BExKJI7CV9I6ILFIZ3SVO4DGK64J" localSheetId="8" hidden="1">#REF!</definedName>
    <definedName name="BExKJI7CV9I6ILFIZ3SVO4DGK64J" localSheetId="6" hidden="1">#REF!</definedName>
    <definedName name="BExKJI7CV9I6ILFIZ3SVO4DGK64J" localSheetId="7" hidden="1">#REF!</definedName>
    <definedName name="BExKJI7CV9I6ILFIZ3SVO4DGK64J" hidden="1">#REF!</definedName>
    <definedName name="BExKJINMXS61G2TZEXCJAWVV4F57" localSheetId="11" hidden="1">#REF!</definedName>
    <definedName name="BExKJINMXS61G2TZEXCJAWVV4F57" localSheetId="5" hidden="1">#REF!</definedName>
    <definedName name="BExKJINMXS61G2TZEXCJAWVV4F57" localSheetId="8" hidden="1">#REF!</definedName>
    <definedName name="BExKJINMXS61G2TZEXCJAWVV4F57" localSheetId="6" hidden="1">#REF!</definedName>
    <definedName name="BExKJINMXS61G2TZEXCJAWVV4F57" localSheetId="7" hidden="1">#REF!</definedName>
    <definedName name="BExKJINMXS61G2TZEXCJAWVV4F57" hidden="1">#REF!</definedName>
    <definedName name="BExKJK5ME8KB7HA0180L7OUZDDGV" localSheetId="11" hidden="1">#REF!</definedName>
    <definedName name="BExKJK5ME8KB7HA0180L7OUZDDGV" localSheetId="5" hidden="1">#REF!</definedName>
    <definedName name="BExKJK5ME8KB7HA0180L7OUZDDGV" localSheetId="8" hidden="1">#REF!</definedName>
    <definedName name="BExKJK5ME8KB7HA0180L7OUZDDGV" localSheetId="6" hidden="1">#REF!</definedName>
    <definedName name="BExKJK5ME8KB7HA0180L7OUZDDGV" localSheetId="7" hidden="1">#REF!</definedName>
    <definedName name="BExKJK5ME8KB7HA0180L7OUZDDGV" hidden="1">#REF!</definedName>
    <definedName name="BExKJLY652HI5GNEEWQXOB08K2C1" localSheetId="11" hidden="1">#REF!</definedName>
    <definedName name="BExKJLY652HI5GNEEWQXOB08K2C1" localSheetId="5" hidden="1">#REF!</definedName>
    <definedName name="BExKJLY652HI5GNEEWQXOB08K2C1" localSheetId="8" hidden="1">#REF!</definedName>
    <definedName name="BExKJLY652HI5GNEEWQXOB08K2C1" localSheetId="6" hidden="1">#REF!</definedName>
    <definedName name="BExKJLY652HI5GNEEWQXOB08K2C1" localSheetId="7" hidden="1">#REF!</definedName>
    <definedName name="BExKJLY652HI5GNEEWQXOB08K2C1" hidden="1">#REF!</definedName>
    <definedName name="BExKJN5IF0VMDILJ5K8ZENF2QYV1" localSheetId="11" hidden="1">#REF!</definedName>
    <definedName name="BExKJN5IF0VMDILJ5K8ZENF2QYV1" localSheetId="5" hidden="1">#REF!</definedName>
    <definedName name="BExKJN5IF0VMDILJ5K8ZENF2QYV1" localSheetId="8" hidden="1">#REF!</definedName>
    <definedName name="BExKJN5IF0VMDILJ5K8ZENF2QYV1" localSheetId="6" hidden="1">#REF!</definedName>
    <definedName name="BExKJN5IF0VMDILJ5K8ZENF2QYV1" localSheetId="7" hidden="1">#REF!</definedName>
    <definedName name="BExKJN5IF0VMDILJ5K8ZENF2QYV1" hidden="1">#REF!</definedName>
    <definedName name="BExKJUSJPFUIK20FTVAFJWR2OUYX" localSheetId="11" hidden="1">#REF!</definedName>
    <definedName name="BExKJUSJPFUIK20FTVAFJWR2OUYX" localSheetId="5" hidden="1">#REF!</definedName>
    <definedName name="BExKJUSJPFUIK20FTVAFJWR2OUYX" localSheetId="8" hidden="1">#REF!</definedName>
    <definedName name="BExKJUSJPFUIK20FTVAFJWR2OUYX" localSheetId="6" hidden="1">#REF!</definedName>
    <definedName name="BExKJUSJPFUIK20FTVAFJWR2OUYX" localSheetId="7" hidden="1">#REF!</definedName>
    <definedName name="BExKJUSJPFUIK20FTVAFJWR2OUYX" hidden="1">#REF!</definedName>
    <definedName name="BExKJXHNZTE5OMRQ1KTVM1DIQE9I" localSheetId="11" hidden="1">#REF!</definedName>
    <definedName name="BExKJXHNZTE5OMRQ1KTVM1DIQE9I" localSheetId="5" hidden="1">#REF!</definedName>
    <definedName name="BExKJXHNZTE5OMRQ1KTVM1DIQE9I" localSheetId="8" hidden="1">#REF!</definedName>
    <definedName name="BExKJXHNZTE5OMRQ1KTVM1DIQE9I" localSheetId="6" hidden="1">#REF!</definedName>
    <definedName name="BExKJXHNZTE5OMRQ1KTVM1DIQE9I" localSheetId="7" hidden="1">#REF!</definedName>
    <definedName name="BExKJXHNZTE5OMRQ1KTVM1DIQE9I" hidden="1">#REF!</definedName>
    <definedName name="BExKK8VP5RS3D0UXZVKA37C4SYBP" localSheetId="11" hidden="1">#REF!</definedName>
    <definedName name="BExKK8VP5RS3D0UXZVKA37C4SYBP" localSheetId="5" hidden="1">#REF!</definedName>
    <definedName name="BExKK8VP5RS3D0UXZVKA37C4SYBP" localSheetId="8" hidden="1">#REF!</definedName>
    <definedName name="BExKK8VP5RS3D0UXZVKA37C4SYBP" localSheetId="6" hidden="1">#REF!</definedName>
    <definedName name="BExKK8VP5RS3D0UXZVKA37C4SYBP" localSheetId="7" hidden="1">#REF!</definedName>
    <definedName name="BExKK8VP5RS3D0UXZVKA37C4SYBP" hidden="1">#REF!</definedName>
    <definedName name="BExKKIM9NPF6B3SPMPIQB27HQME4" localSheetId="11" hidden="1">#REF!</definedName>
    <definedName name="BExKKIM9NPF6B3SPMPIQB27HQME4" localSheetId="5" hidden="1">#REF!</definedName>
    <definedName name="BExKKIM9NPF6B3SPMPIQB27HQME4" localSheetId="8" hidden="1">#REF!</definedName>
    <definedName name="BExKKIM9NPF6B3SPMPIQB27HQME4" localSheetId="6" hidden="1">#REF!</definedName>
    <definedName name="BExKKIM9NPF6B3SPMPIQB27HQME4" localSheetId="7" hidden="1">#REF!</definedName>
    <definedName name="BExKKIM9NPF6B3SPMPIQB27HQME4" hidden="1">#REF!</definedName>
    <definedName name="BExKKIX1BCBQ4R3K41QD8NTV0OV0" localSheetId="11" hidden="1">#REF!</definedName>
    <definedName name="BExKKIX1BCBQ4R3K41QD8NTV0OV0" localSheetId="5" hidden="1">#REF!</definedName>
    <definedName name="BExKKIX1BCBQ4R3K41QD8NTV0OV0" localSheetId="8" hidden="1">#REF!</definedName>
    <definedName name="BExKKIX1BCBQ4R3K41QD8NTV0OV0" localSheetId="6" hidden="1">#REF!</definedName>
    <definedName name="BExKKIX1BCBQ4R3K41QD8NTV0OV0" localSheetId="7" hidden="1">#REF!</definedName>
    <definedName name="BExKKIX1BCBQ4R3K41QD8NTV0OV0" hidden="1">#REF!</definedName>
    <definedName name="BExKKJ2IHMOO66DQ0V2YABR4GV05" localSheetId="11" hidden="1">#REF!</definedName>
    <definedName name="BExKKJ2IHMOO66DQ0V2YABR4GV05" localSheetId="5" hidden="1">#REF!</definedName>
    <definedName name="BExKKJ2IHMOO66DQ0V2YABR4GV05" localSheetId="8" hidden="1">#REF!</definedName>
    <definedName name="BExKKJ2IHMOO66DQ0V2YABR4GV05" localSheetId="6" hidden="1">#REF!</definedName>
    <definedName name="BExKKJ2IHMOO66DQ0V2YABR4GV05" localSheetId="7" hidden="1">#REF!</definedName>
    <definedName name="BExKKJ2IHMOO66DQ0V2YABR4GV05" hidden="1">#REF!</definedName>
    <definedName name="BExKKQ3ZWADYV03YHMXDOAMU90EB" localSheetId="11" hidden="1">#REF!</definedName>
    <definedName name="BExKKQ3ZWADYV03YHMXDOAMU90EB" localSheetId="5" hidden="1">#REF!</definedName>
    <definedName name="BExKKQ3ZWADYV03YHMXDOAMU90EB" localSheetId="8" hidden="1">#REF!</definedName>
    <definedName name="BExKKQ3ZWADYV03YHMXDOAMU90EB" localSheetId="6" hidden="1">#REF!</definedName>
    <definedName name="BExKKQ3ZWADYV03YHMXDOAMU90EB" localSheetId="7" hidden="1">#REF!</definedName>
    <definedName name="BExKKQ3ZWADYV03YHMXDOAMU90EB" hidden="1">#REF!</definedName>
    <definedName name="BExKKUGD2HMJWQEYZ8H3X1BMXFS9" localSheetId="11" hidden="1">#REF!</definedName>
    <definedName name="BExKKUGD2HMJWQEYZ8H3X1BMXFS9" localSheetId="5" hidden="1">#REF!</definedName>
    <definedName name="BExKKUGD2HMJWQEYZ8H3X1BMXFS9" localSheetId="8" hidden="1">#REF!</definedName>
    <definedName name="BExKKUGD2HMJWQEYZ8H3X1BMXFS9" localSheetId="6" hidden="1">#REF!</definedName>
    <definedName name="BExKKUGD2HMJWQEYZ8H3X1BMXFS9" localSheetId="7" hidden="1">#REF!</definedName>
    <definedName name="BExKKUGD2HMJWQEYZ8H3X1BMXFS9" hidden="1">#REF!</definedName>
    <definedName name="BExKKX05KCZZZPKOR1NE5A8RGVT4" localSheetId="11" hidden="1">#REF!</definedName>
    <definedName name="BExKKX05KCZZZPKOR1NE5A8RGVT4" localSheetId="5" hidden="1">#REF!</definedName>
    <definedName name="BExKKX05KCZZZPKOR1NE5A8RGVT4" localSheetId="8" hidden="1">#REF!</definedName>
    <definedName name="BExKKX05KCZZZPKOR1NE5A8RGVT4" localSheetId="6" hidden="1">#REF!</definedName>
    <definedName name="BExKKX05KCZZZPKOR1NE5A8RGVT4" localSheetId="7" hidden="1">#REF!</definedName>
    <definedName name="BExKKX05KCZZZPKOR1NE5A8RGVT4" hidden="1">#REF!</definedName>
    <definedName name="BExKL3QUCLQLECGZM555PRF8EN56" localSheetId="11" hidden="1">#REF!</definedName>
    <definedName name="BExKL3QUCLQLECGZM555PRF8EN56" localSheetId="5" hidden="1">#REF!</definedName>
    <definedName name="BExKL3QUCLQLECGZM555PRF8EN56" localSheetId="8" hidden="1">#REF!</definedName>
    <definedName name="BExKL3QUCLQLECGZM555PRF8EN56" localSheetId="6" hidden="1">#REF!</definedName>
    <definedName name="BExKL3QUCLQLECGZM555PRF8EN56" localSheetId="7" hidden="1">#REF!</definedName>
    <definedName name="BExKL3QUCLQLECGZM555PRF8EN56" hidden="1">#REF!</definedName>
    <definedName name="BExKL7CGLA62V9UQH9ZDEHIK8W4O" localSheetId="11" hidden="1">#REF!</definedName>
    <definedName name="BExKL7CGLA62V9UQH9ZDEHIK8W4O" localSheetId="5" hidden="1">#REF!</definedName>
    <definedName name="BExKL7CGLA62V9UQH9ZDEHIK8W4O" localSheetId="8" hidden="1">#REF!</definedName>
    <definedName name="BExKL7CGLA62V9UQH9ZDEHIK8W4O" localSheetId="6" hidden="1">#REF!</definedName>
    <definedName name="BExKL7CGLA62V9UQH9ZDEHIK8W4O" localSheetId="7" hidden="1">#REF!</definedName>
    <definedName name="BExKL7CGLA62V9UQH9ZDEHIK8W4O" hidden="1">#REF!</definedName>
    <definedName name="BExKLD6S9L66QYREYHBE5J44OK7X" localSheetId="11" hidden="1">#REF!</definedName>
    <definedName name="BExKLD6S9L66QYREYHBE5J44OK7X" localSheetId="5" hidden="1">#REF!</definedName>
    <definedName name="BExKLD6S9L66QYREYHBE5J44OK7X" localSheetId="8" hidden="1">#REF!</definedName>
    <definedName name="BExKLD6S9L66QYREYHBE5J44OK7X" localSheetId="6" hidden="1">#REF!</definedName>
    <definedName name="BExKLD6S9L66QYREYHBE5J44OK7X" localSheetId="7" hidden="1">#REF!</definedName>
    <definedName name="BExKLD6S9L66QYREYHBE5J44OK7X" hidden="1">#REF!</definedName>
    <definedName name="BExKLEZK32L28GYJWVO63BZ5E1JD" localSheetId="11" hidden="1">#REF!</definedName>
    <definedName name="BExKLEZK32L28GYJWVO63BZ5E1JD" localSheetId="5" hidden="1">#REF!</definedName>
    <definedName name="BExKLEZK32L28GYJWVO63BZ5E1JD" localSheetId="8" hidden="1">#REF!</definedName>
    <definedName name="BExKLEZK32L28GYJWVO63BZ5E1JD" localSheetId="6" hidden="1">#REF!</definedName>
    <definedName name="BExKLEZK32L28GYJWVO63BZ5E1JD" localSheetId="7" hidden="1">#REF!</definedName>
    <definedName name="BExKLEZK32L28GYJWVO63BZ5E1JD" hidden="1">#REF!</definedName>
    <definedName name="BExKLLKVVHT06LA55JB2FC871DC5" localSheetId="11" hidden="1">#REF!</definedName>
    <definedName name="BExKLLKVVHT06LA55JB2FC871DC5" localSheetId="5" hidden="1">#REF!</definedName>
    <definedName name="BExKLLKVVHT06LA55JB2FC871DC5" localSheetId="8" hidden="1">#REF!</definedName>
    <definedName name="BExKLLKVVHT06LA55JB2FC871DC5" localSheetId="6" hidden="1">#REF!</definedName>
    <definedName name="BExKLLKVVHT06LA55JB2FC871DC5" localSheetId="7" hidden="1">#REF!</definedName>
    <definedName name="BExKLLKVVHT06LA55JB2FC871DC5" hidden="1">#REF!</definedName>
    <definedName name="BExKMKNALVJRCZS69GFJA4M1J08O" localSheetId="11" hidden="1">#REF!</definedName>
    <definedName name="BExKMKNALVJRCZS69GFJA4M1J08O" localSheetId="5" hidden="1">#REF!</definedName>
    <definedName name="BExKMKNALVJRCZS69GFJA4M1J08O" localSheetId="8" hidden="1">#REF!</definedName>
    <definedName name="BExKMKNALVJRCZS69GFJA4M1J08O" localSheetId="6" hidden="1">#REF!</definedName>
    <definedName name="BExKMKNALVJRCZS69GFJA4M1J08O" localSheetId="7" hidden="1">#REF!</definedName>
    <definedName name="BExKMKNALVJRCZS69GFJA4M1J08O" hidden="1">#REF!</definedName>
    <definedName name="BExKMMFZIDRFNSBCWVADJ4S2JE52" localSheetId="11" hidden="1">#REF!</definedName>
    <definedName name="BExKMMFZIDRFNSBCWVADJ4S2JE52" localSheetId="5" hidden="1">#REF!</definedName>
    <definedName name="BExKMMFZIDRFNSBCWVADJ4S2JE52" localSheetId="8" hidden="1">#REF!</definedName>
    <definedName name="BExKMMFZIDRFNSBCWVADJ4S2JE52" localSheetId="6" hidden="1">#REF!</definedName>
    <definedName name="BExKMMFZIDRFNSBCWVADJ4S2JE52" localSheetId="7" hidden="1">#REF!</definedName>
    <definedName name="BExKMMFZIDRFNSBCWVADJ4S2JE52" hidden="1">#REF!</definedName>
    <definedName name="BExKMRZJS845FERFW6HUXLFAOMYD" localSheetId="11" hidden="1">#REF!</definedName>
    <definedName name="BExKMRZJS845FERFW6HUXLFAOMYD" localSheetId="5" hidden="1">#REF!</definedName>
    <definedName name="BExKMRZJS845FERFW6HUXLFAOMYD" localSheetId="8" hidden="1">#REF!</definedName>
    <definedName name="BExKMRZJS845FERFW6HUXLFAOMYD" localSheetId="6" hidden="1">#REF!</definedName>
    <definedName name="BExKMRZJS845FERFW6HUXLFAOMYD" localSheetId="7" hidden="1">#REF!</definedName>
    <definedName name="BExKMRZJS845FERFW6HUXLFAOMYD" hidden="1">#REF!</definedName>
    <definedName name="BExKMS514WWPGUGRYGTH6XU97T8B" localSheetId="11" hidden="1">#REF!</definedName>
    <definedName name="BExKMS514WWPGUGRYGTH6XU97T8B" localSheetId="5" hidden="1">#REF!</definedName>
    <definedName name="BExKMS514WWPGUGRYGTH6XU97T8B" localSheetId="8" hidden="1">#REF!</definedName>
    <definedName name="BExKMS514WWPGUGRYGTH6XU97T8B" localSheetId="6" hidden="1">#REF!</definedName>
    <definedName name="BExKMS514WWPGUGRYGTH6XU97T8B" localSheetId="7" hidden="1">#REF!</definedName>
    <definedName name="BExKMS514WWPGUGRYGTH6XU97T8B" hidden="1">#REF!</definedName>
    <definedName name="BExKMUDV8AH8HQAD5HJVUW7GFDWU" localSheetId="11" hidden="1">#REF!</definedName>
    <definedName name="BExKMUDV8AH8HQAD5HJVUW7GFDWU" localSheetId="5" hidden="1">#REF!</definedName>
    <definedName name="BExKMUDV8AH8HQAD5HJVUW7GFDWU" localSheetId="8" hidden="1">#REF!</definedName>
    <definedName name="BExKMUDV8AH8HQAD5HJVUW7GFDWU" localSheetId="6" hidden="1">#REF!</definedName>
    <definedName name="BExKMUDV8AH8HQAD5HJVUW7GFDWU" localSheetId="7" hidden="1">#REF!</definedName>
    <definedName name="BExKMUDV8AH8HQAD5HJVUW7GFDWU" hidden="1">#REF!</definedName>
    <definedName name="BExKMWBX4EH3EYJ07UFEM08NB40Z" localSheetId="11" hidden="1">#REF!</definedName>
    <definedName name="BExKMWBX4EH3EYJ07UFEM08NB40Z" localSheetId="5" hidden="1">#REF!</definedName>
    <definedName name="BExKMWBX4EH3EYJ07UFEM08NB40Z" localSheetId="8" hidden="1">#REF!</definedName>
    <definedName name="BExKMWBX4EH3EYJ07UFEM08NB40Z" localSheetId="6" hidden="1">#REF!</definedName>
    <definedName name="BExKMWBX4EH3EYJ07UFEM08NB40Z" localSheetId="7" hidden="1">#REF!</definedName>
    <definedName name="BExKMWBX4EH3EYJ07UFEM08NB40Z" hidden="1">#REF!</definedName>
    <definedName name="BExKN4Q70IU9OY91QRUSK3044MQD" localSheetId="11" hidden="1">#REF!</definedName>
    <definedName name="BExKN4Q70IU9OY91QRUSK3044MQD" localSheetId="5" hidden="1">#REF!</definedName>
    <definedName name="BExKN4Q70IU9OY91QRUSK3044MQD" localSheetId="8" hidden="1">#REF!</definedName>
    <definedName name="BExKN4Q70IU9OY91QRUSK3044MQD" localSheetId="6" hidden="1">#REF!</definedName>
    <definedName name="BExKN4Q70IU9OY91QRUSK3044MQD" localSheetId="7" hidden="1">#REF!</definedName>
    <definedName name="BExKN4Q70IU9OY91QRUSK3044MQD" hidden="1">#REF!</definedName>
    <definedName name="BExKNBGV2IR3S7M0BX4810KZB4V3" localSheetId="11" hidden="1">#REF!</definedName>
    <definedName name="BExKNBGV2IR3S7M0BX4810KZB4V3" localSheetId="5" hidden="1">#REF!</definedName>
    <definedName name="BExKNBGV2IR3S7M0BX4810KZB4V3" localSheetId="8" hidden="1">#REF!</definedName>
    <definedName name="BExKNBGV2IR3S7M0BX4810KZB4V3" localSheetId="6" hidden="1">#REF!</definedName>
    <definedName name="BExKNBGV2IR3S7M0BX4810KZB4V3" localSheetId="7" hidden="1">#REF!</definedName>
    <definedName name="BExKNBGV2IR3S7M0BX4810KZB4V3" hidden="1">#REF!</definedName>
    <definedName name="BExKNCTBZTSY3MO42VU5PLV6YUHZ" localSheetId="11" hidden="1">#REF!</definedName>
    <definedName name="BExKNCTBZTSY3MO42VU5PLV6YUHZ" localSheetId="5" hidden="1">#REF!</definedName>
    <definedName name="BExKNCTBZTSY3MO42VU5PLV6YUHZ" localSheetId="8" hidden="1">#REF!</definedName>
    <definedName name="BExKNCTBZTSY3MO42VU5PLV6YUHZ" localSheetId="6" hidden="1">#REF!</definedName>
    <definedName name="BExKNCTBZTSY3MO42VU5PLV6YUHZ" localSheetId="7" hidden="1">#REF!</definedName>
    <definedName name="BExKNCTBZTSY3MO42VU5PLV6YUHZ" hidden="1">#REF!</definedName>
    <definedName name="BExKNGV2YY749C42AQ2T9QNIE5C3" localSheetId="11" hidden="1">#REF!</definedName>
    <definedName name="BExKNGV2YY749C42AQ2T9QNIE5C3" localSheetId="5" hidden="1">#REF!</definedName>
    <definedName name="BExKNGV2YY749C42AQ2T9QNIE5C3" localSheetId="8" hidden="1">#REF!</definedName>
    <definedName name="BExKNGV2YY749C42AQ2T9QNIE5C3" localSheetId="6" hidden="1">#REF!</definedName>
    <definedName name="BExKNGV2YY749C42AQ2T9QNIE5C3" localSheetId="7" hidden="1">#REF!</definedName>
    <definedName name="BExKNGV2YY749C42AQ2T9QNIE5C3" hidden="1">#REF!</definedName>
    <definedName name="BExKNH0F1WPNUEQITIUN5T4NDX9H" localSheetId="11" hidden="1">#REF!</definedName>
    <definedName name="BExKNH0F1WPNUEQITIUN5T4NDX9H" localSheetId="5" hidden="1">#REF!</definedName>
    <definedName name="BExKNH0F1WPNUEQITIUN5T4NDX9H" localSheetId="8" hidden="1">#REF!</definedName>
    <definedName name="BExKNH0F1WPNUEQITIUN5T4NDX9H" localSheetId="6" hidden="1">#REF!</definedName>
    <definedName name="BExKNH0F1WPNUEQITIUN5T4NDX9H" localSheetId="7" hidden="1">#REF!</definedName>
    <definedName name="BExKNH0F1WPNUEQITIUN5T4NDX9H" hidden="1">#REF!</definedName>
    <definedName name="BExKNV8UOHVWEHDJWI2WMJ9X6QHZ" localSheetId="11" hidden="1">#REF!</definedName>
    <definedName name="BExKNV8UOHVWEHDJWI2WMJ9X6QHZ" localSheetId="5" hidden="1">#REF!</definedName>
    <definedName name="BExKNV8UOHVWEHDJWI2WMJ9X6QHZ" localSheetId="8" hidden="1">#REF!</definedName>
    <definedName name="BExKNV8UOHVWEHDJWI2WMJ9X6QHZ" localSheetId="6" hidden="1">#REF!</definedName>
    <definedName name="BExKNV8UOHVWEHDJWI2WMJ9X6QHZ" localSheetId="7" hidden="1">#REF!</definedName>
    <definedName name="BExKNV8UOHVWEHDJWI2WMJ9X6QHZ" hidden="1">#REF!</definedName>
    <definedName name="BExKNZLD7UATC1MYRNJD8H2NH4KU" localSheetId="11" hidden="1">#REF!</definedName>
    <definedName name="BExKNZLD7UATC1MYRNJD8H2NH4KU" localSheetId="5" hidden="1">#REF!</definedName>
    <definedName name="BExKNZLD7UATC1MYRNJD8H2NH4KU" localSheetId="8" hidden="1">#REF!</definedName>
    <definedName name="BExKNZLD7UATC1MYRNJD8H2NH4KU" localSheetId="6" hidden="1">#REF!</definedName>
    <definedName name="BExKNZLD7UATC1MYRNJD8H2NH4KU" localSheetId="7" hidden="1">#REF!</definedName>
    <definedName name="BExKNZLD7UATC1MYRNJD8H2NH4KU" hidden="1">#REF!</definedName>
    <definedName name="BExKNZQUKQQG2Y97R74G4O4BJP1L" localSheetId="11" hidden="1">#REF!</definedName>
    <definedName name="BExKNZQUKQQG2Y97R74G4O4BJP1L" localSheetId="5" hidden="1">#REF!</definedName>
    <definedName name="BExKNZQUKQQG2Y97R74G4O4BJP1L" localSheetId="8" hidden="1">#REF!</definedName>
    <definedName name="BExKNZQUKQQG2Y97R74G4O4BJP1L" localSheetId="6" hidden="1">#REF!</definedName>
    <definedName name="BExKNZQUKQQG2Y97R74G4O4BJP1L" localSheetId="7" hidden="1">#REF!</definedName>
    <definedName name="BExKNZQUKQQG2Y97R74G4O4BJP1L" hidden="1">#REF!</definedName>
    <definedName name="BExKO06X0EAD3ABEG1E8PWLDWHBA" localSheetId="11" hidden="1">#REF!</definedName>
    <definedName name="BExKO06X0EAD3ABEG1E8PWLDWHBA" localSheetId="5" hidden="1">#REF!</definedName>
    <definedName name="BExKO06X0EAD3ABEG1E8PWLDWHBA" localSheetId="8" hidden="1">#REF!</definedName>
    <definedName name="BExKO06X0EAD3ABEG1E8PWLDWHBA" localSheetId="6" hidden="1">#REF!</definedName>
    <definedName name="BExKO06X0EAD3ABEG1E8PWLDWHBA" localSheetId="7" hidden="1">#REF!</definedName>
    <definedName name="BExKO06X0EAD3ABEG1E8PWLDWHBA" hidden="1">#REF!</definedName>
    <definedName name="BExKO2AHHSGNI1AZOIOW21KPXKPE" localSheetId="11" hidden="1">#REF!</definedName>
    <definedName name="BExKO2AHHSGNI1AZOIOW21KPXKPE" localSheetId="5" hidden="1">#REF!</definedName>
    <definedName name="BExKO2AHHSGNI1AZOIOW21KPXKPE" localSheetId="8" hidden="1">#REF!</definedName>
    <definedName name="BExKO2AHHSGNI1AZOIOW21KPXKPE" localSheetId="6" hidden="1">#REF!</definedName>
    <definedName name="BExKO2AHHSGNI1AZOIOW21KPXKPE" localSheetId="7" hidden="1">#REF!</definedName>
    <definedName name="BExKO2AHHSGNI1AZOIOW21KPXKPE" hidden="1">#REF!</definedName>
    <definedName name="BExKO2FXWJWC5IZLDN8JHYILQJ2N" localSheetId="11" hidden="1">#REF!</definedName>
    <definedName name="BExKO2FXWJWC5IZLDN8JHYILQJ2N" localSheetId="5" hidden="1">#REF!</definedName>
    <definedName name="BExKO2FXWJWC5IZLDN8JHYILQJ2N" localSheetId="8" hidden="1">#REF!</definedName>
    <definedName name="BExKO2FXWJWC5IZLDN8JHYILQJ2N" localSheetId="6" hidden="1">#REF!</definedName>
    <definedName name="BExKO2FXWJWC5IZLDN8JHYILQJ2N" localSheetId="7" hidden="1">#REF!</definedName>
    <definedName name="BExKO2FXWJWC5IZLDN8JHYILQJ2N" hidden="1">#REF!</definedName>
    <definedName name="BExKO438WZ8FKOU00NURGFMOYXWN" localSheetId="11" hidden="1">#REF!</definedName>
    <definedName name="BExKO438WZ8FKOU00NURGFMOYXWN" localSheetId="5" hidden="1">#REF!</definedName>
    <definedName name="BExKO438WZ8FKOU00NURGFMOYXWN" localSheetId="8" hidden="1">#REF!</definedName>
    <definedName name="BExKO438WZ8FKOU00NURGFMOYXWN" localSheetId="6" hidden="1">#REF!</definedName>
    <definedName name="BExKO438WZ8FKOU00NURGFMOYXWN" localSheetId="7" hidden="1">#REF!</definedName>
    <definedName name="BExKO438WZ8FKOU00NURGFMOYXWN" hidden="1">#REF!</definedName>
    <definedName name="BExKO551EZ73M80UFHBQE7BQVU4L" localSheetId="11" hidden="1">#REF!</definedName>
    <definedName name="BExKO551EZ73M80UFHBQE7BQVU4L" localSheetId="5" hidden="1">#REF!</definedName>
    <definedName name="BExKO551EZ73M80UFHBQE7BQVU4L" localSheetId="8" hidden="1">#REF!</definedName>
    <definedName name="BExKO551EZ73M80UFHBQE7BQVU4L" localSheetId="6" hidden="1">#REF!</definedName>
    <definedName name="BExKO551EZ73M80UFHBQE7BQVU4L" localSheetId="7" hidden="1">#REF!</definedName>
    <definedName name="BExKO551EZ73M80UFHBQE7BQVU4L" hidden="1">#REF!</definedName>
    <definedName name="BExKOBA4VTRV9YG31IM1PDDO3J9M" localSheetId="11" hidden="1">#REF!</definedName>
    <definedName name="BExKOBA4VTRV9YG31IM1PDDO3J9M" localSheetId="5" hidden="1">#REF!</definedName>
    <definedName name="BExKOBA4VTRV9YG31IM1PDDO3J9M" localSheetId="8" hidden="1">#REF!</definedName>
    <definedName name="BExKOBA4VTRV9YG31IM1PDDO3J9M" localSheetId="6" hidden="1">#REF!</definedName>
    <definedName name="BExKOBA4VTRV9YG31IM1PDDO3J9M" localSheetId="7" hidden="1">#REF!</definedName>
    <definedName name="BExKOBA4VTRV9YG31IM1PDDO3J9M" hidden="1">#REF!</definedName>
    <definedName name="BExKODIZGWW2EQD0FEYW6WK6XLCM" localSheetId="11" hidden="1">#REF!</definedName>
    <definedName name="BExKODIZGWW2EQD0FEYW6WK6XLCM" localSheetId="5" hidden="1">#REF!</definedName>
    <definedName name="BExKODIZGWW2EQD0FEYW6WK6XLCM" localSheetId="8" hidden="1">#REF!</definedName>
    <definedName name="BExKODIZGWW2EQD0FEYW6WK6XLCM" localSheetId="6" hidden="1">#REF!</definedName>
    <definedName name="BExKODIZGWW2EQD0FEYW6WK6XLCM" localSheetId="7" hidden="1">#REF!</definedName>
    <definedName name="BExKODIZGWW2EQD0FEYW6WK6XLCM" hidden="1">#REF!</definedName>
    <definedName name="BExKOPO2HPWVQGAKW8LOZMPIDEFG" localSheetId="11" hidden="1">#REF!</definedName>
    <definedName name="BExKOPO2HPWVQGAKW8LOZMPIDEFG" localSheetId="5" hidden="1">#REF!</definedName>
    <definedName name="BExKOPO2HPWVQGAKW8LOZMPIDEFG" localSheetId="8" hidden="1">#REF!</definedName>
    <definedName name="BExKOPO2HPWVQGAKW8LOZMPIDEFG" localSheetId="6" hidden="1">#REF!</definedName>
    <definedName name="BExKOPO2HPWVQGAKW8LOZMPIDEFG" localSheetId="7" hidden="1">#REF!</definedName>
    <definedName name="BExKOPO2HPWVQGAKW8LOZMPIDEFG" hidden="1">#REF!</definedName>
    <definedName name="BExKP7SRQ3MN5BDYXV2XMBQNUH23" localSheetId="11" hidden="1">#REF!</definedName>
    <definedName name="BExKP7SRQ3MN5BDYXV2XMBQNUH23" localSheetId="5" hidden="1">#REF!</definedName>
    <definedName name="BExKP7SRQ3MN5BDYXV2XMBQNUH23" localSheetId="8" hidden="1">#REF!</definedName>
    <definedName name="BExKP7SRQ3MN5BDYXV2XMBQNUH23" localSheetId="6" hidden="1">#REF!</definedName>
    <definedName name="BExKP7SRQ3MN5BDYXV2XMBQNUH23" localSheetId="7" hidden="1">#REF!</definedName>
    <definedName name="BExKP7SRQ3MN5BDYXV2XMBQNUH23" hidden="1">#REF!</definedName>
    <definedName name="BExKPEZP0QTKOTLIMMIFSVTHQEEK" localSheetId="11" hidden="1">#REF!</definedName>
    <definedName name="BExKPEZP0QTKOTLIMMIFSVTHQEEK" localSheetId="5" hidden="1">#REF!</definedName>
    <definedName name="BExKPEZP0QTKOTLIMMIFSVTHQEEK" localSheetId="8" hidden="1">#REF!</definedName>
    <definedName name="BExKPEZP0QTKOTLIMMIFSVTHQEEK" localSheetId="6" hidden="1">#REF!</definedName>
    <definedName name="BExKPEZP0QTKOTLIMMIFSVTHQEEK" localSheetId="7" hidden="1">#REF!</definedName>
    <definedName name="BExKPEZP0QTKOTLIMMIFSVTHQEEK" hidden="1">#REF!</definedName>
    <definedName name="BExKPFFSVTL757PNITV8R9RN4452" localSheetId="11" hidden="1">#REF!</definedName>
    <definedName name="BExKPFFSVTL757PNITV8R9RN4452" localSheetId="5" hidden="1">#REF!</definedName>
    <definedName name="BExKPFFSVTL757PNITV8R9RN4452" localSheetId="8" hidden="1">#REF!</definedName>
    <definedName name="BExKPFFSVTL757PNITV8R9RN4452" localSheetId="6" hidden="1">#REF!</definedName>
    <definedName name="BExKPFFSVTL757PNITV8R9RN4452" localSheetId="7" hidden="1">#REF!</definedName>
    <definedName name="BExKPFFSVTL757PNITV8R9RN4452" hidden="1">#REF!</definedName>
    <definedName name="BExKPIL5ZWOXQAENH3VP3ZHA2N7N" localSheetId="11" hidden="1">#REF!</definedName>
    <definedName name="BExKPIL5ZWOXQAENH3VP3ZHA2N7N" localSheetId="5" hidden="1">#REF!</definedName>
    <definedName name="BExKPIL5ZWOXQAENH3VP3ZHA2N7N" localSheetId="8" hidden="1">#REF!</definedName>
    <definedName name="BExKPIL5ZWOXQAENH3VP3ZHA2N7N" localSheetId="6" hidden="1">#REF!</definedName>
    <definedName name="BExKPIL5ZWOXQAENH3VP3ZHA2N7N" localSheetId="7" hidden="1">#REF!</definedName>
    <definedName name="BExKPIL5ZWOXQAENH3VP3ZHA2N7N" hidden="1">#REF!</definedName>
    <definedName name="BExKPJHKPVROP9QX9BMBZMU2HEZ1" localSheetId="11" hidden="1">#REF!</definedName>
    <definedName name="BExKPJHKPVROP9QX9BMBZMU2HEZ1" localSheetId="5" hidden="1">#REF!</definedName>
    <definedName name="BExKPJHKPVROP9QX9BMBZMU2HEZ1" localSheetId="8" hidden="1">#REF!</definedName>
    <definedName name="BExKPJHKPVROP9QX9BMBZMU2HEZ1" localSheetId="6" hidden="1">#REF!</definedName>
    <definedName name="BExKPJHKPVROP9QX9BMBZMU2HEZ1" localSheetId="7" hidden="1">#REF!</definedName>
    <definedName name="BExKPJHKPVROP9QX9BMBZMU2HEZ1" hidden="1">#REF!</definedName>
    <definedName name="BExKPLQJX0HJ8OTXBXH9IC9J2V0W" localSheetId="11" hidden="1">#REF!</definedName>
    <definedName name="BExKPLQJX0HJ8OTXBXH9IC9J2V0W" localSheetId="5" hidden="1">#REF!</definedName>
    <definedName name="BExKPLQJX0HJ8OTXBXH9IC9J2V0W" localSheetId="8" hidden="1">#REF!</definedName>
    <definedName name="BExKPLQJX0HJ8OTXBXH9IC9J2V0W" localSheetId="6" hidden="1">#REF!</definedName>
    <definedName name="BExKPLQJX0HJ8OTXBXH9IC9J2V0W" localSheetId="7" hidden="1">#REF!</definedName>
    <definedName name="BExKPLQJX0HJ8OTXBXH9IC9J2V0W" hidden="1">#REF!</definedName>
    <definedName name="BExKPN8C7GN36ZJZHLOB74LU6KT0" localSheetId="11" hidden="1">#REF!</definedName>
    <definedName name="BExKPN8C7GN36ZJZHLOB74LU6KT0" localSheetId="5" hidden="1">#REF!</definedName>
    <definedName name="BExKPN8C7GN36ZJZHLOB74LU6KT0" localSheetId="8" hidden="1">#REF!</definedName>
    <definedName name="BExKPN8C7GN36ZJZHLOB74LU6KT0" localSheetId="6" hidden="1">#REF!</definedName>
    <definedName name="BExKPN8C7GN36ZJZHLOB74LU6KT0" localSheetId="7" hidden="1">#REF!</definedName>
    <definedName name="BExKPN8C7GN36ZJZHLOB74LU6KT0" hidden="1">#REF!</definedName>
    <definedName name="BExKPX9VZ1J5021Q98K60HMPJU58" localSheetId="11" hidden="1">#REF!</definedName>
    <definedName name="BExKPX9VZ1J5021Q98K60HMPJU58" localSheetId="5" hidden="1">#REF!</definedName>
    <definedName name="BExKPX9VZ1J5021Q98K60HMPJU58" localSheetId="8" hidden="1">#REF!</definedName>
    <definedName name="BExKPX9VZ1J5021Q98K60HMPJU58" localSheetId="6" hidden="1">#REF!</definedName>
    <definedName name="BExKPX9VZ1J5021Q98K60HMPJU58" localSheetId="7" hidden="1">#REF!</definedName>
    <definedName name="BExKPX9VZ1J5021Q98K60HMPJU58" hidden="1">#REF!</definedName>
    <definedName name="BExKQGGEP203MUWSJVORTY7RFOFT" localSheetId="11" hidden="1">#REF!</definedName>
    <definedName name="BExKQGGEP203MUWSJVORTY7RFOFT" localSheetId="5" hidden="1">#REF!</definedName>
    <definedName name="BExKQGGEP203MUWSJVORTY7RFOFT" localSheetId="8" hidden="1">#REF!</definedName>
    <definedName name="BExKQGGEP203MUWSJVORTY7RFOFT" localSheetId="6" hidden="1">#REF!</definedName>
    <definedName name="BExKQGGEP203MUWSJVORTY7RFOFT" localSheetId="7" hidden="1">#REF!</definedName>
    <definedName name="BExKQGGEP203MUWSJVORTY7RFOFT" hidden="1">#REF!</definedName>
    <definedName name="BExKQJGAAWNM3NT19E9I0CQDBTU0" localSheetId="11" hidden="1">#REF!</definedName>
    <definedName name="BExKQJGAAWNM3NT19E9I0CQDBTU0" localSheetId="5" hidden="1">#REF!</definedName>
    <definedName name="BExKQJGAAWNM3NT19E9I0CQDBTU0" localSheetId="8" hidden="1">#REF!</definedName>
    <definedName name="BExKQJGAAWNM3NT19E9I0CQDBTU0" localSheetId="6" hidden="1">#REF!</definedName>
    <definedName name="BExKQJGAAWNM3NT19E9I0CQDBTU0" localSheetId="7" hidden="1">#REF!</definedName>
    <definedName name="BExKQJGAAWNM3NT19E9I0CQDBTU0" hidden="1">#REF!</definedName>
    <definedName name="BExKQM5GJ1ZN5REKFE7YVBQ0KXWF" localSheetId="11" hidden="1">#REF!</definedName>
    <definedName name="BExKQM5GJ1ZN5REKFE7YVBQ0KXWF" localSheetId="5" hidden="1">#REF!</definedName>
    <definedName name="BExKQM5GJ1ZN5REKFE7YVBQ0KXWF" localSheetId="8" hidden="1">#REF!</definedName>
    <definedName name="BExKQM5GJ1ZN5REKFE7YVBQ0KXWF" localSheetId="6" hidden="1">#REF!</definedName>
    <definedName name="BExKQM5GJ1ZN5REKFE7YVBQ0KXWF" localSheetId="7" hidden="1">#REF!</definedName>
    <definedName name="BExKQM5GJ1ZN5REKFE7YVBQ0KXWF" hidden="1">#REF!</definedName>
    <definedName name="BExKQQ71278061G7ZFYGPWOMOMY2" localSheetId="11" hidden="1">#REF!</definedName>
    <definedName name="BExKQQ71278061G7ZFYGPWOMOMY2" localSheetId="5" hidden="1">#REF!</definedName>
    <definedName name="BExKQQ71278061G7ZFYGPWOMOMY2" localSheetId="8" hidden="1">#REF!</definedName>
    <definedName name="BExKQQ71278061G7ZFYGPWOMOMY2" localSheetId="6" hidden="1">#REF!</definedName>
    <definedName name="BExKQQ71278061G7ZFYGPWOMOMY2" localSheetId="7" hidden="1">#REF!</definedName>
    <definedName name="BExKQQ71278061G7ZFYGPWOMOMY2" hidden="1">#REF!</definedName>
    <definedName name="BExKQTXRG3ECU8NT47UR7643LO5G" localSheetId="11" hidden="1">#REF!</definedName>
    <definedName name="BExKQTXRG3ECU8NT47UR7643LO5G" localSheetId="5" hidden="1">#REF!</definedName>
    <definedName name="BExKQTXRG3ECU8NT47UR7643LO5G" localSheetId="8" hidden="1">#REF!</definedName>
    <definedName name="BExKQTXRG3ECU8NT47UR7643LO5G" localSheetId="6" hidden="1">#REF!</definedName>
    <definedName name="BExKQTXRG3ECU8NT47UR7643LO5G" localSheetId="7" hidden="1">#REF!</definedName>
    <definedName name="BExKQTXRG3ECU8NT47UR7643LO5G" hidden="1">#REF!</definedName>
    <definedName name="BExKQVL7HPOIZ4FHANDFMVOJLEPR" localSheetId="11" hidden="1">#REF!</definedName>
    <definedName name="BExKQVL7HPOIZ4FHANDFMVOJLEPR" localSheetId="5" hidden="1">#REF!</definedName>
    <definedName name="BExKQVL7HPOIZ4FHANDFMVOJLEPR" localSheetId="8" hidden="1">#REF!</definedName>
    <definedName name="BExKQVL7HPOIZ4FHANDFMVOJLEPR" localSheetId="6" hidden="1">#REF!</definedName>
    <definedName name="BExKQVL7HPOIZ4FHANDFMVOJLEPR" localSheetId="7" hidden="1">#REF!</definedName>
    <definedName name="BExKQVL7HPOIZ4FHANDFMVOJLEPR" hidden="1">#REF!</definedName>
    <definedName name="BExKR3ZAJRYXZB4M7XZPK0I7E55W" localSheetId="11" hidden="1">#REF!</definedName>
    <definedName name="BExKR3ZAJRYXZB4M7XZPK0I7E55W" localSheetId="5" hidden="1">#REF!</definedName>
    <definedName name="BExKR3ZAJRYXZB4M7XZPK0I7E55W" localSheetId="8" hidden="1">#REF!</definedName>
    <definedName name="BExKR3ZAJRYXZB4M7XZPK0I7E55W" localSheetId="6" hidden="1">#REF!</definedName>
    <definedName name="BExKR3ZAJRYXZB4M7XZPK0I7E55W" localSheetId="7" hidden="1">#REF!</definedName>
    <definedName name="BExKR3ZAJRYXZB4M7XZPK0I7E55W" hidden="1">#REF!</definedName>
    <definedName name="BExKR8RZSEHW184G0Z56B4EGNU72" localSheetId="11" hidden="1">#REF!</definedName>
    <definedName name="BExKR8RZSEHW184G0Z56B4EGNU72" localSheetId="5" hidden="1">#REF!</definedName>
    <definedName name="BExKR8RZSEHW184G0Z56B4EGNU72" localSheetId="8" hidden="1">#REF!</definedName>
    <definedName name="BExKR8RZSEHW184G0Z56B4EGNU72" localSheetId="6" hidden="1">#REF!</definedName>
    <definedName name="BExKR8RZSEHW184G0Z56B4EGNU72" localSheetId="7" hidden="1">#REF!</definedName>
    <definedName name="BExKR8RZSEHW184G0Z56B4EGNU72" hidden="1">#REF!</definedName>
    <definedName name="BExKRHM60KUPM7RGAAFRSKX4TMS5" localSheetId="11" hidden="1">#REF!</definedName>
    <definedName name="BExKRHM60KUPM7RGAAFRSKX4TMS5" localSheetId="5" hidden="1">#REF!</definedName>
    <definedName name="BExKRHM60KUPM7RGAAFRSKX4TMS5" localSheetId="8" hidden="1">#REF!</definedName>
    <definedName name="BExKRHM60KUPM7RGAAFRSKX4TMS5" localSheetId="6" hidden="1">#REF!</definedName>
    <definedName name="BExKRHM60KUPM7RGAAFRSKX4TMS5" localSheetId="7" hidden="1">#REF!</definedName>
    <definedName name="BExKRHM60KUPM7RGAAFRSKX4TMS5" hidden="1">#REF!</definedName>
    <definedName name="BExKRQB2LX164R610N3VXJPD3C1W" localSheetId="11" hidden="1">#REF!</definedName>
    <definedName name="BExKRQB2LX164R610N3VXJPD3C1W" localSheetId="5" hidden="1">#REF!</definedName>
    <definedName name="BExKRQB2LX164R610N3VXJPD3C1W" localSheetId="8" hidden="1">#REF!</definedName>
    <definedName name="BExKRQB2LX164R610N3VXJPD3C1W" localSheetId="6" hidden="1">#REF!</definedName>
    <definedName name="BExKRQB2LX164R610N3VXJPD3C1W" localSheetId="7" hidden="1">#REF!</definedName>
    <definedName name="BExKRQB2LX164R610N3VXJPD3C1W" hidden="1">#REF!</definedName>
    <definedName name="BExKRVUSQ6PA7ZYQSTEQL3X7PB9P" localSheetId="11" hidden="1">#REF!</definedName>
    <definedName name="BExKRVUSQ6PA7ZYQSTEQL3X7PB9P" localSheetId="5" hidden="1">#REF!</definedName>
    <definedName name="BExKRVUSQ6PA7ZYQSTEQL3X7PB9P" localSheetId="8" hidden="1">#REF!</definedName>
    <definedName name="BExKRVUSQ6PA7ZYQSTEQL3X7PB9P" localSheetId="6" hidden="1">#REF!</definedName>
    <definedName name="BExKRVUSQ6PA7ZYQSTEQL3X7PB9P" localSheetId="7" hidden="1">#REF!</definedName>
    <definedName name="BExKRVUSQ6PA7ZYQSTEQL3X7PB9P" hidden="1">#REF!</definedName>
    <definedName name="BExKRY3KZ7F7RB2KH8HXSQ85IEQO" localSheetId="11" hidden="1">#REF!</definedName>
    <definedName name="BExKRY3KZ7F7RB2KH8HXSQ85IEQO" localSheetId="5" hidden="1">#REF!</definedName>
    <definedName name="BExKRY3KZ7F7RB2KH8HXSQ85IEQO" localSheetId="8" hidden="1">#REF!</definedName>
    <definedName name="BExKRY3KZ7F7RB2KH8HXSQ85IEQO" localSheetId="6" hidden="1">#REF!</definedName>
    <definedName name="BExKRY3KZ7F7RB2KH8HXSQ85IEQO" localSheetId="7" hidden="1">#REF!</definedName>
    <definedName name="BExKRY3KZ7F7RB2KH8HXSQ85IEQO" hidden="1">#REF!</definedName>
    <definedName name="BExKS91CCVW1YKNE1EQ4MCE1E9JX" localSheetId="11" hidden="1">#REF!</definedName>
    <definedName name="BExKS91CCVW1YKNE1EQ4MCE1E9JX" localSheetId="5" hidden="1">#REF!</definedName>
    <definedName name="BExKS91CCVW1YKNE1EQ4MCE1E9JX" localSheetId="8" hidden="1">#REF!</definedName>
    <definedName name="BExKS91CCVW1YKNE1EQ4MCE1E9JX" localSheetId="6" hidden="1">#REF!</definedName>
    <definedName name="BExKS91CCVW1YKNE1EQ4MCE1E9JX" localSheetId="7" hidden="1">#REF!</definedName>
    <definedName name="BExKS91CCVW1YKNE1EQ4MCE1E9JX" hidden="1">#REF!</definedName>
    <definedName name="BExKSA37DZTCK6H13HPIKR0ZFVL8" localSheetId="11" hidden="1">#REF!</definedName>
    <definedName name="BExKSA37DZTCK6H13HPIKR0ZFVL8" localSheetId="5" hidden="1">#REF!</definedName>
    <definedName name="BExKSA37DZTCK6H13HPIKR0ZFVL8" localSheetId="8" hidden="1">#REF!</definedName>
    <definedName name="BExKSA37DZTCK6H13HPIKR0ZFVL8" localSheetId="6" hidden="1">#REF!</definedName>
    <definedName name="BExKSA37DZTCK6H13HPIKR0ZFVL8" localSheetId="7" hidden="1">#REF!</definedName>
    <definedName name="BExKSA37DZTCK6H13HPIKR0ZFVL8" hidden="1">#REF!</definedName>
    <definedName name="BExKSB51O073JLM4PEU353GBBSMI" localSheetId="11" hidden="1">#REF!</definedName>
    <definedName name="BExKSB51O073JLM4PEU353GBBSMI" localSheetId="5" hidden="1">#REF!</definedName>
    <definedName name="BExKSB51O073JLM4PEU353GBBSMI" localSheetId="8" hidden="1">#REF!</definedName>
    <definedName name="BExKSB51O073JLM4PEU353GBBSMI" localSheetId="6" hidden="1">#REF!</definedName>
    <definedName name="BExKSB51O073JLM4PEU353GBBSMI" localSheetId="7" hidden="1">#REF!</definedName>
    <definedName name="BExKSB51O073JLM4PEU353GBBSMI" hidden="1">#REF!</definedName>
    <definedName name="BExKSC1EDUXA6RM44LZV6HMMHKLX" localSheetId="11" hidden="1">#REF!</definedName>
    <definedName name="BExKSC1EDUXA6RM44LZV6HMMHKLX" localSheetId="5" hidden="1">#REF!</definedName>
    <definedName name="BExKSC1EDUXA6RM44LZV6HMMHKLX" localSheetId="8" hidden="1">#REF!</definedName>
    <definedName name="BExKSC1EDUXA6RM44LZV6HMMHKLX" localSheetId="6" hidden="1">#REF!</definedName>
    <definedName name="BExKSC1EDUXA6RM44LZV6HMMHKLX" localSheetId="7" hidden="1">#REF!</definedName>
    <definedName name="BExKSC1EDUXA6RM44LZV6HMMHKLX" hidden="1">#REF!</definedName>
    <definedName name="BExKSFMOMSZYDE0WNC94F40S6636" localSheetId="11" hidden="1">#REF!</definedName>
    <definedName name="BExKSFMOMSZYDE0WNC94F40S6636" localSheetId="5" hidden="1">#REF!</definedName>
    <definedName name="BExKSFMOMSZYDE0WNC94F40S6636" localSheetId="8" hidden="1">#REF!</definedName>
    <definedName name="BExKSFMOMSZYDE0WNC94F40S6636" localSheetId="6" hidden="1">#REF!</definedName>
    <definedName name="BExKSFMOMSZYDE0WNC94F40S6636" localSheetId="7" hidden="1">#REF!</definedName>
    <definedName name="BExKSFMOMSZYDE0WNC94F40S6636" hidden="1">#REF!</definedName>
    <definedName name="BExKSHQ9K79S8KYUWIV5M5LAHHF1" localSheetId="11" hidden="1">#REF!</definedName>
    <definedName name="BExKSHQ9K79S8KYUWIV5M5LAHHF1" localSheetId="5" hidden="1">#REF!</definedName>
    <definedName name="BExKSHQ9K79S8KYUWIV5M5LAHHF1" localSheetId="8" hidden="1">#REF!</definedName>
    <definedName name="BExKSHQ9K79S8KYUWIV5M5LAHHF1" localSheetId="6" hidden="1">#REF!</definedName>
    <definedName name="BExKSHQ9K79S8KYUWIV5M5LAHHF1" localSheetId="7" hidden="1">#REF!</definedName>
    <definedName name="BExKSHQ9K79S8KYUWIV5M5LAHHF1" hidden="1">#REF!</definedName>
    <definedName name="BExKSJTWG9L3FCX8FLK4EMUJMF27" localSheetId="11" hidden="1">#REF!</definedName>
    <definedName name="BExKSJTWG9L3FCX8FLK4EMUJMF27" localSheetId="5" hidden="1">#REF!</definedName>
    <definedName name="BExKSJTWG9L3FCX8FLK4EMUJMF27" localSheetId="8" hidden="1">#REF!</definedName>
    <definedName name="BExKSJTWG9L3FCX8FLK4EMUJMF27" localSheetId="6" hidden="1">#REF!</definedName>
    <definedName name="BExKSJTWG9L3FCX8FLK4EMUJMF27" localSheetId="7" hidden="1">#REF!</definedName>
    <definedName name="BExKSJTWG9L3FCX8FLK4EMUJMF27" hidden="1">#REF!</definedName>
    <definedName name="BExKSU0MKNAVZYYPKCYTZDWQX4R8" localSheetId="11" hidden="1">#REF!</definedName>
    <definedName name="BExKSU0MKNAVZYYPKCYTZDWQX4R8" localSheetId="5" hidden="1">#REF!</definedName>
    <definedName name="BExKSU0MKNAVZYYPKCYTZDWQX4R8" localSheetId="8" hidden="1">#REF!</definedName>
    <definedName name="BExKSU0MKNAVZYYPKCYTZDWQX4R8" localSheetId="6" hidden="1">#REF!</definedName>
    <definedName name="BExKSU0MKNAVZYYPKCYTZDWQX4R8" localSheetId="7" hidden="1">#REF!</definedName>
    <definedName name="BExKSU0MKNAVZYYPKCYTZDWQX4R8" hidden="1">#REF!</definedName>
    <definedName name="BExKSX60G1MUS689FXIGYP2F7C62" localSheetId="11" hidden="1">#REF!</definedName>
    <definedName name="BExKSX60G1MUS689FXIGYP2F7C62" localSheetId="5" hidden="1">#REF!</definedName>
    <definedName name="BExKSX60G1MUS689FXIGYP2F7C62" localSheetId="8" hidden="1">#REF!</definedName>
    <definedName name="BExKSX60G1MUS689FXIGYP2F7C62" localSheetId="6" hidden="1">#REF!</definedName>
    <definedName name="BExKSX60G1MUS689FXIGYP2F7C62" localSheetId="7" hidden="1">#REF!</definedName>
    <definedName name="BExKSX60G1MUS689FXIGYP2F7C62" hidden="1">#REF!</definedName>
    <definedName name="BExKT2UZ7Y2VWF5NQE18SJRLD2RN" localSheetId="11" hidden="1">#REF!</definedName>
    <definedName name="BExKT2UZ7Y2VWF5NQE18SJRLD2RN" localSheetId="5" hidden="1">#REF!</definedName>
    <definedName name="BExKT2UZ7Y2VWF5NQE18SJRLD2RN" localSheetId="8" hidden="1">#REF!</definedName>
    <definedName name="BExKT2UZ7Y2VWF5NQE18SJRLD2RN" localSheetId="6" hidden="1">#REF!</definedName>
    <definedName name="BExKT2UZ7Y2VWF5NQE18SJRLD2RN" localSheetId="7" hidden="1">#REF!</definedName>
    <definedName name="BExKT2UZ7Y2VWF5NQE18SJRLD2RN" hidden="1">#REF!</definedName>
    <definedName name="BExKT3GJFNGAM09H5F615E36A38C" localSheetId="11" hidden="1">#REF!</definedName>
    <definedName name="BExKT3GJFNGAM09H5F615E36A38C" localSheetId="5" hidden="1">#REF!</definedName>
    <definedName name="BExKT3GJFNGAM09H5F615E36A38C" localSheetId="8" hidden="1">#REF!</definedName>
    <definedName name="BExKT3GJFNGAM09H5F615E36A38C" localSheetId="6" hidden="1">#REF!</definedName>
    <definedName name="BExKT3GJFNGAM09H5F615E36A38C" localSheetId="7" hidden="1">#REF!</definedName>
    <definedName name="BExKT3GJFNGAM09H5F615E36A38C" hidden="1">#REF!</definedName>
    <definedName name="BExKTD1UM9PTLYETG1RM502XDNC0" localSheetId="11" hidden="1">#REF!</definedName>
    <definedName name="BExKTD1UM9PTLYETG1RM502XDNC0" localSheetId="5" hidden="1">#REF!</definedName>
    <definedName name="BExKTD1UM9PTLYETG1RM502XDNC0" localSheetId="8" hidden="1">#REF!</definedName>
    <definedName name="BExKTD1UM9PTLYETG1RM502XDNC0" localSheetId="6" hidden="1">#REF!</definedName>
    <definedName name="BExKTD1UM9PTLYETG1RM502XDNC0" localSheetId="7" hidden="1">#REF!</definedName>
    <definedName name="BExKTD1UM9PTLYETG1RM502XDNC0" hidden="1">#REF!</definedName>
    <definedName name="BExKTJN26AY45CE6JUAX3OIL48F7" localSheetId="11" hidden="1">#REF!</definedName>
    <definedName name="BExKTJN26AY45CE6JUAX3OIL48F7" localSheetId="5" hidden="1">#REF!</definedName>
    <definedName name="BExKTJN26AY45CE6JUAX3OIL48F7" localSheetId="8" hidden="1">#REF!</definedName>
    <definedName name="BExKTJN26AY45CE6JUAX3OIL48F7" localSheetId="6" hidden="1">#REF!</definedName>
    <definedName name="BExKTJN26AY45CE6JUAX3OIL48F7" localSheetId="7" hidden="1">#REF!</definedName>
    <definedName name="BExKTJN26AY45CE6JUAX3OIL48F7" hidden="1">#REF!</definedName>
    <definedName name="BExKTQZGN8GI3XGSEXMPCCA3S19H" localSheetId="11" hidden="1">#REF!</definedName>
    <definedName name="BExKTQZGN8GI3XGSEXMPCCA3S19H" localSheetId="5" hidden="1">#REF!</definedName>
    <definedName name="BExKTQZGN8GI3XGSEXMPCCA3S19H" localSheetId="8" hidden="1">#REF!</definedName>
    <definedName name="BExKTQZGN8GI3XGSEXMPCCA3S19H" localSheetId="6" hidden="1">#REF!</definedName>
    <definedName name="BExKTQZGN8GI3XGSEXMPCCA3S19H" localSheetId="7" hidden="1">#REF!</definedName>
    <definedName name="BExKTQZGN8GI3XGSEXMPCCA3S19H" hidden="1">#REF!</definedName>
    <definedName name="BExKTUKYYU0F6TUW1RXV24LRAZFE" localSheetId="11" hidden="1">#REF!</definedName>
    <definedName name="BExKTUKYYU0F6TUW1RXV24LRAZFE" localSheetId="5" hidden="1">#REF!</definedName>
    <definedName name="BExKTUKYYU0F6TUW1RXV24LRAZFE" localSheetId="8" hidden="1">#REF!</definedName>
    <definedName name="BExKTUKYYU0F6TUW1RXV24LRAZFE" localSheetId="6" hidden="1">#REF!</definedName>
    <definedName name="BExKTUKYYU0F6TUW1RXV24LRAZFE" localSheetId="7" hidden="1">#REF!</definedName>
    <definedName name="BExKTUKYYU0F6TUW1RXV24LRAZFE" hidden="1">#REF!</definedName>
    <definedName name="BExKU3FBLHQBIUTN6XEZW5GC9OG1" localSheetId="11" hidden="1">#REF!</definedName>
    <definedName name="BExKU3FBLHQBIUTN6XEZW5GC9OG1" localSheetId="5" hidden="1">#REF!</definedName>
    <definedName name="BExKU3FBLHQBIUTN6XEZW5GC9OG1" localSheetId="8" hidden="1">#REF!</definedName>
    <definedName name="BExKU3FBLHQBIUTN6XEZW5GC9OG1" localSheetId="6" hidden="1">#REF!</definedName>
    <definedName name="BExKU3FBLHQBIUTN6XEZW5GC9OG1" localSheetId="7" hidden="1">#REF!</definedName>
    <definedName name="BExKU3FBLHQBIUTN6XEZW5GC9OG1" hidden="1">#REF!</definedName>
    <definedName name="BExKU82I99FEUIZLODXJDOJC96CQ" localSheetId="11" hidden="1">#REF!</definedName>
    <definedName name="BExKU82I99FEUIZLODXJDOJC96CQ" localSheetId="5" hidden="1">#REF!</definedName>
    <definedName name="BExKU82I99FEUIZLODXJDOJC96CQ" localSheetId="8" hidden="1">#REF!</definedName>
    <definedName name="BExKU82I99FEUIZLODXJDOJC96CQ" localSheetId="6" hidden="1">#REF!</definedName>
    <definedName name="BExKU82I99FEUIZLODXJDOJC96CQ" localSheetId="7" hidden="1">#REF!</definedName>
    <definedName name="BExKU82I99FEUIZLODXJDOJC96CQ" hidden="1">#REF!</definedName>
    <definedName name="BExKUDM0DFSCM3D91SH0XLXJSL18" localSheetId="11" hidden="1">#REF!</definedName>
    <definedName name="BExKUDM0DFSCM3D91SH0XLXJSL18" localSheetId="5" hidden="1">#REF!</definedName>
    <definedName name="BExKUDM0DFSCM3D91SH0XLXJSL18" localSheetId="8" hidden="1">#REF!</definedName>
    <definedName name="BExKUDM0DFSCM3D91SH0XLXJSL18" localSheetId="6" hidden="1">#REF!</definedName>
    <definedName name="BExKUDM0DFSCM3D91SH0XLXJSL18" localSheetId="7" hidden="1">#REF!</definedName>
    <definedName name="BExKUDM0DFSCM3D91SH0XLXJSL18" hidden="1">#REF!</definedName>
    <definedName name="BExKUHYKD9TJTMQOOBS4EX04FCEZ" localSheetId="11" hidden="1">#REF!</definedName>
    <definedName name="BExKUHYKD9TJTMQOOBS4EX04FCEZ" localSheetId="5" hidden="1">#REF!</definedName>
    <definedName name="BExKUHYKD9TJTMQOOBS4EX04FCEZ" localSheetId="8" hidden="1">#REF!</definedName>
    <definedName name="BExKUHYKD9TJTMQOOBS4EX04FCEZ" localSheetId="6" hidden="1">#REF!</definedName>
    <definedName name="BExKUHYKD9TJTMQOOBS4EX04FCEZ" localSheetId="7" hidden="1">#REF!</definedName>
    <definedName name="BExKUHYKD9TJTMQOOBS4EX04FCEZ" hidden="1">#REF!</definedName>
    <definedName name="BExKULEKJLA77AUQPDUHSM94Y76Z" localSheetId="11" hidden="1">#REF!</definedName>
    <definedName name="BExKULEKJLA77AUQPDUHSM94Y76Z" localSheetId="5" hidden="1">#REF!</definedName>
    <definedName name="BExKULEKJLA77AUQPDUHSM94Y76Z" localSheetId="8" hidden="1">#REF!</definedName>
    <definedName name="BExKULEKJLA77AUQPDUHSM94Y76Z" localSheetId="6" hidden="1">#REF!</definedName>
    <definedName name="BExKULEKJLA77AUQPDUHSM94Y76Z" localSheetId="7" hidden="1">#REF!</definedName>
    <definedName name="BExKULEKJLA77AUQPDUHSM94Y76Z" hidden="1">#REF!</definedName>
    <definedName name="BExKUXE506JSYMR4CV866RHRDYR9" localSheetId="11" hidden="1">#REF!</definedName>
    <definedName name="BExKUXE506JSYMR4CV866RHRDYR9" localSheetId="5" hidden="1">#REF!</definedName>
    <definedName name="BExKUXE506JSYMR4CV866RHRDYR9" localSheetId="8" hidden="1">#REF!</definedName>
    <definedName name="BExKUXE506JSYMR4CV866RHRDYR9" localSheetId="6" hidden="1">#REF!</definedName>
    <definedName name="BExKUXE506JSYMR4CV866RHRDYR9" localSheetId="7" hidden="1">#REF!</definedName>
    <definedName name="BExKUXE506JSYMR4CV866RHRDYR9" hidden="1">#REF!</definedName>
    <definedName name="BExKV08R85MKI3MAX9E2HERNQUNL" localSheetId="11" hidden="1">#REF!</definedName>
    <definedName name="BExKV08R85MKI3MAX9E2HERNQUNL" localSheetId="5" hidden="1">#REF!</definedName>
    <definedName name="BExKV08R85MKI3MAX9E2HERNQUNL" localSheetId="8" hidden="1">#REF!</definedName>
    <definedName name="BExKV08R85MKI3MAX9E2HERNQUNL" localSheetId="6" hidden="1">#REF!</definedName>
    <definedName name="BExKV08R85MKI3MAX9E2HERNQUNL" localSheetId="7" hidden="1">#REF!</definedName>
    <definedName name="BExKV08R85MKI3MAX9E2HERNQUNL" hidden="1">#REF!</definedName>
    <definedName name="BExKV4AAUNNJL5JWD7PX6BFKVS6O" localSheetId="11" hidden="1">#REF!</definedName>
    <definedName name="BExKV4AAUNNJL5JWD7PX6BFKVS6O" localSheetId="5" hidden="1">#REF!</definedName>
    <definedName name="BExKV4AAUNNJL5JWD7PX6BFKVS6O" localSheetId="8" hidden="1">#REF!</definedName>
    <definedName name="BExKV4AAUNNJL5JWD7PX6BFKVS6O" localSheetId="6" hidden="1">#REF!</definedName>
    <definedName name="BExKV4AAUNNJL5JWD7PX6BFKVS6O" localSheetId="7" hidden="1">#REF!</definedName>
    <definedName name="BExKV4AAUNNJL5JWD7PX6BFKVS6O" hidden="1">#REF!</definedName>
    <definedName name="BExKVDVK6HN74GQPTXICP9BFC8CF" localSheetId="11" hidden="1">#REF!</definedName>
    <definedName name="BExKVDVK6HN74GQPTXICP9BFC8CF" localSheetId="5" hidden="1">#REF!</definedName>
    <definedName name="BExKVDVK6HN74GQPTXICP9BFC8CF" localSheetId="8" hidden="1">#REF!</definedName>
    <definedName name="BExKVDVK6HN74GQPTXICP9BFC8CF" localSheetId="6" hidden="1">#REF!</definedName>
    <definedName name="BExKVDVK6HN74GQPTXICP9BFC8CF" localSheetId="7" hidden="1">#REF!</definedName>
    <definedName name="BExKVDVK6HN74GQPTXICP9BFC8CF" hidden="1">#REF!</definedName>
    <definedName name="BExKVFZ3ZZGIC1QI8XN6BYFWN0ZY" localSheetId="11" hidden="1">#REF!</definedName>
    <definedName name="BExKVFZ3ZZGIC1QI8XN6BYFWN0ZY" localSheetId="5" hidden="1">#REF!</definedName>
    <definedName name="BExKVFZ3ZZGIC1QI8XN6BYFWN0ZY" localSheetId="8" hidden="1">#REF!</definedName>
    <definedName name="BExKVFZ3ZZGIC1QI8XN6BYFWN0ZY" localSheetId="6" hidden="1">#REF!</definedName>
    <definedName name="BExKVFZ3ZZGIC1QI8XN6BYFWN0ZY" localSheetId="7" hidden="1">#REF!</definedName>
    <definedName name="BExKVFZ3ZZGIC1QI8XN6BYFWN0ZY" hidden="1">#REF!</definedName>
    <definedName name="BExKVG4KGO28KPGTAFL1R8TTZ10N" localSheetId="11" hidden="1">#REF!</definedName>
    <definedName name="BExKVG4KGO28KPGTAFL1R8TTZ10N" localSheetId="5" hidden="1">#REF!</definedName>
    <definedName name="BExKVG4KGO28KPGTAFL1R8TTZ10N" localSheetId="8" hidden="1">#REF!</definedName>
    <definedName name="BExKVG4KGO28KPGTAFL1R8TTZ10N" localSheetId="6" hidden="1">#REF!</definedName>
    <definedName name="BExKVG4KGO28KPGTAFL1R8TTZ10N" localSheetId="7" hidden="1">#REF!</definedName>
    <definedName name="BExKVG4KGO28KPGTAFL1R8TTZ10N" hidden="1">#REF!</definedName>
    <definedName name="BExKW0CSH7DA02YSNV64PSEIXB2P" localSheetId="11" hidden="1">#REF!</definedName>
    <definedName name="BExKW0CSH7DA02YSNV64PSEIXB2P" localSheetId="5" hidden="1">#REF!</definedName>
    <definedName name="BExKW0CSH7DA02YSNV64PSEIXB2P" localSheetId="8" hidden="1">#REF!</definedName>
    <definedName name="BExKW0CSH7DA02YSNV64PSEIXB2P" localSheetId="6" hidden="1">#REF!</definedName>
    <definedName name="BExKW0CSH7DA02YSNV64PSEIXB2P" localSheetId="7" hidden="1">#REF!</definedName>
    <definedName name="BExKW0CSH7DA02YSNV64PSEIXB2P" hidden="1">#REF!</definedName>
    <definedName name="BExM9NUG3Q31X01AI9ZJCZIX25CS" localSheetId="11" hidden="1">#REF!</definedName>
    <definedName name="BExM9NUG3Q31X01AI9ZJCZIX25CS" localSheetId="5" hidden="1">#REF!</definedName>
    <definedName name="BExM9NUG3Q31X01AI9ZJCZIX25CS" localSheetId="8" hidden="1">#REF!</definedName>
    <definedName name="BExM9NUG3Q31X01AI9ZJCZIX25CS" localSheetId="6" hidden="1">#REF!</definedName>
    <definedName name="BExM9NUG3Q31X01AI9ZJCZIX25CS" localSheetId="7" hidden="1">#REF!</definedName>
    <definedName name="BExM9NUG3Q31X01AI9ZJCZIX25CS" hidden="1">#REF!</definedName>
    <definedName name="BExM9OG182RP30MY23PG49LVPZ1C" localSheetId="11" hidden="1">#REF!</definedName>
    <definedName name="BExM9OG182RP30MY23PG49LVPZ1C" localSheetId="5" hidden="1">#REF!</definedName>
    <definedName name="BExM9OG182RP30MY23PG49LVPZ1C" localSheetId="8" hidden="1">#REF!</definedName>
    <definedName name="BExM9OG182RP30MY23PG49LVPZ1C" localSheetId="6" hidden="1">#REF!</definedName>
    <definedName name="BExM9OG182RP30MY23PG49LVPZ1C" localSheetId="7" hidden="1">#REF!</definedName>
    <definedName name="BExM9OG182RP30MY23PG49LVPZ1C" hidden="1">#REF!</definedName>
    <definedName name="BExMA64MW1S18NH8DCKPCCEI5KCB" localSheetId="11" hidden="1">#REF!</definedName>
    <definedName name="BExMA64MW1S18NH8DCKPCCEI5KCB" localSheetId="5" hidden="1">#REF!</definedName>
    <definedName name="BExMA64MW1S18NH8DCKPCCEI5KCB" localSheetId="8" hidden="1">#REF!</definedName>
    <definedName name="BExMA64MW1S18NH8DCKPCCEI5KCB" localSheetId="6" hidden="1">#REF!</definedName>
    <definedName name="BExMA64MW1S18NH8DCKPCCEI5KCB" localSheetId="7" hidden="1">#REF!</definedName>
    <definedName name="BExMA64MW1S18NH8DCKPCCEI5KCB" hidden="1">#REF!</definedName>
    <definedName name="BExMALEWFUEM8Y686IT03ECURUBR" localSheetId="11" hidden="1">#REF!</definedName>
    <definedName name="BExMALEWFUEM8Y686IT03ECURUBR" localSheetId="5" hidden="1">#REF!</definedName>
    <definedName name="BExMALEWFUEM8Y686IT03ECURUBR" localSheetId="8" hidden="1">#REF!</definedName>
    <definedName name="BExMALEWFUEM8Y686IT03ECURUBR" localSheetId="6" hidden="1">#REF!</definedName>
    <definedName name="BExMALEWFUEM8Y686IT03ECURUBR" localSheetId="7" hidden="1">#REF!</definedName>
    <definedName name="BExMALEWFUEM8Y686IT03ECURUBR" hidden="1">#REF!</definedName>
    <definedName name="BExMAS0AQY7KMMTBTBPK0SWWDITB" localSheetId="11" hidden="1">#REF!</definedName>
    <definedName name="BExMAS0AQY7KMMTBTBPK0SWWDITB" localSheetId="5" hidden="1">#REF!</definedName>
    <definedName name="BExMAS0AQY7KMMTBTBPK0SWWDITB" localSheetId="8" hidden="1">#REF!</definedName>
    <definedName name="BExMAS0AQY7KMMTBTBPK0SWWDITB" localSheetId="6" hidden="1">#REF!</definedName>
    <definedName name="BExMAS0AQY7KMMTBTBPK0SWWDITB" localSheetId="7" hidden="1">#REF!</definedName>
    <definedName name="BExMAS0AQY7KMMTBTBPK0SWWDITB" hidden="1">#REF!</definedName>
    <definedName name="BExMAXJS82ZJ8RS22VLE0V0LDUII" localSheetId="11" hidden="1">#REF!</definedName>
    <definedName name="BExMAXJS82ZJ8RS22VLE0V0LDUII" localSheetId="5" hidden="1">#REF!</definedName>
    <definedName name="BExMAXJS82ZJ8RS22VLE0V0LDUII" localSheetId="8" hidden="1">#REF!</definedName>
    <definedName name="BExMAXJS82ZJ8RS22VLE0V0LDUII" localSheetId="6" hidden="1">#REF!</definedName>
    <definedName name="BExMAXJS82ZJ8RS22VLE0V0LDUII" localSheetId="7" hidden="1">#REF!</definedName>
    <definedName name="BExMAXJS82ZJ8RS22VLE0V0LDUII" hidden="1">#REF!</definedName>
    <definedName name="BExMB4QRS0R3MTB4CMUHFZ84LNZQ" localSheetId="11" hidden="1">#REF!</definedName>
    <definedName name="BExMB4QRS0R3MTB4CMUHFZ84LNZQ" localSheetId="5" hidden="1">#REF!</definedName>
    <definedName name="BExMB4QRS0R3MTB4CMUHFZ84LNZQ" localSheetId="8" hidden="1">#REF!</definedName>
    <definedName name="BExMB4QRS0R3MTB4CMUHFZ84LNZQ" localSheetId="6" hidden="1">#REF!</definedName>
    <definedName name="BExMB4QRS0R3MTB4CMUHFZ84LNZQ" localSheetId="7" hidden="1">#REF!</definedName>
    <definedName name="BExMB4QRS0R3MTB4CMUHFZ84LNZQ" hidden="1">#REF!</definedName>
    <definedName name="BExMB7AICZ233JKSCEUSR9RQXRS0" localSheetId="11" hidden="1">#REF!</definedName>
    <definedName name="BExMB7AICZ233JKSCEUSR9RQXRS0" localSheetId="5" hidden="1">#REF!</definedName>
    <definedName name="BExMB7AICZ233JKSCEUSR9RQXRS0" localSheetId="8" hidden="1">#REF!</definedName>
    <definedName name="BExMB7AICZ233JKSCEUSR9RQXRS0" localSheetId="6" hidden="1">#REF!</definedName>
    <definedName name="BExMB7AICZ233JKSCEUSR9RQXRS0" localSheetId="7" hidden="1">#REF!</definedName>
    <definedName name="BExMB7AICZ233JKSCEUSR9RQXRS0" hidden="1">#REF!</definedName>
    <definedName name="BExMBC35WKQY5CWQJLV4D05O6971" localSheetId="11" hidden="1">#REF!</definedName>
    <definedName name="BExMBC35WKQY5CWQJLV4D05O6971" localSheetId="5" hidden="1">#REF!</definedName>
    <definedName name="BExMBC35WKQY5CWQJLV4D05O6971" localSheetId="8" hidden="1">#REF!</definedName>
    <definedName name="BExMBC35WKQY5CWQJLV4D05O6971" localSheetId="6" hidden="1">#REF!</definedName>
    <definedName name="BExMBC35WKQY5CWQJLV4D05O6971" localSheetId="7" hidden="1">#REF!</definedName>
    <definedName name="BExMBC35WKQY5CWQJLV4D05O6971" hidden="1">#REF!</definedName>
    <definedName name="BExMBFTZV4Q1A5KG25C1N9PHQNSW" localSheetId="11" hidden="1">#REF!</definedName>
    <definedName name="BExMBFTZV4Q1A5KG25C1N9PHQNSW" localSheetId="5" hidden="1">#REF!</definedName>
    <definedName name="BExMBFTZV4Q1A5KG25C1N9PHQNSW" localSheetId="8" hidden="1">#REF!</definedName>
    <definedName name="BExMBFTZV4Q1A5KG25C1N9PHQNSW" localSheetId="6" hidden="1">#REF!</definedName>
    <definedName name="BExMBFTZV4Q1A5KG25C1N9PHQNSW" localSheetId="7" hidden="1">#REF!</definedName>
    <definedName name="BExMBFTZV4Q1A5KG25C1N9PHQNSW" hidden="1">#REF!</definedName>
    <definedName name="BExMBFZFXQDH3H55R89930TFTU36" localSheetId="11" hidden="1">#REF!</definedName>
    <definedName name="BExMBFZFXQDH3H55R89930TFTU36" localSheetId="5" hidden="1">#REF!</definedName>
    <definedName name="BExMBFZFXQDH3H55R89930TFTU36" localSheetId="8" hidden="1">#REF!</definedName>
    <definedName name="BExMBFZFXQDH3H55R89930TFTU36" localSheetId="6" hidden="1">#REF!</definedName>
    <definedName name="BExMBFZFXQDH3H55R89930TFTU36" localSheetId="7" hidden="1">#REF!</definedName>
    <definedName name="BExMBFZFXQDH3H55R89930TFTU36" hidden="1">#REF!</definedName>
    <definedName name="BExMBK6ISK3U7KHZKUJXIDKGF6VW" localSheetId="11" hidden="1">#REF!</definedName>
    <definedName name="BExMBK6ISK3U7KHZKUJXIDKGF6VW" localSheetId="5" hidden="1">#REF!</definedName>
    <definedName name="BExMBK6ISK3U7KHZKUJXIDKGF6VW" localSheetId="8" hidden="1">#REF!</definedName>
    <definedName name="BExMBK6ISK3U7KHZKUJXIDKGF6VW" localSheetId="6" hidden="1">#REF!</definedName>
    <definedName name="BExMBK6ISK3U7KHZKUJXIDKGF6VW" localSheetId="7" hidden="1">#REF!</definedName>
    <definedName name="BExMBK6ISK3U7KHZKUJXIDKGF6VW" hidden="1">#REF!</definedName>
    <definedName name="BExMBYPQDG9AYDQ5E8IECVFREPO6" localSheetId="11" hidden="1">[48]ZZCOOM_M03_Q004!#REF!</definedName>
    <definedName name="BExMBYPQDG9AYDQ5E8IECVFREPO6" localSheetId="5" hidden="1">[48]ZZCOOM_M03_Q004!#REF!</definedName>
    <definedName name="BExMBYPQDG9AYDQ5E8IECVFREPO6" localSheetId="8" hidden="1">[49]ZZCOOM_M03_Q005!#REF!</definedName>
    <definedName name="BExMBYPQDG9AYDQ5E8IECVFREPO6" localSheetId="6" hidden="1">[48]ZZCOOM_M03_Q004!#REF!</definedName>
    <definedName name="BExMBYPQDG9AYDQ5E8IECVFREPO6" localSheetId="7" hidden="1">#REF!</definedName>
    <definedName name="BExMBYPQDG9AYDQ5E8IECVFREPO6" hidden="1">[48]ZZCOOM_M03_Q004!#REF!</definedName>
    <definedName name="BExMC7PESEESXVMDCGGIP5LPMUGY" localSheetId="11" hidden="1">#REF!</definedName>
    <definedName name="BExMC7PESEESXVMDCGGIP5LPMUGY" localSheetId="5" hidden="1">#REF!</definedName>
    <definedName name="BExMC7PESEESXVMDCGGIP5LPMUGY" localSheetId="8" hidden="1">#REF!</definedName>
    <definedName name="BExMC7PESEESXVMDCGGIP5LPMUGY" localSheetId="6" hidden="1">#REF!</definedName>
    <definedName name="BExMC7PESEESXVMDCGGIP5LPMUGY" localSheetId="7" hidden="1">#REF!</definedName>
    <definedName name="BExMC7PESEESXVMDCGGIP5LPMUGY" hidden="1">#REF!</definedName>
    <definedName name="BExMC8AZUTX8LG89K2JJR7ZG62XX" localSheetId="11" hidden="1">#REF!</definedName>
    <definedName name="BExMC8AZUTX8LG89K2JJR7ZG62XX" localSheetId="5" hidden="1">#REF!</definedName>
    <definedName name="BExMC8AZUTX8LG89K2JJR7ZG62XX" localSheetId="8" hidden="1">#REF!</definedName>
    <definedName name="BExMC8AZUTX8LG89K2JJR7ZG62XX" localSheetId="6" hidden="1">#REF!</definedName>
    <definedName name="BExMC8AZUTX8LG89K2JJR7ZG62XX" localSheetId="7" hidden="1">#REF!</definedName>
    <definedName name="BExMC8AZUTX8LG89K2JJR7ZG62XX" hidden="1">#REF!</definedName>
    <definedName name="BExMCA96YR10V72G2R0SCIKPZLIZ" localSheetId="11" hidden="1">#REF!</definedName>
    <definedName name="BExMCA96YR10V72G2R0SCIKPZLIZ" localSheetId="5" hidden="1">#REF!</definedName>
    <definedName name="BExMCA96YR10V72G2R0SCIKPZLIZ" localSheetId="8" hidden="1">#REF!</definedName>
    <definedName name="BExMCA96YR10V72G2R0SCIKPZLIZ" localSheetId="6" hidden="1">#REF!</definedName>
    <definedName name="BExMCA96YR10V72G2R0SCIKPZLIZ" localSheetId="7" hidden="1">#REF!</definedName>
    <definedName name="BExMCA96YR10V72G2R0SCIKPZLIZ" hidden="1">#REF!</definedName>
    <definedName name="BExMCB5JU5I2VQDUBS4O42BTEVKI" localSheetId="11" hidden="1">#REF!</definedName>
    <definedName name="BExMCB5JU5I2VQDUBS4O42BTEVKI" localSheetId="5" hidden="1">#REF!</definedName>
    <definedName name="BExMCB5JU5I2VQDUBS4O42BTEVKI" localSheetId="8" hidden="1">#REF!</definedName>
    <definedName name="BExMCB5JU5I2VQDUBS4O42BTEVKI" localSheetId="6" hidden="1">#REF!</definedName>
    <definedName name="BExMCB5JU5I2VQDUBS4O42BTEVKI" localSheetId="7" hidden="1">#REF!</definedName>
    <definedName name="BExMCB5JU5I2VQDUBS4O42BTEVKI" hidden="1">#REF!</definedName>
    <definedName name="BExMCFSQFSEMPY5IXDIRKZDASDBR" localSheetId="11" hidden="1">#REF!</definedName>
    <definedName name="BExMCFSQFSEMPY5IXDIRKZDASDBR" localSheetId="5" hidden="1">#REF!</definedName>
    <definedName name="BExMCFSQFSEMPY5IXDIRKZDASDBR" localSheetId="8" hidden="1">#REF!</definedName>
    <definedName name="BExMCFSQFSEMPY5IXDIRKZDASDBR" localSheetId="6" hidden="1">#REF!</definedName>
    <definedName name="BExMCFSQFSEMPY5IXDIRKZDASDBR" localSheetId="7" hidden="1">#REF!</definedName>
    <definedName name="BExMCFSQFSEMPY5IXDIRKZDASDBR" hidden="1">#REF!</definedName>
    <definedName name="BExMCH58I9XOLK7WEE6VSJGYPJGL" localSheetId="11" hidden="1">#REF!</definedName>
    <definedName name="BExMCH58I9XOLK7WEE6VSJGYPJGL" localSheetId="5" hidden="1">#REF!</definedName>
    <definedName name="BExMCH58I9XOLK7WEE6VSJGYPJGL" localSheetId="8" hidden="1">#REF!</definedName>
    <definedName name="BExMCH58I9XOLK7WEE6VSJGYPJGL" localSheetId="6" hidden="1">#REF!</definedName>
    <definedName name="BExMCH58I9XOLK7WEE6VSJGYPJGL" localSheetId="7" hidden="1">#REF!</definedName>
    <definedName name="BExMCH58I9XOLK7WEE6VSJGYPJGL" hidden="1">#REF!</definedName>
    <definedName name="BExMCMZOEYWVOOJ98TBHTTCS7XB8" localSheetId="11" hidden="1">#REF!</definedName>
    <definedName name="BExMCMZOEYWVOOJ98TBHTTCS7XB8" localSheetId="5" hidden="1">#REF!</definedName>
    <definedName name="BExMCMZOEYWVOOJ98TBHTTCS7XB8" localSheetId="8" hidden="1">#REF!</definedName>
    <definedName name="BExMCMZOEYWVOOJ98TBHTTCS7XB8" localSheetId="6" hidden="1">#REF!</definedName>
    <definedName name="BExMCMZOEYWVOOJ98TBHTTCS7XB8" localSheetId="7" hidden="1">#REF!</definedName>
    <definedName name="BExMCMZOEYWVOOJ98TBHTTCS7XB8" hidden="1">#REF!</definedName>
    <definedName name="BExMCS8EF2W3FS9QADNKREYSI8P0" localSheetId="11" hidden="1">#REF!</definedName>
    <definedName name="BExMCS8EF2W3FS9QADNKREYSI8P0" localSheetId="5" hidden="1">#REF!</definedName>
    <definedName name="BExMCS8EF2W3FS9QADNKREYSI8P0" localSheetId="8" hidden="1">#REF!</definedName>
    <definedName name="BExMCS8EF2W3FS9QADNKREYSI8P0" localSheetId="6" hidden="1">#REF!</definedName>
    <definedName name="BExMCS8EF2W3FS9QADNKREYSI8P0" localSheetId="7" hidden="1">#REF!</definedName>
    <definedName name="BExMCS8EF2W3FS9QADNKREYSI8P0" hidden="1">#REF!</definedName>
    <definedName name="BExMCSU0KZGHALEL7N5DJBVL94K7" localSheetId="11" hidden="1">#REF!</definedName>
    <definedName name="BExMCSU0KZGHALEL7N5DJBVL94K7" localSheetId="5" hidden="1">#REF!</definedName>
    <definedName name="BExMCSU0KZGHALEL7N5DJBVL94K7" localSheetId="8" hidden="1">#REF!</definedName>
    <definedName name="BExMCSU0KZGHALEL7N5DJBVL94K7" localSheetId="6" hidden="1">#REF!</definedName>
    <definedName name="BExMCSU0KZGHALEL7N5DJBVL94K7" localSheetId="7" hidden="1">#REF!</definedName>
    <definedName name="BExMCSU0KZGHALEL7N5DJBVL94K7" hidden="1">#REF!</definedName>
    <definedName name="BExMCUS7GSOM96J0HJ7EH0FFM2AC" localSheetId="11" hidden="1">#REF!</definedName>
    <definedName name="BExMCUS7GSOM96J0HJ7EH0FFM2AC" localSheetId="5" hidden="1">#REF!</definedName>
    <definedName name="BExMCUS7GSOM96J0HJ7EH0FFM2AC" localSheetId="8" hidden="1">#REF!</definedName>
    <definedName name="BExMCUS7GSOM96J0HJ7EH0FFM2AC" localSheetId="6" hidden="1">#REF!</definedName>
    <definedName name="BExMCUS7GSOM96J0HJ7EH0FFM2AC" localSheetId="7" hidden="1">#REF!</definedName>
    <definedName name="BExMCUS7GSOM96J0HJ7EH0FFM2AC" hidden="1">#REF!</definedName>
    <definedName name="BExMCYTT6TVDWMJXO1NZANRTVNAN" localSheetId="11" hidden="1">#REF!</definedName>
    <definedName name="BExMCYTT6TVDWMJXO1NZANRTVNAN" localSheetId="5" hidden="1">#REF!</definedName>
    <definedName name="BExMCYTT6TVDWMJXO1NZANRTVNAN" localSheetId="8" hidden="1">#REF!</definedName>
    <definedName name="BExMCYTT6TVDWMJXO1NZANRTVNAN" localSheetId="6" hidden="1">#REF!</definedName>
    <definedName name="BExMCYTT6TVDWMJXO1NZANRTVNAN" localSheetId="7" hidden="1">#REF!</definedName>
    <definedName name="BExMCYTT6TVDWMJXO1NZANRTVNAN" hidden="1">#REF!</definedName>
    <definedName name="BExMD54CT1VTE5YGBM90H90NF28M" localSheetId="11" hidden="1">#REF!</definedName>
    <definedName name="BExMD54CT1VTE5YGBM90H90NF28M" localSheetId="5" hidden="1">#REF!</definedName>
    <definedName name="BExMD54CT1VTE5YGBM90H90NF28M" localSheetId="8" hidden="1">#REF!</definedName>
    <definedName name="BExMD54CT1VTE5YGBM90H90NF28M" localSheetId="6" hidden="1">#REF!</definedName>
    <definedName name="BExMD54CT1VTE5YGBM90H90NF28M" localSheetId="7" hidden="1">#REF!</definedName>
    <definedName name="BExMD54CT1VTE5YGBM90H90NF28M" hidden="1">#REF!</definedName>
    <definedName name="BExMD5F6IAV108XYJLXUO9HD0IT6" localSheetId="11" hidden="1">#REF!</definedName>
    <definedName name="BExMD5F6IAV108XYJLXUO9HD0IT6" localSheetId="5" hidden="1">#REF!</definedName>
    <definedName name="BExMD5F6IAV108XYJLXUO9HD0IT6" localSheetId="8" hidden="1">#REF!</definedName>
    <definedName name="BExMD5F6IAV108XYJLXUO9HD0IT6" localSheetId="6" hidden="1">#REF!</definedName>
    <definedName name="BExMD5F6IAV108XYJLXUO9HD0IT6" localSheetId="7" hidden="1">#REF!</definedName>
    <definedName name="BExMD5F6IAV108XYJLXUO9HD0IT6" hidden="1">#REF!</definedName>
    <definedName name="BExMDANV66W9T3XAXID40XFJ0J93" localSheetId="11" hidden="1">#REF!</definedName>
    <definedName name="BExMDANV66W9T3XAXID40XFJ0J93" localSheetId="5" hidden="1">#REF!</definedName>
    <definedName name="BExMDANV66W9T3XAXID40XFJ0J93" localSheetId="8" hidden="1">#REF!</definedName>
    <definedName name="BExMDANV66W9T3XAXID40XFJ0J93" localSheetId="6" hidden="1">#REF!</definedName>
    <definedName name="BExMDANV66W9T3XAXID40XFJ0J93" localSheetId="7" hidden="1">#REF!</definedName>
    <definedName name="BExMDANV66W9T3XAXID40XFJ0J93" hidden="1">#REF!</definedName>
    <definedName name="BExMDGD1KQP7NNR78X2ZX4FCBQ1S" localSheetId="11" hidden="1">#REF!</definedName>
    <definedName name="BExMDGD1KQP7NNR78X2ZX4FCBQ1S" localSheetId="5" hidden="1">#REF!</definedName>
    <definedName name="BExMDGD1KQP7NNR78X2ZX4FCBQ1S" localSheetId="8" hidden="1">#REF!</definedName>
    <definedName name="BExMDGD1KQP7NNR78X2ZX4FCBQ1S" localSheetId="6" hidden="1">#REF!</definedName>
    <definedName name="BExMDGD1KQP7NNR78X2ZX4FCBQ1S" localSheetId="7" hidden="1">#REF!</definedName>
    <definedName name="BExMDGD1KQP7NNR78X2ZX4FCBQ1S" hidden="1">#REF!</definedName>
    <definedName name="BExMDIRDK0DI8P86HB7WPH8QWLSQ" localSheetId="11" hidden="1">#REF!</definedName>
    <definedName name="BExMDIRDK0DI8P86HB7WPH8QWLSQ" localSheetId="5" hidden="1">#REF!</definedName>
    <definedName name="BExMDIRDK0DI8P86HB7WPH8QWLSQ" localSheetId="8" hidden="1">#REF!</definedName>
    <definedName name="BExMDIRDK0DI8P86HB7WPH8QWLSQ" localSheetId="6" hidden="1">#REF!</definedName>
    <definedName name="BExMDIRDK0DI8P86HB7WPH8QWLSQ" localSheetId="7" hidden="1">#REF!</definedName>
    <definedName name="BExMDIRDK0DI8P86HB7WPH8QWLSQ" hidden="1">#REF!</definedName>
    <definedName name="BExMDOWGDLP3BZZB4ZPI31VS10FP" localSheetId="11" hidden="1">#REF!</definedName>
    <definedName name="BExMDOWGDLP3BZZB4ZPI31VS10FP" localSheetId="5" hidden="1">#REF!</definedName>
    <definedName name="BExMDOWGDLP3BZZB4ZPI31VS10FP" localSheetId="8" hidden="1">#REF!</definedName>
    <definedName name="BExMDOWGDLP3BZZB4ZPI31VS10FP" localSheetId="6" hidden="1">#REF!</definedName>
    <definedName name="BExMDOWGDLP3BZZB4ZPI31VS10FP" localSheetId="7" hidden="1">#REF!</definedName>
    <definedName name="BExMDOWGDLP3BZZB4ZPI31VS10FP" hidden="1">#REF!</definedName>
    <definedName name="BExMDPI2FVMORSWDDCVAJ85WYAYO" localSheetId="11" hidden="1">#REF!</definedName>
    <definedName name="BExMDPI2FVMORSWDDCVAJ85WYAYO" localSheetId="5" hidden="1">#REF!</definedName>
    <definedName name="BExMDPI2FVMORSWDDCVAJ85WYAYO" localSheetId="8" hidden="1">#REF!</definedName>
    <definedName name="BExMDPI2FVMORSWDDCVAJ85WYAYO" localSheetId="6" hidden="1">#REF!</definedName>
    <definedName name="BExMDPI2FVMORSWDDCVAJ85WYAYO" localSheetId="7" hidden="1">#REF!</definedName>
    <definedName name="BExMDPI2FVMORSWDDCVAJ85WYAYO" hidden="1">#REF!</definedName>
    <definedName name="BExMDUWB7VWHFFR266QXO46BNV2S" localSheetId="11" hidden="1">#REF!</definedName>
    <definedName name="BExMDUWB7VWHFFR266QXO46BNV2S" localSheetId="5" hidden="1">#REF!</definedName>
    <definedName name="BExMDUWB7VWHFFR266QXO46BNV2S" localSheetId="8" hidden="1">#REF!</definedName>
    <definedName name="BExMDUWB7VWHFFR266QXO46BNV2S" localSheetId="6" hidden="1">#REF!</definedName>
    <definedName name="BExMDUWB7VWHFFR266QXO46BNV2S" localSheetId="7" hidden="1">#REF!</definedName>
    <definedName name="BExMDUWB7VWHFFR266QXO46BNV2S" hidden="1">#REF!</definedName>
    <definedName name="BExME2U47N8LZG0BPJ49ANY5QVV2" localSheetId="11" hidden="1">#REF!</definedName>
    <definedName name="BExME2U47N8LZG0BPJ49ANY5QVV2" localSheetId="5" hidden="1">#REF!</definedName>
    <definedName name="BExME2U47N8LZG0BPJ49ANY5QVV2" localSheetId="8" hidden="1">#REF!</definedName>
    <definedName name="BExME2U47N8LZG0BPJ49ANY5QVV2" localSheetId="6" hidden="1">#REF!</definedName>
    <definedName name="BExME2U47N8LZG0BPJ49ANY5QVV2" localSheetId="7" hidden="1">#REF!</definedName>
    <definedName name="BExME2U47N8LZG0BPJ49ANY5QVV2" hidden="1">#REF!</definedName>
    <definedName name="BExME88DH5DUKMUFI9FNVECXFD2E" localSheetId="11" hidden="1">#REF!</definedName>
    <definedName name="BExME88DH5DUKMUFI9FNVECXFD2E" localSheetId="5" hidden="1">#REF!</definedName>
    <definedName name="BExME88DH5DUKMUFI9FNVECXFD2E" localSheetId="8" hidden="1">#REF!</definedName>
    <definedName name="BExME88DH5DUKMUFI9FNVECXFD2E" localSheetId="6" hidden="1">#REF!</definedName>
    <definedName name="BExME88DH5DUKMUFI9FNVECXFD2E" localSheetId="7" hidden="1">#REF!</definedName>
    <definedName name="BExME88DH5DUKMUFI9FNVECXFD2E" hidden="1">#REF!</definedName>
    <definedName name="BExME9A7MOGAK7YTTQYXP5DL6VYA" localSheetId="11" hidden="1">#REF!</definedName>
    <definedName name="BExME9A7MOGAK7YTTQYXP5DL6VYA" localSheetId="5" hidden="1">#REF!</definedName>
    <definedName name="BExME9A7MOGAK7YTTQYXP5DL6VYA" localSheetId="8" hidden="1">#REF!</definedName>
    <definedName name="BExME9A7MOGAK7YTTQYXP5DL6VYA" localSheetId="6" hidden="1">#REF!</definedName>
    <definedName name="BExME9A7MOGAK7YTTQYXP5DL6VYA" localSheetId="7" hidden="1">#REF!</definedName>
    <definedName name="BExME9A7MOGAK7YTTQYXP5DL6VYA" hidden="1">#REF!</definedName>
    <definedName name="BExMEOV9YFRY5C3GDLU60GIX10BY" localSheetId="11" hidden="1">#REF!</definedName>
    <definedName name="BExMEOV9YFRY5C3GDLU60GIX10BY" localSheetId="5" hidden="1">#REF!</definedName>
    <definedName name="BExMEOV9YFRY5C3GDLU60GIX10BY" localSheetId="8" hidden="1">#REF!</definedName>
    <definedName name="BExMEOV9YFRY5C3GDLU60GIX10BY" localSheetId="6" hidden="1">#REF!</definedName>
    <definedName name="BExMEOV9YFRY5C3GDLU60GIX10BY" localSheetId="7" hidden="1">#REF!</definedName>
    <definedName name="BExMEOV9YFRY5C3GDLU60GIX10BY" hidden="1">#REF!</definedName>
    <definedName name="BExMEUK2Q5GZGZFZ77Z2IYUKOOYW" localSheetId="11" hidden="1">#REF!</definedName>
    <definedName name="BExMEUK2Q5GZGZFZ77Z2IYUKOOYW" localSheetId="5" hidden="1">#REF!</definedName>
    <definedName name="BExMEUK2Q5GZGZFZ77Z2IYUKOOYW" localSheetId="8" hidden="1">#REF!</definedName>
    <definedName name="BExMEUK2Q5GZGZFZ77Z2IYUKOOYW" localSheetId="6" hidden="1">#REF!</definedName>
    <definedName name="BExMEUK2Q5GZGZFZ77Z2IYUKOOYW" localSheetId="7" hidden="1">#REF!</definedName>
    <definedName name="BExMEUK2Q5GZGZFZ77Z2IYUKOOYW" hidden="1">#REF!</definedName>
    <definedName name="BExMEWT36INWIP0VNS94NEP3WZ4U" localSheetId="11" hidden="1">#REF!</definedName>
    <definedName name="BExMEWT36INWIP0VNS94NEP3WZ4U" localSheetId="5" hidden="1">#REF!</definedName>
    <definedName name="BExMEWT36INWIP0VNS94NEP3WZ4U" localSheetId="8" hidden="1">#REF!</definedName>
    <definedName name="BExMEWT36INWIP0VNS94NEP3WZ4U" localSheetId="6" hidden="1">#REF!</definedName>
    <definedName name="BExMEWT36INWIP0VNS94NEP3WZ4U" localSheetId="7" hidden="1">#REF!</definedName>
    <definedName name="BExMEWT36INWIP0VNS94NEP3WZ4U" hidden="1">#REF!</definedName>
    <definedName name="BExMEY09ESM4H2YGKEQQRYUD114R" localSheetId="11" hidden="1">#REF!</definedName>
    <definedName name="BExMEY09ESM4H2YGKEQQRYUD114R" localSheetId="5" hidden="1">#REF!</definedName>
    <definedName name="BExMEY09ESM4H2YGKEQQRYUD114R" localSheetId="8" hidden="1">#REF!</definedName>
    <definedName name="BExMEY09ESM4H2YGKEQQRYUD114R" localSheetId="6" hidden="1">#REF!</definedName>
    <definedName name="BExMEY09ESM4H2YGKEQQRYUD114R" localSheetId="7" hidden="1">#REF!</definedName>
    <definedName name="BExMEY09ESM4H2YGKEQQRYUD114R" hidden="1">#REF!</definedName>
    <definedName name="BExMF0UU4SBJHOJ4SG09QMF1TC7H" localSheetId="11" hidden="1">#REF!</definedName>
    <definedName name="BExMF0UU4SBJHOJ4SG09QMF1TC7H" localSheetId="5" hidden="1">#REF!</definedName>
    <definedName name="BExMF0UU4SBJHOJ4SG09QMF1TC7H" localSheetId="8" hidden="1">#REF!</definedName>
    <definedName name="BExMF0UU4SBJHOJ4SG09QMF1TC7H" localSheetId="6" hidden="1">#REF!</definedName>
    <definedName name="BExMF0UU4SBJHOJ4SG09QMF1TC7H" localSheetId="7" hidden="1">#REF!</definedName>
    <definedName name="BExMF0UU4SBJHOJ4SG09QMF1TC7H" hidden="1">#REF!</definedName>
    <definedName name="BExMF2YDPQWGK3CSN8LJG16MLFQZ" localSheetId="11" hidden="1">#REF!</definedName>
    <definedName name="BExMF2YDPQWGK3CSN8LJG16MLFQZ" localSheetId="5" hidden="1">#REF!</definedName>
    <definedName name="BExMF2YDPQWGK3CSN8LJG16MLFQZ" localSheetId="8" hidden="1">#REF!</definedName>
    <definedName name="BExMF2YDPQWGK3CSN8LJG16MLFQZ" localSheetId="6" hidden="1">#REF!</definedName>
    <definedName name="BExMF2YDPQWGK3CSN8LJG16MLFQZ" localSheetId="7" hidden="1">#REF!</definedName>
    <definedName name="BExMF2YDPQWGK3CSN8LJG16MLFQZ" hidden="1">#REF!</definedName>
    <definedName name="BExMF4G4IUPQY1Y5GEY5N3E04CL6" localSheetId="11" hidden="1">#REF!</definedName>
    <definedName name="BExMF4G4IUPQY1Y5GEY5N3E04CL6" localSheetId="5" hidden="1">#REF!</definedName>
    <definedName name="BExMF4G4IUPQY1Y5GEY5N3E04CL6" localSheetId="8" hidden="1">#REF!</definedName>
    <definedName name="BExMF4G4IUPQY1Y5GEY5N3E04CL6" localSheetId="6" hidden="1">#REF!</definedName>
    <definedName name="BExMF4G4IUPQY1Y5GEY5N3E04CL6" localSheetId="7" hidden="1">#REF!</definedName>
    <definedName name="BExMF4G4IUPQY1Y5GEY5N3E04CL6" hidden="1">#REF!</definedName>
    <definedName name="BExMF9UIGYMOAQK0ELUWP0S0HZZY" localSheetId="11" hidden="1">#REF!</definedName>
    <definedName name="BExMF9UIGYMOAQK0ELUWP0S0HZZY" localSheetId="5" hidden="1">#REF!</definedName>
    <definedName name="BExMF9UIGYMOAQK0ELUWP0S0HZZY" localSheetId="8" hidden="1">#REF!</definedName>
    <definedName name="BExMF9UIGYMOAQK0ELUWP0S0HZZY" localSheetId="6" hidden="1">#REF!</definedName>
    <definedName name="BExMF9UIGYMOAQK0ELUWP0S0HZZY" localSheetId="7" hidden="1">#REF!</definedName>
    <definedName name="BExMF9UIGYMOAQK0ELUWP0S0HZZY" hidden="1">#REF!</definedName>
    <definedName name="BExMFDLBSWFMRDYJ2DZETI3EXKN2" localSheetId="11" hidden="1">#REF!</definedName>
    <definedName name="BExMFDLBSWFMRDYJ2DZETI3EXKN2" localSheetId="5" hidden="1">#REF!</definedName>
    <definedName name="BExMFDLBSWFMRDYJ2DZETI3EXKN2" localSheetId="8" hidden="1">#REF!</definedName>
    <definedName name="BExMFDLBSWFMRDYJ2DZETI3EXKN2" localSheetId="6" hidden="1">#REF!</definedName>
    <definedName name="BExMFDLBSWFMRDYJ2DZETI3EXKN2" localSheetId="7" hidden="1">#REF!</definedName>
    <definedName name="BExMFDLBSWFMRDYJ2DZETI3EXKN2" hidden="1">#REF!</definedName>
    <definedName name="BExMFLDTMRTCHKA37LQW67BG8D5C" localSheetId="11" hidden="1">#REF!</definedName>
    <definedName name="BExMFLDTMRTCHKA37LQW67BG8D5C" localSheetId="5" hidden="1">#REF!</definedName>
    <definedName name="BExMFLDTMRTCHKA37LQW67BG8D5C" localSheetId="8" hidden="1">#REF!</definedName>
    <definedName name="BExMFLDTMRTCHKA37LQW67BG8D5C" localSheetId="6" hidden="1">#REF!</definedName>
    <definedName name="BExMFLDTMRTCHKA37LQW67BG8D5C" localSheetId="7" hidden="1">#REF!</definedName>
    <definedName name="BExMFLDTMRTCHKA37LQW67BG8D5C" hidden="1">#REF!</definedName>
    <definedName name="BExMFTH63LTWA2JYJTJYMT5K2OF2" localSheetId="11" hidden="1">#REF!</definedName>
    <definedName name="BExMFTH63LTWA2JYJTJYMT5K2OF2" localSheetId="5" hidden="1">#REF!</definedName>
    <definedName name="BExMFTH63LTWA2JYJTJYMT5K2OF2" localSheetId="8" hidden="1">#REF!</definedName>
    <definedName name="BExMFTH63LTWA2JYJTJYMT5K2OF2" localSheetId="6" hidden="1">#REF!</definedName>
    <definedName name="BExMFTH63LTWA2JYJTJYMT5K2OF2" localSheetId="7" hidden="1">#REF!</definedName>
    <definedName name="BExMFTH63LTWA2JYJTJYMT5K2OF2" hidden="1">#REF!</definedName>
    <definedName name="BExMFY4AG5T27EVMCCNE00GOAR66" localSheetId="11" hidden="1">#REF!</definedName>
    <definedName name="BExMFY4AG5T27EVMCCNE00GOAR66" localSheetId="5" hidden="1">#REF!</definedName>
    <definedName name="BExMFY4AG5T27EVMCCNE00GOAR66" localSheetId="8" hidden="1">#REF!</definedName>
    <definedName name="BExMFY4AG5T27EVMCCNE00GOAR66" localSheetId="6" hidden="1">#REF!</definedName>
    <definedName name="BExMFY4AG5T27EVMCCNE00GOAR66" localSheetId="7" hidden="1">#REF!</definedName>
    <definedName name="BExMFY4AG5T27EVMCCNE00GOAR66" hidden="1">#REF!</definedName>
    <definedName name="BExMGQQNOFER1MEVQ961XARTRIOB" localSheetId="11" hidden="1">#REF!</definedName>
    <definedName name="BExMGQQNOFER1MEVQ961XARTRIOB" localSheetId="5" hidden="1">#REF!</definedName>
    <definedName name="BExMGQQNOFER1MEVQ961XARTRIOB" localSheetId="8" hidden="1">#REF!</definedName>
    <definedName name="BExMGQQNOFER1MEVQ961XARTRIOB" localSheetId="6" hidden="1">#REF!</definedName>
    <definedName name="BExMGQQNOFER1MEVQ961XARTRIOB" localSheetId="7" hidden="1">#REF!</definedName>
    <definedName name="BExMGQQNOFER1MEVQ961XARTRIOB" hidden="1">#REF!</definedName>
    <definedName name="BExMH189E60TZBQFN2UWVA1UZA7X" localSheetId="11" hidden="1">#REF!</definedName>
    <definedName name="BExMH189E60TZBQFN2UWVA1UZA7X" localSheetId="5" hidden="1">#REF!</definedName>
    <definedName name="BExMH189E60TZBQFN2UWVA1UZA7X" localSheetId="8" hidden="1">#REF!</definedName>
    <definedName name="BExMH189E60TZBQFN2UWVA1UZA7X" localSheetId="6" hidden="1">#REF!</definedName>
    <definedName name="BExMH189E60TZBQFN2UWVA1UZA7X" localSheetId="7" hidden="1">#REF!</definedName>
    <definedName name="BExMH189E60TZBQFN2UWVA1UZA7X" hidden="1">#REF!</definedName>
    <definedName name="BExMH3H9TW5TJCNU5Z1EWXP3BAEP" localSheetId="11" hidden="1">#REF!</definedName>
    <definedName name="BExMH3H9TW5TJCNU5Z1EWXP3BAEP" localSheetId="5" hidden="1">#REF!</definedName>
    <definedName name="BExMH3H9TW5TJCNU5Z1EWXP3BAEP" localSheetId="8" hidden="1">#REF!</definedName>
    <definedName name="BExMH3H9TW5TJCNU5Z1EWXP3BAEP" localSheetId="6" hidden="1">#REF!</definedName>
    <definedName name="BExMH3H9TW5TJCNU5Z1EWXP3BAEP" localSheetId="7" hidden="1">#REF!</definedName>
    <definedName name="BExMH3H9TW5TJCNU5Z1EWXP3BAEP" hidden="1">#REF!</definedName>
    <definedName name="BExMH5A1B01SYXROP70DOKTQ5D6Z" localSheetId="11" hidden="1">#REF!</definedName>
    <definedName name="BExMH5A1B01SYXROP70DOKTQ5D6Z" localSheetId="5" hidden="1">#REF!</definedName>
    <definedName name="BExMH5A1B01SYXROP70DOKTQ5D6Z" localSheetId="8" hidden="1">#REF!</definedName>
    <definedName name="BExMH5A1B01SYXROP70DOKTQ5D6Z" localSheetId="6" hidden="1">#REF!</definedName>
    <definedName name="BExMH5A1B01SYXROP70DOKTQ5D6Z" localSheetId="7" hidden="1">#REF!</definedName>
    <definedName name="BExMH5A1B01SYXROP70DOKTQ5D6Z" hidden="1">#REF!</definedName>
    <definedName name="BExMHCGUJ8A3L31NU0XU0FGXE4P3" localSheetId="11" hidden="1">#REF!</definedName>
    <definedName name="BExMHCGUJ8A3L31NU0XU0FGXE4P3" localSheetId="5" hidden="1">#REF!</definedName>
    <definedName name="BExMHCGUJ8A3L31NU0XU0FGXE4P3" localSheetId="8" hidden="1">#REF!</definedName>
    <definedName name="BExMHCGUJ8A3L31NU0XU0FGXE4P3" localSheetId="6" hidden="1">#REF!</definedName>
    <definedName name="BExMHCGUJ8A3L31NU0XU0FGXE4P3" localSheetId="7" hidden="1">#REF!</definedName>
    <definedName name="BExMHCGUJ8A3L31NU0XU0FGXE4P3" hidden="1">#REF!</definedName>
    <definedName name="BExMHOWPB34KPZ76M2KIX2C9R2VB" localSheetId="11" hidden="1">#REF!</definedName>
    <definedName name="BExMHOWPB34KPZ76M2KIX2C9R2VB" localSheetId="5" hidden="1">#REF!</definedName>
    <definedName name="BExMHOWPB34KPZ76M2KIX2C9R2VB" localSheetId="8" hidden="1">#REF!</definedName>
    <definedName name="BExMHOWPB34KPZ76M2KIX2C9R2VB" localSheetId="6" hidden="1">#REF!</definedName>
    <definedName name="BExMHOWPB34KPZ76M2KIX2C9R2VB" localSheetId="7" hidden="1">#REF!</definedName>
    <definedName name="BExMHOWPB34KPZ76M2KIX2C9R2VB" hidden="1">#REF!</definedName>
    <definedName name="BExMHSSYC6KVHA3QDTSYPN92TWMI" localSheetId="11" hidden="1">#REF!</definedName>
    <definedName name="BExMHSSYC6KVHA3QDTSYPN92TWMI" localSheetId="5" hidden="1">#REF!</definedName>
    <definedName name="BExMHSSYC6KVHA3QDTSYPN92TWMI" localSheetId="8" hidden="1">#REF!</definedName>
    <definedName name="BExMHSSYC6KVHA3QDTSYPN92TWMI" localSheetId="6" hidden="1">#REF!</definedName>
    <definedName name="BExMHSSYC6KVHA3QDTSYPN92TWMI" localSheetId="7" hidden="1">#REF!</definedName>
    <definedName name="BExMHSSYC6KVHA3QDTSYPN92TWMI" hidden="1">#REF!</definedName>
    <definedName name="BExMI3AJ9477KDL4T9DHET4LJJTW" localSheetId="11" hidden="1">#REF!</definedName>
    <definedName name="BExMI3AJ9477KDL4T9DHET4LJJTW" localSheetId="5" hidden="1">#REF!</definedName>
    <definedName name="BExMI3AJ9477KDL4T9DHET4LJJTW" localSheetId="8" hidden="1">#REF!</definedName>
    <definedName name="BExMI3AJ9477KDL4T9DHET4LJJTW" localSheetId="6" hidden="1">#REF!</definedName>
    <definedName name="BExMI3AJ9477KDL4T9DHET4LJJTW" localSheetId="7" hidden="1">#REF!</definedName>
    <definedName name="BExMI3AJ9477KDL4T9DHET4LJJTW" hidden="1">#REF!</definedName>
    <definedName name="BExMI6QQ20XHD0NWJUN741B37182" localSheetId="11" hidden="1">#REF!</definedName>
    <definedName name="BExMI6QQ20XHD0NWJUN741B37182" localSheetId="5" hidden="1">#REF!</definedName>
    <definedName name="BExMI6QQ20XHD0NWJUN741B37182" localSheetId="8" hidden="1">#REF!</definedName>
    <definedName name="BExMI6QQ20XHD0NWJUN741B37182" localSheetId="6" hidden="1">#REF!</definedName>
    <definedName name="BExMI6QQ20XHD0NWJUN741B37182" localSheetId="7" hidden="1">#REF!</definedName>
    <definedName name="BExMI6QQ20XHD0NWJUN741B37182" hidden="1">#REF!</definedName>
    <definedName name="BExMI7MYDIMC9K16SBAFUY33RHK6" localSheetId="11" hidden="1">#REF!</definedName>
    <definedName name="BExMI7MYDIMC9K16SBAFUY33RHK6" localSheetId="5" hidden="1">#REF!</definedName>
    <definedName name="BExMI7MYDIMC9K16SBAFUY33RHK6" localSheetId="8" hidden="1">#REF!</definedName>
    <definedName name="BExMI7MYDIMC9K16SBAFUY33RHK6" localSheetId="6" hidden="1">#REF!</definedName>
    <definedName name="BExMI7MYDIMC9K16SBAFUY33RHK6" localSheetId="7" hidden="1">#REF!</definedName>
    <definedName name="BExMI7MYDIMC9K16SBAFUY33RHK6" hidden="1">#REF!</definedName>
    <definedName name="BExMI8JB94SBD9EMNJEK7Y2T6GYU" localSheetId="11" hidden="1">#REF!</definedName>
    <definedName name="BExMI8JB94SBD9EMNJEK7Y2T6GYU" localSheetId="5" hidden="1">#REF!</definedName>
    <definedName name="BExMI8JB94SBD9EMNJEK7Y2T6GYU" localSheetId="8" hidden="1">#REF!</definedName>
    <definedName name="BExMI8JB94SBD9EMNJEK7Y2T6GYU" localSheetId="6" hidden="1">#REF!</definedName>
    <definedName name="BExMI8JB94SBD9EMNJEK7Y2T6GYU" localSheetId="7" hidden="1">#REF!</definedName>
    <definedName name="BExMI8JB94SBD9EMNJEK7Y2T6GYU" hidden="1">#REF!</definedName>
    <definedName name="BExMI8OS85YTW3KYVE4YD0R7Z6UV" localSheetId="11" hidden="1">#REF!</definedName>
    <definedName name="BExMI8OS85YTW3KYVE4YD0R7Z6UV" localSheetId="5" hidden="1">#REF!</definedName>
    <definedName name="BExMI8OS85YTW3KYVE4YD0R7Z6UV" localSheetId="8" hidden="1">#REF!</definedName>
    <definedName name="BExMI8OS85YTW3KYVE4YD0R7Z6UV" localSheetId="6" hidden="1">#REF!</definedName>
    <definedName name="BExMI8OS85YTW3KYVE4YD0R7Z6UV" localSheetId="7" hidden="1">#REF!</definedName>
    <definedName name="BExMI8OS85YTW3KYVE4YD0R7Z6UV" hidden="1">#REF!</definedName>
    <definedName name="BExMI9QNOMVZ44I3BFMGU1EL1RSY" localSheetId="11" hidden="1">#REF!</definedName>
    <definedName name="BExMI9QNOMVZ44I3BFMGU1EL1RSY" localSheetId="5" hidden="1">#REF!</definedName>
    <definedName name="BExMI9QNOMVZ44I3BFMGU1EL1RSY" localSheetId="8" hidden="1">#REF!</definedName>
    <definedName name="BExMI9QNOMVZ44I3BFMGU1EL1RSY" localSheetId="6" hidden="1">#REF!</definedName>
    <definedName name="BExMI9QNOMVZ44I3BFMGU1EL1RSY" localSheetId="7" hidden="1">#REF!</definedName>
    <definedName name="BExMI9QNOMVZ44I3BFMGU1EL1RSY" hidden="1">#REF!</definedName>
    <definedName name="BExMIBOOZU40JS3F89OMPSRCE9MM" localSheetId="11" hidden="1">#REF!</definedName>
    <definedName name="BExMIBOOZU40JS3F89OMPSRCE9MM" localSheetId="5" hidden="1">#REF!</definedName>
    <definedName name="BExMIBOOZU40JS3F89OMPSRCE9MM" localSheetId="8" hidden="1">#REF!</definedName>
    <definedName name="BExMIBOOZU40JS3F89OMPSRCE9MM" localSheetId="6" hidden="1">#REF!</definedName>
    <definedName name="BExMIBOOZU40JS3F89OMPSRCE9MM" localSheetId="7" hidden="1">#REF!</definedName>
    <definedName name="BExMIBOOZU40JS3F89OMPSRCE9MM" hidden="1">#REF!</definedName>
    <definedName name="BExMIIQ5MBWSIHTFWAQADXMZC22Q" localSheetId="11" hidden="1">#REF!</definedName>
    <definedName name="BExMIIQ5MBWSIHTFWAQADXMZC22Q" localSheetId="5" hidden="1">#REF!</definedName>
    <definedName name="BExMIIQ5MBWSIHTFWAQADXMZC22Q" localSheetId="8" hidden="1">#REF!</definedName>
    <definedName name="BExMIIQ5MBWSIHTFWAQADXMZC22Q" localSheetId="6" hidden="1">#REF!</definedName>
    <definedName name="BExMIIQ5MBWSIHTFWAQADXMZC22Q" localSheetId="7" hidden="1">#REF!</definedName>
    <definedName name="BExMIIQ5MBWSIHTFWAQADXMZC22Q" hidden="1">#REF!</definedName>
    <definedName name="BExMIL4I2GE866I25CR5JBLJWJ6A" localSheetId="11" hidden="1">#REF!</definedName>
    <definedName name="BExMIL4I2GE866I25CR5JBLJWJ6A" localSheetId="5" hidden="1">#REF!</definedName>
    <definedName name="BExMIL4I2GE866I25CR5JBLJWJ6A" localSheetId="8" hidden="1">#REF!</definedName>
    <definedName name="BExMIL4I2GE866I25CR5JBLJWJ6A" localSheetId="6" hidden="1">#REF!</definedName>
    <definedName name="BExMIL4I2GE866I25CR5JBLJWJ6A" localSheetId="7" hidden="1">#REF!</definedName>
    <definedName name="BExMIL4I2GE866I25CR5JBLJWJ6A" hidden="1">#REF!</definedName>
    <definedName name="BExMIRKIPF27SNO82SPFSB3T5U17" localSheetId="11" hidden="1">#REF!</definedName>
    <definedName name="BExMIRKIPF27SNO82SPFSB3T5U17" localSheetId="5" hidden="1">#REF!</definedName>
    <definedName name="BExMIRKIPF27SNO82SPFSB3T5U17" localSheetId="8" hidden="1">#REF!</definedName>
    <definedName name="BExMIRKIPF27SNO82SPFSB3T5U17" localSheetId="6" hidden="1">#REF!</definedName>
    <definedName name="BExMIRKIPF27SNO82SPFSB3T5U17" localSheetId="7" hidden="1">#REF!</definedName>
    <definedName name="BExMIRKIPF27SNO82SPFSB3T5U17" hidden="1">#REF!</definedName>
    <definedName name="BExMIV0KC8555D5E42ZGWG15Y0MO" localSheetId="11" hidden="1">#REF!</definedName>
    <definedName name="BExMIV0KC8555D5E42ZGWG15Y0MO" localSheetId="5" hidden="1">#REF!</definedName>
    <definedName name="BExMIV0KC8555D5E42ZGWG15Y0MO" localSheetId="8" hidden="1">#REF!</definedName>
    <definedName name="BExMIV0KC8555D5E42ZGWG15Y0MO" localSheetId="6" hidden="1">#REF!</definedName>
    <definedName name="BExMIV0KC8555D5E42ZGWG15Y0MO" localSheetId="7" hidden="1">#REF!</definedName>
    <definedName name="BExMIV0KC8555D5E42ZGWG15Y0MO" hidden="1">#REF!</definedName>
    <definedName name="BExMIZT6AN7E6YMW2S87CTCN2UXH" localSheetId="11" hidden="1">#REF!</definedName>
    <definedName name="BExMIZT6AN7E6YMW2S87CTCN2UXH" localSheetId="5" hidden="1">#REF!</definedName>
    <definedName name="BExMIZT6AN7E6YMW2S87CTCN2UXH" localSheetId="8" hidden="1">#REF!</definedName>
    <definedName name="BExMIZT6AN7E6YMW2S87CTCN2UXH" localSheetId="6" hidden="1">#REF!</definedName>
    <definedName name="BExMIZT6AN7E6YMW2S87CTCN2UXH" localSheetId="7" hidden="1">#REF!</definedName>
    <definedName name="BExMIZT6AN7E6YMW2S87CTCN2UXH" hidden="1">#REF!</definedName>
    <definedName name="BExMJB76UESLVRD81AJBOB78JDTT" localSheetId="11" hidden="1">#REF!</definedName>
    <definedName name="BExMJB76UESLVRD81AJBOB78JDTT" localSheetId="5" hidden="1">#REF!</definedName>
    <definedName name="BExMJB76UESLVRD81AJBOB78JDTT" localSheetId="8" hidden="1">#REF!</definedName>
    <definedName name="BExMJB76UESLVRD81AJBOB78JDTT" localSheetId="6" hidden="1">#REF!</definedName>
    <definedName name="BExMJB76UESLVRD81AJBOB78JDTT" localSheetId="7" hidden="1">#REF!</definedName>
    <definedName name="BExMJB76UESLVRD81AJBOB78JDTT" hidden="1">#REF!</definedName>
    <definedName name="BExMJI8OLFZQCGOW3F99ETW8A21E" localSheetId="11" hidden="1">#REF!</definedName>
    <definedName name="BExMJI8OLFZQCGOW3F99ETW8A21E" localSheetId="5" hidden="1">#REF!</definedName>
    <definedName name="BExMJI8OLFZQCGOW3F99ETW8A21E" localSheetId="8" hidden="1">#REF!</definedName>
    <definedName name="BExMJI8OLFZQCGOW3F99ETW8A21E" localSheetId="6" hidden="1">#REF!</definedName>
    <definedName name="BExMJI8OLFZQCGOW3F99ETW8A21E" localSheetId="7" hidden="1">#REF!</definedName>
    <definedName name="BExMJI8OLFZQCGOW3F99ETW8A21E" hidden="1">#REF!</definedName>
    <definedName name="BExMJNC8ZFB9DRFOJ961ZAJ8U3A8" localSheetId="11" hidden="1">#REF!</definedName>
    <definedName name="BExMJNC8ZFB9DRFOJ961ZAJ8U3A8" localSheetId="5" hidden="1">#REF!</definedName>
    <definedName name="BExMJNC8ZFB9DRFOJ961ZAJ8U3A8" localSheetId="8" hidden="1">#REF!</definedName>
    <definedName name="BExMJNC8ZFB9DRFOJ961ZAJ8U3A8" localSheetId="6" hidden="1">#REF!</definedName>
    <definedName name="BExMJNC8ZFB9DRFOJ961ZAJ8U3A8" localSheetId="7" hidden="1">#REF!</definedName>
    <definedName name="BExMJNC8ZFB9DRFOJ961ZAJ8U3A8" hidden="1">#REF!</definedName>
    <definedName name="BExMJTBV8A3D31W2IQHP9RDFPPHQ" localSheetId="11" hidden="1">#REF!</definedName>
    <definedName name="BExMJTBV8A3D31W2IQHP9RDFPPHQ" localSheetId="5" hidden="1">#REF!</definedName>
    <definedName name="BExMJTBV8A3D31W2IQHP9RDFPPHQ" localSheetId="8" hidden="1">#REF!</definedName>
    <definedName name="BExMJTBV8A3D31W2IQHP9RDFPPHQ" localSheetId="6" hidden="1">#REF!</definedName>
    <definedName name="BExMJTBV8A3D31W2IQHP9RDFPPHQ" localSheetId="7" hidden="1">#REF!</definedName>
    <definedName name="BExMJTBV8A3D31W2IQHP9RDFPPHQ" hidden="1">#REF!</definedName>
    <definedName name="BExMK2RTXN4QJWEUNX002XK8VQP8" localSheetId="11" hidden="1">#REF!</definedName>
    <definedName name="BExMK2RTXN4QJWEUNX002XK8VQP8" localSheetId="5" hidden="1">#REF!</definedName>
    <definedName name="BExMK2RTXN4QJWEUNX002XK8VQP8" localSheetId="8" hidden="1">#REF!</definedName>
    <definedName name="BExMK2RTXN4QJWEUNX002XK8VQP8" localSheetId="6" hidden="1">#REF!</definedName>
    <definedName name="BExMK2RTXN4QJWEUNX002XK8VQP8" localSheetId="7" hidden="1">#REF!</definedName>
    <definedName name="BExMK2RTXN4QJWEUNX002XK8VQP8" hidden="1">#REF!</definedName>
    <definedName name="BExMKBGQDUZ8AWXYHA3QVMSDVZ3D" localSheetId="11" hidden="1">#REF!</definedName>
    <definedName name="BExMKBGQDUZ8AWXYHA3QVMSDVZ3D" localSheetId="5" hidden="1">#REF!</definedName>
    <definedName name="BExMKBGQDUZ8AWXYHA3QVMSDVZ3D" localSheetId="8" hidden="1">#REF!</definedName>
    <definedName name="BExMKBGQDUZ8AWXYHA3QVMSDVZ3D" localSheetId="6" hidden="1">#REF!</definedName>
    <definedName name="BExMKBGQDUZ8AWXYHA3QVMSDVZ3D" localSheetId="7" hidden="1">#REF!</definedName>
    <definedName name="BExMKBGQDUZ8AWXYHA3QVMSDVZ3D" hidden="1">#REF!</definedName>
    <definedName name="BExMKBM1467553LDFZRRKVSHN374" localSheetId="11" hidden="1">#REF!</definedName>
    <definedName name="BExMKBM1467553LDFZRRKVSHN374" localSheetId="5" hidden="1">#REF!</definedName>
    <definedName name="BExMKBM1467553LDFZRRKVSHN374" localSheetId="8" hidden="1">#REF!</definedName>
    <definedName name="BExMKBM1467553LDFZRRKVSHN374" localSheetId="6" hidden="1">#REF!</definedName>
    <definedName name="BExMKBM1467553LDFZRRKVSHN374" localSheetId="7" hidden="1">#REF!</definedName>
    <definedName name="BExMKBM1467553LDFZRRKVSHN374" hidden="1">#REF!</definedName>
    <definedName name="BExMKGK5FJUC0AU8MABRGDC5ZM70" localSheetId="11" hidden="1">#REF!</definedName>
    <definedName name="BExMKGK5FJUC0AU8MABRGDC5ZM70" localSheetId="5" hidden="1">#REF!</definedName>
    <definedName name="BExMKGK5FJUC0AU8MABRGDC5ZM70" localSheetId="8" hidden="1">#REF!</definedName>
    <definedName name="BExMKGK5FJUC0AU8MABRGDC5ZM70" localSheetId="6" hidden="1">#REF!</definedName>
    <definedName name="BExMKGK5FJUC0AU8MABRGDC5ZM70" localSheetId="7" hidden="1">#REF!</definedName>
    <definedName name="BExMKGK5FJUC0AU8MABRGDC5ZM70" hidden="1">#REF!</definedName>
    <definedName name="BExMKP92JGBM5BJO174H9A4HQIB9" localSheetId="11" hidden="1">#REF!</definedName>
    <definedName name="BExMKP92JGBM5BJO174H9A4HQIB9" localSheetId="5" hidden="1">#REF!</definedName>
    <definedName name="BExMKP92JGBM5BJO174H9A4HQIB9" localSheetId="8" hidden="1">#REF!</definedName>
    <definedName name="BExMKP92JGBM5BJO174H9A4HQIB9" localSheetId="6" hidden="1">#REF!</definedName>
    <definedName name="BExMKP92JGBM5BJO174H9A4HQIB9" localSheetId="7" hidden="1">#REF!</definedName>
    <definedName name="BExMKP92JGBM5BJO174H9A4HQIB9" hidden="1">#REF!</definedName>
    <definedName name="BExMKPEDT6IOYLLC3KJKRZOETC3Y" localSheetId="11" hidden="1">#REF!</definedName>
    <definedName name="BExMKPEDT6IOYLLC3KJKRZOETC3Y" localSheetId="5" hidden="1">#REF!</definedName>
    <definedName name="BExMKPEDT6IOYLLC3KJKRZOETC3Y" localSheetId="8" hidden="1">#REF!</definedName>
    <definedName name="BExMKPEDT6IOYLLC3KJKRZOETC3Y" localSheetId="6" hidden="1">#REF!</definedName>
    <definedName name="BExMKPEDT6IOYLLC3KJKRZOETC3Y" localSheetId="7" hidden="1">#REF!</definedName>
    <definedName name="BExMKPEDT6IOYLLC3KJKRZOETC3Y" hidden="1">#REF!</definedName>
    <definedName name="BExMKTW7R5SOV4PHAFGHU3W73DYE" localSheetId="11" hidden="1">#REF!</definedName>
    <definedName name="BExMKTW7R5SOV4PHAFGHU3W73DYE" localSheetId="5" hidden="1">#REF!</definedName>
    <definedName name="BExMKTW7R5SOV4PHAFGHU3W73DYE" localSheetId="8" hidden="1">#REF!</definedName>
    <definedName name="BExMKTW7R5SOV4PHAFGHU3W73DYE" localSheetId="6" hidden="1">#REF!</definedName>
    <definedName name="BExMKTW7R5SOV4PHAFGHU3W73DYE" localSheetId="7" hidden="1">#REF!</definedName>
    <definedName name="BExMKTW7R5SOV4PHAFGHU3W73DYE" hidden="1">#REF!</definedName>
    <definedName name="BExMKU7051J2W1RQXGZGE62NBRUZ" localSheetId="11" hidden="1">#REF!</definedName>
    <definedName name="BExMKU7051J2W1RQXGZGE62NBRUZ" localSheetId="5" hidden="1">#REF!</definedName>
    <definedName name="BExMKU7051J2W1RQXGZGE62NBRUZ" localSheetId="8" hidden="1">#REF!</definedName>
    <definedName name="BExMKU7051J2W1RQXGZGE62NBRUZ" localSheetId="6" hidden="1">#REF!</definedName>
    <definedName name="BExMKU7051J2W1RQXGZGE62NBRUZ" localSheetId="7" hidden="1">#REF!</definedName>
    <definedName name="BExMKU7051J2W1RQXGZGE62NBRUZ" hidden="1">#REF!</definedName>
    <definedName name="BExMKUN3WPECJR2XRID2R7GZRGNX" localSheetId="11" hidden="1">#REF!</definedName>
    <definedName name="BExMKUN3WPECJR2XRID2R7GZRGNX" localSheetId="5" hidden="1">#REF!</definedName>
    <definedName name="BExMKUN3WPECJR2XRID2R7GZRGNX" localSheetId="8" hidden="1">#REF!</definedName>
    <definedName name="BExMKUN3WPECJR2XRID2R7GZRGNX" localSheetId="6" hidden="1">#REF!</definedName>
    <definedName name="BExMKUN3WPECJR2XRID2R7GZRGNX" localSheetId="7" hidden="1">#REF!</definedName>
    <definedName name="BExMKUN3WPECJR2XRID2R7GZRGNX" hidden="1">#REF!</definedName>
    <definedName name="BExMKZ535P011X4TNV16GCOH4H21" localSheetId="11" hidden="1">#REF!</definedName>
    <definedName name="BExMKZ535P011X4TNV16GCOH4H21" localSheetId="5" hidden="1">#REF!</definedName>
    <definedName name="BExMKZ535P011X4TNV16GCOH4H21" localSheetId="8" hidden="1">#REF!</definedName>
    <definedName name="BExMKZ535P011X4TNV16GCOH4H21" localSheetId="6" hidden="1">#REF!</definedName>
    <definedName name="BExMKZ535P011X4TNV16GCOH4H21" localSheetId="7" hidden="1">#REF!</definedName>
    <definedName name="BExMKZ535P011X4TNV16GCOH4H21" hidden="1">#REF!</definedName>
    <definedName name="BExML3XQNDIMX55ZCHHXKUV3D6E6" localSheetId="11" hidden="1">#REF!</definedName>
    <definedName name="BExML3XQNDIMX55ZCHHXKUV3D6E6" localSheetId="5" hidden="1">#REF!</definedName>
    <definedName name="BExML3XQNDIMX55ZCHHXKUV3D6E6" localSheetId="8" hidden="1">#REF!</definedName>
    <definedName name="BExML3XQNDIMX55ZCHHXKUV3D6E6" localSheetId="6" hidden="1">#REF!</definedName>
    <definedName name="BExML3XQNDIMX55ZCHHXKUV3D6E6" localSheetId="7" hidden="1">#REF!</definedName>
    <definedName name="BExML3XQNDIMX55ZCHHXKUV3D6E6" hidden="1">#REF!</definedName>
    <definedName name="BExML5QGSWHLI18BGY4CGOTD3UWH" localSheetId="11" hidden="1">#REF!</definedName>
    <definedName name="BExML5QGSWHLI18BGY4CGOTD3UWH" localSheetId="5" hidden="1">#REF!</definedName>
    <definedName name="BExML5QGSWHLI18BGY4CGOTD3UWH" localSheetId="8" hidden="1">#REF!</definedName>
    <definedName name="BExML5QGSWHLI18BGY4CGOTD3UWH" localSheetId="6" hidden="1">#REF!</definedName>
    <definedName name="BExML5QGSWHLI18BGY4CGOTD3UWH" localSheetId="7" hidden="1">#REF!</definedName>
    <definedName name="BExML5QGSWHLI18BGY4CGOTD3UWH" hidden="1">#REF!</definedName>
    <definedName name="BExML6BVFCV80776USR7X70HVRZT" localSheetId="11" hidden="1">#REF!</definedName>
    <definedName name="BExML6BVFCV80776USR7X70HVRZT" localSheetId="5" hidden="1">#REF!</definedName>
    <definedName name="BExML6BVFCV80776USR7X70HVRZT" localSheetId="8" hidden="1">#REF!</definedName>
    <definedName name="BExML6BVFCV80776USR7X70HVRZT" localSheetId="6" hidden="1">#REF!</definedName>
    <definedName name="BExML6BVFCV80776USR7X70HVRZT" localSheetId="7" hidden="1">#REF!</definedName>
    <definedName name="BExML6BVFCV80776USR7X70HVRZT" hidden="1">#REF!</definedName>
    <definedName name="BExMLO5Z61RE85X8HHX2G4IU3AZW" localSheetId="11" hidden="1">#REF!</definedName>
    <definedName name="BExMLO5Z61RE85X8HHX2G4IU3AZW" localSheetId="5" hidden="1">#REF!</definedName>
    <definedName name="BExMLO5Z61RE85X8HHX2G4IU3AZW" localSheetId="8" hidden="1">#REF!</definedName>
    <definedName name="BExMLO5Z61RE85X8HHX2G4IU3AZW" localSheetId="6" hidden="1">#REF!</definedName>
    <definedName name="BExMLO5Z61RE85X8HHX2G4IU3AZW" localSheetId="7" hidden="1">#REF!</definedName>
    <definedName name="BExMLO5Z61RE85X8HHX2G4IU3AZW" hidden="1">#REF!</definedName>
    <definedName name="BExMLVI7UORSHM9FMO8S2EI0TMTS" localSheetId="11" hidden="1">#REF!</definedName>
    <definedName name="BExMLVI7UORSHM9FMO8S2EI0TMTS" localSheetId="5" hidden="1">#REF!</definedName>
    <definedName name="BExMLVI7UORSHM9FMO8S2EI0TMTS" localSheetId="8" hidden="1">#REF!</definedName>
    <definedName name="BExMLVI7UORSHM9FMO8S2EI0TMTS" localSheetId="6" hidden="1">#REF!</definedName>
    <definedName name="BExMLVI7UORSHM9FMO8S2EI0TMTS" localSheetId="7" hidden="1">#REF!</definedName>
    <definedName name="BExMLVI7UORSHM9FMO8S2EI0TMTS" hidden="1">#REF!</definedName>
    <definedName name="BExMM5UCOT2HSSN0ZIPZW55GSOVO" localSheetId="11" hidden="1">#REF!</definedName>
    <definedName name="BExMM5UCOT2HSSN0ZIPZW55GSOVO" localSheetId="5" hidden="1">#REF!</definedName>
    <definedName name="BExMM5UCOT2HSSN0ZIPZW55GSOVO" localSheetId="8" hidden="1">#REF!</definedName>
    <definedName name="BExMM5UCOT2HSSN0ZIPZW55GSOVO" localSheetId="6" hidden="1">#REF!</definedName>
    <definedName name="BExMM5UCOT2HSSN0ZIPZW55GSOVO" localSheetId="7" hidden="1">#REF!</definedName>
    <definedName name="BExMM5UCOT2HSSN0ZIPZW55GSOVO" hidden="1">#REF!</definedName>
    <definedName name="BExMM8ZRS5RQ8H1H55RVPVTDL5NL" localSheetId="11" hidden="1">#REF!</definedName>
    <definedName name="BExMM8ZRS5RQ8H1H55RVPVTDL5NL" localSheetId="5" hidden="1">#REF!</definedName>
    <definedName name="BExMM8ZRS5RQ8H1H55RVPVTDL5NL" localSheetId="8" hidden="1">#REF!</definedName>
    <definedName name="BExMM8ZRS5RQ8H1H55RVPVTDL5NL" localSheetId="6" hidden="1">#REF!</definedName>
    <definedName name="BExMM8ZRS5RQ8H1H55RVPVTDL5NL" localSheetId="7" hidden="1">#REF!</definedName>
    <definedName name="BExMM8ZRS5RQ8H1H55RVPVTDL5NL" hidden="1">#REF!</definedName>
    <definedName name="BExMMH8EAZB09XXQ5X4LR0P4NHG9" localSheetId="11" hidden="1">#REF!</definedName>
    <definedName name="BExMMH8EAZB09XXQ5X4LR0P4NHG9" localSheetId="5" hidden="1">#REF!</definedName>
    <definedName name="BExMMH8EAZB09XXQ5X4LR0P4NHG9" localSheetId="8" hidden="1">#REF!</definedName>
    <definedName name="BExMMH8EAZB09XXQ5X4LR0P4NHG9" localSheetId="6" hidden="1">#REF!</definedName>
    <definedName name="BExMMH8EAZB09XXQ5X4LR0P4NHG9" localSheetId="7" hidden="1">#REF!</definedName>
    <definedName name="BExMMH8EAZB09XXQ5X4LR0P4NHG9" hidden="1">#REF!</definedName>
    <definedName name="BExMMIQH5BABNZVCIQ7TBCQ10AY5" localSheetId="11" hidden="1">#REF!</definedName>
    <definedName name="BExMMIQH5BABNZVCIQ7TBCQ10AY5" localSheetId="5" hidden="1">#REF!</definedName>
    <definedName name="BExMMIQH5BABNZVCIQ7TBCQ10AY5" localSheetId="8" hidden="1">#REF!</definedName>
    <definedName name="BExMMIQH5BABNZVCIQ7TBCQ10AY5" localSheetId="6" hidden="1">#REF!</definedName>
    <definedName name="BExMMIQH5BABNZVCIQ7TBCQ10AY5" localSheetId="7" hidden="1">#REF!</definedName>
    <definedName name="BExMMIQH5BABNZVCIQ7TBCQ10AY5" hidden="1">#REF!</definedName>
    <definedName name="BExMMNIZ2T7M22WECMUQXEF4NJ71" localSheetId="11" hidden="1">#REF!</definedName>
    <definedName name="BExMMNIZ2T7M22WECMUQXEF4NJ71" localSheetId="5" hidden="1">#REF!</definedName>
    <definedName name="BExMMNIZ2T7M22WECMUQXEF4NJ71" localSheetId="8" hidden="1">#REF!</definedName>
    <definedName name="BExMMNIZ2T7M22WECMUQXEF4NJ71" localSheetId="6" hidden="1">#REF!</definedName>
    <definedName name="BExMMNIZ2T7M22WECMUQXEF4NJ71" localSheetId="7" hidden="1">#REF!</definedName>
    <definedName name="BExMMNIZ2T7M22WECMUQXEF4NJ71" hidden="1">#REF!</definedName>
    <definedName name="BExMMPMIOU7BURTV0L1K6ACW9X73" localSheetId="11" hidden="1">#REF!</definedName>
    <definedName name="BExMMPMIOU7BURTV0L1K6ACW9X73" localSheetId="5" hidden="1">#REF!</definedName>
    <definedName name="BExMMPMIOU7BURTV0L1K6ACW9X73" localSheetId="8" hidden="1">#REF!</definedName>
    <definedName name="BExMMPMIOU7BURTV0L1K6ACW9X73" localSheetId="6" hidden="1">#REF!</definedName>
    <definedName name="BExMMPMIOU7BURTV0L1K6ACW9X73" localSheetId="7" hidden="1">#REF!</definedName>
    <definedName name="BExMMPMIOU7BURTV0L1K6ACW9X73" hidden="1">#REF!</definedName>
    <definedName name="BExMMQ835AJDHS4B419SS645P67Q" localSheetId="11" hidden="1">#REF!</definedName>
    <definedName name="BExMMQ835AJDHS4B419SS645P67Q" localSheetId="5" hidden="1">#REF!</definedName>
    <definedName name="BExMMQ835AJDHS4B419SS645P67Q" localSheetId="8" hidden="1">#REF!</definedName>
    <definedName name="BExMMQ835AJDHS4B419SS645P67Q" localSheetId="6" hidden="1">#REF!</definedName>
    <definedName name="BExMMQ835AJDHS4B419SS645P67Q" localSheetId="7" hidden="1">#REF!</definedName>
    <definedName name="BExMMQ835AJDHS4B419SS645P67Q" hidden="1">#REF!</definedName>
    <definedName name="BExMMQIUVPCOBISTEJJYNCCLUCPY" localSheetId="11" hidden="1">#REF!</definedName>
    <definedName name="BExMMQIUVPCOBISTEJJYNCCLUCPY" localSheetId="5" hidden="1">#REF!</definedName>
    <definedName name="BExMMQIUVPCOBISTEJJYNCCLUCPY" localSheetId="8" hidden="1">#REF!</definedName>
    <definedName name="BExMMQIUVPCOBISTEJJYNCCLUCPY" localSheetId="6" hidden="1">#REF!</definedName>
    <definedName name="BExMMQIUVPCOBISTEJJYNCCLUCPY" localSheetId="7" hidden="1">#REF!</definedName>
    <definedName name="BExMMQIUVPCOBISTEJJYNCCLUCPY" hidden="1">#REF!</definedName>
    <definedName name="BExMMTIXETA5VAKBSOFDD5SRU887" localSheetId="11" hidden="1">#REF!</definedName>
    <definedName name="BExMMTIXETA5VAKBSOFDD5SRU887" localSheetId="5" hidden="1">#REF!</definedName>
    <definedName name="BExMMTIXETA5VAKBSOFDD5SRU887" localSheetId="8" hidden="1">#REF!</definedName>
    <definedName name="BExMMTIXETA5VAKBSOFDD5SRU887" localSheetId="6" hidden="1">#REF!</definedName>
    <definedName name="BExMMTIXETA5VAKBSOFDD5SRU887" localSheetId="7" hidden="1">#REF!</definedName>
    <definedName name="BExMMTIXETA5VAKBSOFDD5SRU887" hidden="1">#REF!</definedName>
    <definedName name="BExMMV0P6P5YS3C35G0JYYHI7992" localSheetId="11" hidden="1">#REF!</definedName>
    <definedName name="BExMMV0P6P5YS3C35G0JYYHI7992" localSheetId="5" hidden="1">#REF!</definedName>
    <definedName name="BExMMV0P6P5YS3C35G0JYYHI7992" localSheetId="8" hidden="1">#REF!</definedName>
    <definedName name="BExMMV0P6P5YS3C35G0JYYHI7992" localSheetId="6" hidden="1">#REF!</definedName>
    <definedName name="BExMMV0P6P5YS3C35G0JYYHI7992" localSheetId="7" hidden="1">#REF!</definedName>
    <definedName name="BExMMV0P6P5YS3C35G0JYYHI7992" hidden="1">#REF!</definedName>
    <definedName name="BExMNJLFWZBRN9PZF1IO9CYWV1B2" localSheetId="11" hidden="1">#REF!</definedName>
    <definedName name="BExMNJLFWZBRN9PZF1IO9CYWV1B2" localSheetId="5" hidden="1">#REF!</definedName>
    <definedName name="BExMNJLFWZBRN9PZF1IO9CYWV1B2" localSheetId="8" hidden="1">#REF!</definedName>
    <definedName name="BExMNJLFWZBRN9PZF1IO9CYWV1B2" localSheetId="6" hidden="1">#REF!</definedName>
    <definedName name="BExMNJLFWZBRN9PZF1IO9CYWV1B2" localSheetId="7" hidden="1">#REF!</definedName>
    <definedName name="BExMNJLFWZBRN9PZF1IO9CYWV1B2" hidden="1">#REF!</definedName>
    <definedName name="BExMNKCJ0FA57YEUUAJE43U1QN5P" localSheetId="11" hidden="1">#REF!</definedName>
    <definedName name="BExMNKCJ0FA57YEUUAJE43U1QN5P" localSheetId="5" hidden="1">#REF!</definedName>
    <definedName name="BExMNKCJ0FA57YEUUAJE43U1QN5P" localSheetId="8" hidden="1">#REF!</definedName>
    <definedName name="BExMNKCJ0FA57YEUUAJE43U1QN5P" localSheetId="6" hidden="1">#REF!</definedName>
    <definedName name="BExMNKCJ0FA57YEUUAJE43U1QN5P" localSheetId="7" hidden="1">#REF!</definedName>
    <definedName name="BExMNKCJ0FA57YEUUAJE43U1QN5P" hidden="1">#REF!</definedName>
    <definedName name="BExMNKN5D1WEF2OOJVP6LZ6DLU3Y" localSheetId="11" hidden="1">#REF!</definedName>
    <definedName name="BExMNKN5D1WEF2OOJVP6LZ6DLU3Y" localSheetId="5" hidden="1">#REF!</definedName>
    <definedName name="BExMNKN5D1WEF2OOJVP6LZ6DLU3Y" localSheetId="8" hidden="1">#REF!</definedName>
    <definedName name="BExMNKN5D1WEF2OOJVP6LZ6DLU3Y" localSheetId="6" hidden="1">#REF!</definedName>
    <definedName name="BExMNKN5D1WEF2OOJVP6LZ6DLU3Y" localSheetId="7" hidden="1">#REF!</definedName>
    <definedName name="BExMNKN5D1WEF2OOJVP6LZ6DLU3Y" hidden="1">#REF!</definedName>
    <definedName name="BExMNR38HMPLWAJRQ9MMS3ZAZ9IU" localSheetId="11" hidden="1">#REF!</definedName>
    <definedName name="BExMNR38HMPLWAJRQ9MMS3ZAZ9IU" localSheetId="5" hidden="1">#REF!</definedName>
    <definedName name="BExMNR38HMPLWAJRQ9MMS3ZAZ9IU" localSheetId="8" hidden="1">#REF!</definedName>
    <definedName name="BExMNR38HMPLWAJRQ9MMS3ZAZ9IU" localSheetId="6" hidden="1">#REF!</definedName>
    <definedName name="BExMNR38HMPLWAJRQ9MMS3ZAZ9IU" localSheetId="7" hidden="1">#REF!</definedName>
    <definedName name="BExMNR38HMPLWAJRQ9MMS3ZAZ9IU" hidden="1">#REF!</definedName>
    <definedName name="BExMNRDZULKJMVY2VKIIRM2M5A1M" localSheetId="11" hidden="1">#REF!</definedName>
    <definedName name="BExMNRDZULKJMVY2VKIIRM2M5A1M" localSheetId="5" hidden="1">#REF!</definedName>
    <definedName name="BExMNRDZULKJMVY2VKIIRM2M5A1M" localSheetId="8" hidden="1">#REF!</definedName>
    <definedName name="BExMNRDZULKJMVY2VKIIRM2M5A1M" localSheetId="6" hidden="1">#REF!</definedName>
    <definedName name="BExMNRDZULKJMVY2VKIIRM2M5A1M" localSheetId="7" hidden="1">#REF!</definedName>
    <definedName name="BExMNRDZULKJMVY2VKIIRM2M5A1M" hidden="1">#REF!</definedName>
    <definedName name="BExMNVFKZIBQSCAH71DIF1CJG89T" localSheetId="11" hidden="1">#REF!</definedName>
    <definedName name="BExMNVFKZIBQSCAH71DIF1CJG89T" localSheetId="5" hidden="1">#REF!</definedName>
    <definedName name="BExMNVFKZIBQSCAH71DIF1CJG89T" localSheetId="8" hidden="1">#REF!</definedName>
    <definedName name="BExMNVFKZIBQSCAH71DIF1CJG89T" localSheetId="6" hidden="1">#REF!</definedName>
    <definedName name="BExMNVFKZIBQSCAH71DIF1CJG89T" localSheetId="7" hidden="1">#REF!</definedName>
    <definedName name="BExMNVFKZIBQSCAH71DIF1CJG89T" hidden="1">#REF!</definedName>
    <definedName name="BExMNVVUQAGQY9SA29FGI7D7R5MN" localSheetId="11" hidden="1">#REF!</definedName>
    <definedName name="BExMNVVUQAGQY9SA29FGI7D7R5MN" localSheetId="5" hidden="1">#REF!</definedName>
    <definedName name="BExMNVVUQAGQY9SA29FGI7D7R5MN" localSheetId="8" hidden="1">#REF!</definedName>
    <definedName name="BExMNVVUQAGQY9SA29FGI7D7R5MN" localSheetId="6" hidden="1">#REF!</definedName>
    <definedName name="BExMNVVUQAGQY9SA29FGI7D7R5MN" localSheetId="7" hidden="1">#REF!</definedName>
    <definedName name="BExMNVVUQAGQY9SA29FGI7D7R5MN" hidden="1">#REF!</definedName>
    <definedName name="BExMO9IOWKTWHO8LQJJQI5P3INWY" localSheetId="11" hidden="1">#REF!</definedName>
    <definedName name="BExMO9IOWKTWHO8LQJJQI5P3INWY" localSheetId="5" hidden="1">#REF!</definedName>
    <definedName name="BExMO9IOWKTWHO8LQJJQI5P3INWY" localSheetId="8" hidden="1">#REF!</definedName>
    <definedName name="BExMO9IOWKTWHO8LQJJQI5P3INWY" localSheetId="6" hidden="1">#REF!</definedName>
    <definedName name="BExMO9IOWKTWHO8LQJJQI5P3INWY" localSheetId="7" hidden="1">#REF!</definedName>
    <definedName name="BExMO9IOWKTWHO8LQJJQI5P3INWY" hidden="1">#REF!</definedName>
    <definedName name="BExMOI29DOEK5R1A5QZPUDKF7N6T" localSheetId="11" hidden="1">#REF!</definedName>
    <definedName name="BExMOI29DOEK5R1A5QZPUDKF7N6T" localSheetId="5" hidden="1">#REF!</definedName>
    <definedName name="BExMOI29DOEK5R1A5QZPUDKF7N6T" localSheetId="8" hidden="1">#REF!</definedName>
    <definedName name="BExMOI29DOEK5R1A5QZPUDKF7N6T" localSheetId="6" hidden="1">#REF!</definedName>
    <definedName name="BExMOI29DOEK5R1A5QZPUDKF7N6T" localSheetId="7" hidden="1">#REF!</definedName>
    <definedName name="BExMOI29DOEK5R1A5QZPUDKF7N6T" hidden="1">#REF!</definedName>
    <definedName name="BExMONRAU0S904NLJHPI47RVQDBH" localSheetId="11" hidden="1">#REF!</definedName>
    <definedName name="BExMONRAU0S904NLJHPI47RVQDBH" localSheetId="5" hidden="1">#REF!</definedName>
    <definedName name="BExMONRAU0S904NLJHPI47RVQDBH" localSheetId="8" hidden="1">#REF!</definedName>
    <definedName name="BExMONRAU0S904NLJHPI47RVQDBH" localSheetId="6" hidden="1">#REF!</definedName>
    <definedName name="BExMONRAU0S904NLJHPI47RVQDBH" localSheetId="7" hidden="1">#REF!</definedName>
    <definedName name="BExMONRAU0S904NLJHPI47RVQDBH" hidden="1">#REF!</definedName>
    <definedName name="BExMPAJ5AJAXGKGK3F6H3ODS6RF4" localSheetId="11" hidden="1">#REF!</definedName>
    <definedName name="BExMPAJ5AJAXGKGK3F6H3ODS6RF4" localSheetId="5" hidden="1">#REF!</definedName>
    <definedName name="BExMPAJ5AJAXGKGK3F6H3ODS6RF4" localSheetId="8" hidden="1">#REF!</definedName>
    <definedName name="BExMPAJ5AJAXGKGK3F6H3ODS6RF4" localSheetId="6" hidden="1">#REF!</definedName>
    <definedName name="BExMPAJ5AJAXGKGK3F6H3ODS6RF4" localSheetId="7" hidden="1">#REF!</definedName>
    <definedName name="BExMPAJ5AJAXGKGK3F6H3ODS6RF4" hidden="1">#REF!</definedName>
    <definedName name="BExMPD2X55FFBVJ6CBUKNPROIOEU" localSheetId="11" hidden="1">#REF!</definedName>
    <definedName name="BExMPD2X55FFBVJ6CBUKNPROIOEU" localSheetId="5" hidden="1">#REF!</definedName>
    <definedName name="BExMPD2X55FFBVJ6CBUKNPROIOEU" localSheetId="8" hidden="1">#REF!</definedName>
    <definedName name="BExMPD2X55FFBVJ6CBUKNPROIOEU" localSheetId="6" hidden="1">#REF!</definedName>
    <definedName name="BExMPD2X55FFBVJ6CBUKNPROIOEU" localSheetId="7" hidden="1">#REF!</definedName>
    <definedName name="BExMPD2X55FFBVJ6CBUKNPROIOEU" hidden="1">#REF!</definedName>
    <definedName name="BExMPGZ848E38FUH1JBQN97DGWAT" localSheetId="11" hidden="1">#REF!</definedName>
    <definedName name="BExMPGZ848E38FUH1JBQN97DGWAT" localSheetId="5" hidden="1">#REF!</definedName>
    <definedName name="BExMPGZ848E38FUH1JBQN97DGWAT" localSheetId="8" hidden="1">#REF!</definedName>
    <definedName name="BExMPGZ848E38FUH1JBQN97DGWAT" localSheetId="6" hidden="1">#REF!</definedName>
    <definedName name="BExMPGZ848E38FUH1JBQN97DGWAT" localSheetId="7" hidden="1">#REF!</definedName>
    <definedName name="BExMPGZ848E38FUH1JBQN97DGWAT" hidden="1">#REF!</definedName>
    <definedName name="BExMPMTICOSMQENOFKQ18K0ZT4S8" localSheetId="11" hidden="1">#REF!</definedName>
    <definedName name="BExMPMTICOSMQENOFKQ18K0ZT4S8" localSheetId="5" hidden="1">#REF!</definedName>
    <definedName name="BExMPMTICOSMQENOFKQ18K0ZT4S8" localSheetId="8" hidden="1">#REF!</definedName>
    <definedName name="BExMPMTICOSMQENOFKQ18K0ZT4S8" localSheetId="6" hidden="1">#REF!</definedName>
    <definedName name="BExMPMTICOSMQENOFKQ18K0ZT4S8" localSheetId="7" hidden="1">#REF!</definedName>
    <definedName name="BExMPMTICOSMQENOFKQ18K0ZT4S8" hidden="1">#REF!</definedName>
    <definedName name="BExMPMZ07II0R4KGWQQ7PGS3RZS4" localSheetId="11" hidden="1">#REF!</definedName>
    <definedName name="BExMPMZ07II0R4KGWQQ7PGS3RZS4" localSheetId="5" hidden="1">#REF!</definedName>
    <definedName name="BExMPMZ07II0R4KGWQQ7PGS3RZS4" localSheetId="8" hidden="1">#REF!</definedName>
    <definedName name="BExMPMZ07II0R4KGWQQ7PGS3RZS4" localSheetId="6" hidden="1">#REF!</definedName>
    <definedName name="BExMPMZ07II0R4KGWQQ7PGS3RZS4" localSheetId="7" hidden="1">#REF!</definedName>
    <definedName name="BExMPMZ07II0R4KGWQQ7PGS3RZS4" hidden="1">#REF!</definedName>
    <definedName name="BExMPOBH04JMDO6Z8DMSEJZM4ANN" localSheetId="11" hidden="1">#REF!</definedName>
    <definedName name="BExMPOBH04JMDO6Z8DMSEJZM4ANN" localSheetId="5" hidden="1">#REF!</definedName>
    <definedName name="BExMPOBH04JMDO6Z8DMSEJZM4ANN" localSheetId="8" hidden="1">#REF!</definedName>
    <definedName name="BExMPOBH04JMDO6Z8DMSEJZM4ANN" localSheetId="6" hidden="1">#REF!</definedName>
    <definedName name="BExMPOBH04JMDO6Z8DMSEJZM4ANN" localSheetId="7" hidden="1">#REF!</definedName>
    <definedName name="BExMPOBH04JMDO6Z8DMSEJZM4ANN" hidden="1">#REF!</definedName>
    <definedName name="BExMPSD77XQ3HA6A4FZOJK8G2JP3" localSheetId="11" hidden="1">#REF!</definedName>
    <definedName name="BExMPSD77XQ3HA6A4FZOJK8G2JP3" localSheetId="5" hidden="1">#REF!</definedName>
    <definedName name="BExMPSD77XQ3HA6A4FZOJK8G2JP3" localSheetId="8" hidden="1">#REF!</definedName>
    <definedName name="BExMPSD77XQ3HA6A4FZOJK8G2JP3" localSheetId="6" hidden="1">#REF!</definedName>
    <definedName name="BExMPSD77XQ3HA6A4FZOJK8G2JP3" localSheetId="7" hidden="1">#REF!</definedName>
    <definedName name="BExMPSD77XQ3HA6A4FZOJK8G2JP3" hidden="1">#REF!</definedName>
    <definedName name="BExMQ4I3Q7F0BMPHSFMFW9TZ87UD" localSheetId="11" hidden="1">#REF!</definedName>
    <definedName name="BExMQ4I3Q7F0BMPHSFMFW9TZ87UD" localSheetId="5" hidden="1">#REF!</definedName>
    <definedName name="BExMQ4I3Q7F0BMPHSFMFW9TZ87UD" localSheetId="8" hidden="1">#REF!</definedName>
    <definedName name="BExMQ4I3Q7F0BMPHSFMFW9TZ87UD" localSheetId="6" hidden="1">#REF!</definedName>
    <definedName name="BExMQ4I3Q7F0BMPHSFMFW9TZ87UD" localSheetId="7" hidden="1">#REF!</definedName>
    <definedName name="BExMQ4I3Q7F0BMPHSFMFW9TZ87UD" hidden="1">#REF!</definedName>
    <definedName name="BExMQ4SWDWI4N16AZ0T5CJ6HH8WC" localSheetId="11" hidden="1">#REF!</definedName>
    <definedName name="BExMQ4SWDWI4N16AZ0T5CJ6HH8WC" localSheetId="5" hidden="1">#REF!</definedName>
    <definedName name="BExMQ4SWDWI4N16AZ0T5CJ6HH8WC" localSheetId="8" hidden="1">#REF!</definedName>
    <definedName name="BExMQ4SWDWI4N16AZ0T5CJ6HH8WC" localSheetId="6" hidden="1">#REF!</definedName>
    <definedName name="BExMQ4SWDWI4N16AZ0T5CJ6HH8WC" localSheetId="7" hidden="1">#REF!</definedName>
    <definedName name="BExMQ4SWDWI4N16AZ0T5CJ6HH8WC" hidden="1">#REF!</definedName>
    <definedName name="BExMQ71WHW50GVX45JU951AGPLFQ" localSheetId="11" hidden="1">#REF!</definedName>
    <definedName name="BExMQ71WHW50GVX45JU951AGPLFQ" localSheetId="5" hidden="1">#REF!</definedName>
    <definedName name="BExMQ71WHW50GVX45JU951AGPLFQ" localSheetId="8" hidden="1">#REF!</definedName>
    <definedName name="BExMQ71WHW50GVX45JU951AGPLFQ" localSheetId="6" hidden="1">#REF!</definedName>
    <definedName name="BExMQ71WHW50GVX45JU951AGPLFQ" localSheetId="7" hidden="1">#REF!</definedName>
    <definedName name="BExMQ71WHW50GVX45JU951AGPLFQ" hidden="1">#REF!</definedName>
    <definedName name="BExMQGXSLPT4A6N47LE6FBVHWBOF" localSheetId="11" hidden="1">#REF!</definedName>
    <definedName name="BExMQGXSLPT4A6N47LE6FBVHWBOF" localSheetId="5" hidden="1">#REF!</definedName>
    <definedName name="BExMQGXSLPT4A6N47LE6FBVHWBOF" localSheetId="8" hidden="1">#REF!</definedName>
    <definedName name="BExMQGXSLPT4A6N47LE6FBVHWBOF" localSheetId="6" hidden="1">#REF!</definedName>
    <definedName name="BExMQGXSLPT4A6N47LE6FBVHWBOF" localSheetId="7" hidden="1">#REF!</definedName>
    <definedName name="BExMQGXSLPT4A6N47LE6FBVHWBOF" hidden="1">#REF!</definedName>
    <definedName name="BExMQNZGFHW75W9HWRCR0FEF0XF0" localSheetId="11" hidden="1">#REF!</definedName>
    <definedName name="BExMQNZGFHW75W9HWRCR0FEF0XF0" localSheetId="5" hidden="1">#REF!</definedName>
    <definedName name="BExMQNZGFHW75W9HWRCR0FEF0XF0" localSheetId="8" hidden="1">#REF!</definedName>
    <definedName name="BExMQNZGFHW75W9HWRCR0FEF0XF0" localSheetId="6" hidden="1">#REF!</definedName>
    <definedName name="BExMQNZGFHW75W9HWRCR0FEF0XF0" localSheetId="7" hidden="1">#REF!</definedName>
    <definedName name="BExMQNZGFHW75W9HWRCR0FEF0XF0" hidden="1">#REF!</definedName>
    <definedName name="BExMQRKVQPDFPD0WQUA9QND8OV7P" localSheetId="11" hidden="1">#REF!</definedName>
    <definedName name="BExMQRKVQPDFPD0WQUA9QND8OV7P" localSheetId="5" hidden="1">#REF!</definedName>
    <definedName name="BExMQRKVQPDFPD0WQUA9QND8OV7P" localSheetId="8" hidden="1">#REF!</definedName>
    <definedName name="BExMQRKVQPDFPD0WQUA9QND8OV7P" localSheetId="6" hidden="1">#REF!</definedName>
    <definedName name="BExMQRKVQPDFPD0WQUA9QND8OV7P" localSheetId="7" hidden="1">#REF!</definedName>
    <definedName name="BExMQRKVQPDFPD0WQUA9QND8OV7P" hidden="1">#REF!</definedName>
    <definedName name="BExMQSBR7PL4KLB1Q4961QO45Y4G" localSheetId="11" hidden="1">#REF!</definedName>
    <definedName name="BExMQSBR7PL4KLB1Q4961QO45Y4G" localSheetId="5" hidden="1">#REF!</definedName>
    <definedName name="BExMQSBR7PL4KLB1Q4961QO45Y4G" localSheetId="8" hidden="1">#REF!</definedName>
    <definedName name="BExMQSBR7PL4KLB1Q4961QO45Y4G" localSheetId="6" hidden="1">#REF!</definedName>
    <definedName name="BExMQSBR7PL4KLB1Q4961QO45Y4G" localSheetId="7" hidden="1">#REF!</definedName>
    <definedName name="BExMQSBR7PL4KLB1Q4961QO45Y4G" hidden="1">#REF!</definedName>
    <definedName name="BExMR1MA4I1X77714ZEPUVC8W398" localSheetId="11" hidden="1">#REF!</definedName>
    <definedName name="BExMR1MA4I1X77714ZEPUVC8W398" localSheetId="5" hidden="1">#REF!</definedName>
    <definedName name="BExMR1MA4I1X77714ZEPUVC8W398" localSheetId="8" hidden="1">#REF!</definedName>
    <definedName name="BExMR1MA4I1X77714ZEPUVC8W398" localSheetId="6" hidden="1">#REF!</definedName>
    <definedName name="BExMR1MA4I1X77714ZEPUVC8W398" localSheetId="7" hidden="1">#REF!</definedName>
    <definedName name="BExMR1MA4I1X77714ZEPUVC8W398" hidden="1">#REF!</definedName>
    <definedName name="BExMR8YQHA7N77HGHY4Y6R30I3XT" localSheetId="11" hidden="1">#REF!</definedName>
    <definedName name="BExMR8YQHA7N77HGHY4Y6R30I3XT" localSheetId="5" hidden="1">#REF!</definedName>
    <definedName name="BExMR8YQHA7N77HGHY4Y6R30I3XT" localSheetId="8" hidden="1">#REF!</definedName>
    <definedName name="BExMR8YQHA7N77HGHY4Y6R30I3XT" localSheetId="6" hidden="1">#REF!</definedName>
    <definedName name="BExMR8YQHA7N77HGHY4Y6R30I3XT" localSheetId="7" hidden="1">#REF!</definedName>
    <definedName name="BExMR8YQHA7N77HGHY4Y6R30I3XT" hidden="1">#REF!</definedName>
    <definedName name="BExMRENOIARWRYOIVPDIEBVNRDO7" localSheetId="11" hidden="1">#REF!</definedName>
    <definedName name="BExMRENOIARWRYOIVPDIEBVNRDO7" localSheetId="5" hidden="1">#REF!</definedName>
    <definedName name="BExMRENOIARWRYOIVPDIEBVNRDO7" localSheetId="8" hidden="1">#REF!</definedName>
    <definedName name="BExMRENOIARWRYOIVPDIEBVNRDO7" localSheetId="6" hidden="1">#REF!</definedName>
    <definedName name="BExMRENOIARWRYOIVPDIEBVNRDO7" localSheetId="7" hidden="1">#REF!</definedName>
    <definedName name="BExMRENOIARWRYOIVPDIEBVNRDO7" hidden="1">#REF!</definedName>
    <definedName name="BExMRF3SCIUZL945WMMDCT29MTLN" localSheetId="11" hidden="1">#REF!</definedName>
    <definedName name="BExMRF3SCIUZL945WMMDCT29MTLN" localSheetId="5" hidden="1">#REF!</definedName>
    <definedName name="BExMRF3SCIUZL945WMMDCT29MTLN" localSheetId="8" hidden="1">#REF!</definedName>
    <definedName name="BExMRF3SCIUZL945WMMDCT29MTLN" localSheetId="6" hidden="1">#REF!</definedName>
    <definedName name="BExMRF3SCIUZL945WMMDCT29MTLN" localSheetId="7" hidden="1">#REF!</definedName>
    <definedName name="BExMRF3SCIUZL945WMMDCT29MTLN" hidden="1">#REF!</definedName>
    <definedName name="BExMRRJNUMGRSDD5GGKKGEIZ6FTS" localSheetId="11" hidden="1">#REF!</definedName>
    <definedName name="BExMRRJNUMGRSDD5GGKKGEIZ6FTS" localSheetId="5" hidden="1">#REF!</definedName>
    <definedName name="BExMRRJNUMGRSDD5GGKKGEIZ6FTS" localSheetId="8" hidden="1">#REF!</definedName>
    <definedName name="BExMRRJNUMGRSDD5GGKKGEIZ6FTS" localSheetId="6" hidden="1">#REF!</definedName>
    <definedName name="BExMRRJNUMGRSDD5GGKKGEIZ6FTS" localSheetId="7" hidden="1">#REF!</definedName>
    <definedName name="BExMRRJNUMGRSDD5GGKKGEIZ6FTS" hidden="1">#REF!</definedName>
    <definedName name="BExMRU3ACIU0RD2BNWO55LH5U2BR" localSheetId="11" hidden="1">#REF!</definedName>
    <definedName name="BExMRU3ACIU0RD2BNWO55LH5U2BR" localSheetId="5" hidden="1">#REF!</definedName>
    <definedName name="BExMRU3ACIU0RD2BNWO55LH5U2BR" localSheetId="8" hidden="1">#REF!</definedName>
    <definedName name="BExMRU3ACIU0RD2BNWO55LH5U2BR" localSheetId="6" hidden="1">#REF!</definedName>
    <definedName name="BExMRU3ACIU0RD2BNWO55LH5U2BR" localSheetId="7" hidden="1">#REF!</definedName>
    <definedName name="BExMRU3ACIU0RD2BNWO55LH5U2BR" hidden="1">#REF!</definedName>
    <definedName name="BExMRWC9LD1LDAVIUQHQWIYMK129" localSheetId="11" hidden="1">#REF!</definedName>
    <definedName name="BExMRWC9LD1LDAVIUQHQWIYMK129" localSheetId="5" hidden="1">#REF!</definedName>
    <definedName name="BExMRWC9LD1LDAVIUQHQWIYMK129" localSheetId="8" hidden="1">#REF!</definedName>
    <definedName name="BExMRWC9LD1LDAVIUQHQWIYMK129" localSheetId="6" hidden="1">#REF!</definedName>
    <definedName name="BExMRWC9LD1LDAVIUQHQWIYMK129" localSheetId="7" hidden="1">#REF!</definedName>
    <definedName name="BExMRWC9LD1LDAVIUQHQWIYMK129" hidden="1">#REF!</definedName>
    <definedName name="BExMSBH3T898ERC4BT51ZURKDCH1" localSheetId="11" hidden="1">#REF!</definedName>
    <definedName name="BExMSBH3T898ERC4BT51ZURKDCH1" localSheetId="5" hidden="1">#REF!</definedName>
    <definedName name="BExMSBH3T898ERC4BT51ZURKDCH1" localSheetId="8" hidden="1">#REF!</definedName>
    <definedName name="BExMSBH3T898ERC4BT51ZURKDCH1" localSheetId="6" hidden="1">#REF!</definedName>
    <definedName name="BExMSBH3T898ERC4BT51ZURKDCH1" localSheetId="7" hidden="1">#REF!</definedName>
    <definedName name="BExMSBH3T898ERC4BT51ZURKDCH1" hidden="1">#REF!</definedName>
    <definedName name="BExMSQRCC40AP8BDUPL2I2DNC210" localSheetId="11" hidden="1">#REF!</definedName>
    <definedName name="BExMSQRCC40AP8BDUPL2I2DNC210" localSheetId="5" hidden="1">#REF!</definedName>
    <definedName name="BExMSQRCC40AP8BDUPL2I2DNC210" localSheetId="8" hidden="1">#REF!</definedName>
    <definedName name="BExMSQRCC40AP8BDUPL2I2DNC210" localSheetId="6" hidden="1">#REF!</definedName>
    <definedName name="BExMSQRCC40AP8BDUPL2I2DNC210" localSheetId="7" hidden="1">#REF!</definedName>
    <definedName name="BExMSQRCC40AP8BDUPL2I2DNC210" hidden="1">#REF!</definedName>
    <definedName name="BExO4J9LR712G00TVA82VNTG8O7H" localSheetId="11" hidden="1">#REF!</definedName>
    <definedName name="BExO4J9LR712G00TVA82VNTG8O7H" localSheetId="5" hidden="1">#REF!</definedName>
    <definedName name="BExO4J9LR712G00TVA82VNTG8O7H" localSheetId="8" hidden="1">#REF!</definedName>
    <definedName name="BExO4J9LR712G00TVA82VNTG8O7H" localSheetId="6" hidden="1">#REF!</definedName>
    <definedName name="BExO4J9LR712G00TVA82VNTG8O7H" localSheetId="7" hidden="1">#REF!</definedName>
    <definedName name="BExO4J9LR712G00TVA82VNTG8O7H" hidden="1">#REF!</definedName>
    <definedName name="BExO55G2KVZ7MIJ30N827CLH0I2A" localSheetId="11" hidden="1">#REF!</definedName>
    <definedName name="BExO55G2KVZ7MIJ30N827CLH0I2A" localSheetId="5" hidden="1">#REF!</definedName>
    <definedName name="BExO55G2KVZ7MIJ30N827CLH0I2A" localSheetId="8" hidden="1">#REF!</definedName>
    <definedName name="BExO55G2KVZ7MIJ30N827CLH0I2A" localSheetId="6" hidden="1">#REF!</definedName>
    <definedName name="BExO55G2KVZ7MIJ30N827CLH0I2A" localSheetId="7" hidden="1">#REF!</definedName>
    <definedName name="BExO55G2KVZ7MIJ30N827CLH0I2A" hidden="1">#REF!</definedName>
    <definedName name="BExO5A8PZD9EUHC5CMPU6N3SQ15L" localSheetId="11" hidden="1">#REF!</definedName>
    <definedName name="BExO5A8PZD9EUHC5CMPU6N3SQ15L" localSheetId="5" hidden="1">#REF!</definedName>
    <definedName name="BExO5A8PZD9EUHC5CMPU6N3SQ15L" localSheetId="8" hidden="1">#REF!</definedName>
    <definedName name="BExO5A8PZD9EUHC5CMPU6N3SQ15L" localSheetId="6" hidden="1">#REF!</definedName>
    <definedName name="BExO5A8PZD9EUHC5CMPU6N3SQ15L" localSheetId="7" hidden="1">#REF!</definedName>
    <definedName name="BExO5A8PZD9EUHC5CMPU6N3SQ15L" hidden="1">#REF!</definedName>
    <definedName name="BExO5XMAHL7CY3X0B1OPKZ28DCJ5" localSheetId="11" hidden="1">#REF!</definedName>
    <definedName name="BExO5XMAHL7CY3X0B1OPKZ28DCJ5" localSheetId="5" hidden="1">#REF!</definedName>
    <definedName name="BExO5XMAHL7CY3X0B1OPKZ28DCJ5" localSheetId="8" hidden="1">#REF!</definedName>
    <definedName name="BExO5XMAHL7CY3X0B1OPKZ28DCJ5" localSheetId="6" hidden="1">#REF!</definedName>
    <definedName name="BExO5XMAHL7CY3X0B1OPKZ28DCJ5" localSheetId="7" hidden="1">#REF!</definedName>
    <definedName name="BExO5XMAHL7CY3X0B1OPKZ28DCJ5" hidden="1">#REF!</definedName>
    <definedName name="BExO66LZJKY4PTQVREELI6POS4AY" localSheetId="11" hidden="1">#REF!</definedName>
    <definedName name="BExO66LZJKY4PTQVREELI6POS4AY" localSheetId="5" hidden="1">#REF!</definedName>
    <definedName name="BExO66LZJKY4PTQVREELI6POS4AY" localSheetId="8" hidden="1">#REF!</definedName>
    <definedName name="BExO66LZJKY4PTQVREELI6POS4AY" localSheetId="6" hidden="1">#REF!</definedName>
    <definedName name="BExO66LZJKY4PTQVREELI6POS4AY" localSheetId="7" hidden="1">#REF!</definedName>
    <definedName name="BExO66LZJKY4PTQVREELI6POS4AY" hidden="1">#REF!</definedName>
    <definedName name="BExO6LLHCYTF7CIVHKAO0NMET14Q" localSheetId="11" hidden="1">#REF!</definedName>
    <definedName name="BExO6LLHCYTF7CIVHKAO0NMET14Q" localSheetId="5" hidden="1">#REF!</definedName>
    <definedName name="BExO6LLHCYTF7CIVHKAO0NMET14Q" localSheetId="8" hidden="1">#REF!</definedName>
    <definedName name="BExO6LLHCYTF7CIVHKAO0NMET14Q" localSheetId="6" hidden="1">#REF!</definedName>
    <definedName name="BExO6LLHCYTF7CIVHKAO0NMET14Q" localSheetId="7" hidden="1">#REF!</definedName>
    <definedName name="BExO6LLHCYTF7CIVHKAO0NMET14Q" hidden="1">#REF!</definedName>
    <definedName name="BExO6NOZIPWELHV0XX25APL9UNOP" localSheetId="11" hidden="1">#REF!</definedName>
    <definedName name="BExO6NOZIPWELHV0XX25APL9UNOP" localSheetId="5" hidden="1">#REF!</definedName>
    <definedName name="BExO6NOZIPWELHV0XX25APL9UNOP" localSheetId="8" hidden="1">#REF!</definedName>
    <definedName name="BExO6NOZIPWELHV0XX25APL9UNOP" localSheetId="6" hidden="1">#REF!</definedName>
    <definedName name="BExO6NOZIPWELHV0XX25APL9UNOP" localSheetId="7" hidden="1">#REF!</definedName>
    <definedName name="BExO6NOZIPWELHV0XX25APL9UNOP" hidden="1">#REF!</definedName>
    <definedName name="BExO71MMHEBC11LG4HXDEQNHOII2" localSheetId="11" hidden="1">#REF!</definedName>
    <definedName name="BExO71MMHEBC11LG4HXDEQNHOII2" localSheetId="5" hidden="1">#REF!</definedName>
    <definedName name="BExO71MMHEBC11LG4HXDEQNHOII2" localSheetId="8" hidden="1">#REF!</definedName>
    <definedName name="BExO71MMHEBC11LG4HXDEQNHOII2" localSheetId="6" hidden="1">#REF!</definedName>
    <definedName name="BExO71MMHEBC11LG4HXDEQNHOII2" localSheetId="7" hidden="1">#REF!</definedName>
    <definedName name="BExO71MMHEBC11LG4HXDEQNHOII2" hidden="1">#REF!</definedName>
    <definedName name="BExO71S28H4XYOYYLAXOO93QV4TF" localSheetId="11" hidden="1">#REF!</definedName>
    <definedName name="BExO71S28H4XYOYYLAXOO93QV4TF" localSheetId="5" hidden="1">#REF!</definedName>
    <definedName name="BExO71S28H4XYOYYLAXOO93QV4TF" localSheetId="8" hidden="1">#REF!</definedName>
    <definedName name="BExO71S28H4XYOYYLAXOO93QV4TF" localSheetId="6" hidden="1">#REF!</definedName>
    <definedName name="BExO71S28H4XYOYYLAXOO93QV4TF" localSheetId="7" hidden="1">#REF!</definedName>
    <definedName name="BExO71S28H4XYOYYLAXOO93QV4TF" hidden="1">#REF!</definedName>
    <definedName name="BExO7BIP1737MIY7S6K4XYMTIO95" localSheetId="11" hidden="1">#REF!</definedName>
    <definedName name="BExO7BIP1737MIY7S6K4XYMTIO95" localSheetId="5" hidden="1">#REF!</definedName>
    <definedName name="BExO7BIP1737MIY7S6K4XYMTIO95" localSheetId="8" hidden="1">#REF!</definedName>
    <definedName name="BExO7BIP1737MIY7S6K4XYMTIO95" localSheetId="6" hidden="1">#REF!</definedName>
    <definedName name="BExO7BIP1737MIY7S6K4XYMTIO95" localSheetId="7" hidden="1">#REF!</definedName>
    <definedName name="BExO7BIP1737MIY7S6K4XYMTIO95" hidden="1">#REF!</definedName>
    <definedName name="BExO7OUQS3XTUQ2LDKGQ8AAQ3OJJ" localSheetId="11" hidden="1">#REF!</definedName>
    <definedName name="BExO7OUQS3XTUQ2LDKGQ8AAQ3OJJ" localSheetId="5" hidden="1">#REF!</definedName>
    <definedName name="BExO7OUQS3XTUQ2LDKGQ8AAQ3OJJ" localSheetId="8" hidden="1">#REF!</definedName>
    <definedName name="BExO7OUQS3XTUQ2LDKGQ8AAQ3OJJ" localSheetId="6" hidden="1">#REF!</definedName>
    <definedName name="BExO7OUQS3XTUQ2LDKGQ8AAQ3OJJ" localSheetId="7" hidden="1">#REF!</definedName>
    <definedName name="BExO7OUQS3XTUQ2LDKGQ8AAQ3OJJ" hidden="1">#REF!</definedName>
    <definedName name="BExO85HMYXZJ7SONWBKKIAXMCI3C" localSheetId="11" hidden="1">#REF!</definedName>
    <definedName name="BExO85HMYXZJ7SONWBKKIAXMCI3C" localSheetId="5" hidden="1">#REF!</definedName>
    <definedName name="BExO85HMYXZJ7SONWBKKIAXMCI3C" localSheetId="8" hidden="1">#REF!</definedName>
    <definedName name="BExO85HMYXZJ7SONWBKKIAXMCI3C" localSheetId="6" hidden="1">#REF!</definedName>
    <definedName name="BExO85HMYXZJ7SONWBKKIAXMCI3C" localSheetId="7" hidden="1">#REF!</definedName>
    <definedName name="BExO85HMYXZJ7SONWBKKIAXMCI3C" hidden="1">#REF!</definedName>
    <definedName name="BExO863922O4PBGQMUNEQKGN3K96" localSheetId="11" hidden="1">#REF!</definedName>
    <definedName name="BExO863922O4PBGQMUNEQKGN3K96" localSheetId="5" hidden="1">#REF!</definedName>
    <definedName name="BExO863922O4PBGQMUNEQKGN3K96" localSheetId="8" hidden="1">#REF!</definedName>
    <definedName name="BExO863922O4PBGQMUNEQKGN3K96" localSheetId="6" hidden="1">#REF!</definedName>
    <definedName name="BExO863922O4PBGQMUNEQKGN3K96" localSheetId="7" hidden="1">#REF!</definedName>
    <definedName name="BExO863922O4PBGQMUNEQKGN3K96" hidden="1">#REF!</definedName>
    <definedName name="BExO89ZIOXN0HOKHY24F7HDZ87UT" localSheetId="11" hidden="1">#REF!</definedName>
    <definedName name="BExO89ZIOXN0HOKHY24F7HDZ87UT" localSheetId="5" hidden="1">#REF!</definedName>
    <definedName name="BExO89ZIOXN0HOKHY24F7HDZ87UT" localSheetId="8" hidden="1">#REF!</definedName>
    <definedName name="BExO89ZIOXN0HOKHY24F7HDZ87UT" localSheetId="6" hidden="1">#REF!</definedName>
    <definedName name="BExO89ZIOXN0HOKHY24F7HDZ87UT" localSheetId="7" hidden="1">#REF!</definedName>
    <definedName name="BExO89ZIOXN0HOKHY24F7HDZ87UT" hidden="1">#REF!</definedName>
    <definedName name="BExO8A4SWOKD9WI5E6DITCL3LZZC" localSheetId="11" hidden="1">#REF!</definedName>
    <definedName name="BExO8A4SWOKD9WI5E6DITCL3LZZC" localSheetId="5" hidden="1">#REF!</definedName>
    <definedName name="BExO8A4SWOKD9WI5E6DITCL3LZZC" localSheetId="8" hidden="1">#REF!</definedName>
    <definedName name="BExO8A4SWOKD9WI5E6DITCL3LZZC" localSheetId="6" hidden="1">#REF!</definedName>
    <definedName name="BExO8A4SWOKD9WI5E6DITCL3LZZC" localSheetId="7" hidden="1">#REF!</definedName>
    <definedName name="BExO8A4SWOKD9WI5E6DITCL3LZZC" hidden="1">#REF!</definedName>
    <definedName name="BExO8CDTBCABLEUD6PE2UM2EZ6C4" localSheetId="11" hidden="1">#REF!</definedName>
    <definedName name="BExO8CDTBCABLEUD6PE2UM2EZ6C4" localSheetId="5" hidden="1">#REF!</definedName>
    <definedName name="BExO8CDTBCABLEUD6PE2UM2EZ6C4" localSheetId="8" hidden="1">#REF!</definedName>
    <definedName name="BExO8CDTBCABLEUD6PE2UM2EZ6C4" localSheetId="6" hidden="1">#REF!</definedName>
    <definedName name="BExO8CDTBCABLEUD6PE2UM2EZ6C4" localSheetId="7" hidden="1">#REF!</definedName>
    <definedName name="BExO8CDTBCABLEUD6PE2UM2EZ6C4" hidden="1">#REF!</definedName>
    <definedName name="BExO8UTAGQWDBQZEEF4HUNMLQCVU" localSheetId="11" hidden="1">#REF!</definedName>
    <definedName name="BExO8UTAGQWDBQZEEF4HUNMLQCVU" localSheetId="5" hidden="1">#REF!</definedName>
    <definedName name="BExO8UTAGQWDBQZEEF4HUNMLQCVU" localSheetId="8" hidden="1">#REF!</definedName>
    <definedName name="BExO8UTAGQWDBQZEEF4HUNMLQCVU" localSheetId="6" hidden="1">#REF!</definedName>
    <definedName name="BExO8UTAGQWDBQZEEF4HUNMLQCVU" localSheetId="7" hidden="1">#REF!</definedName>
    <definedName name="BExO8UTAGQWDBQZEEF4HUNMLQCVU" hidden="1">#REF!</definedName>
    <definedName name="BExO937E20IHMGQOZMECL3VZC7OX" localSheetId="11" hidden="1">#REF!</definedName>
    <definedName name="BExO937E20IHMGQOZMECL3VZC7OX" localSheetId="5" hidden="1">#REF!</definedName>
    <definedName name="BExO937E20IHMGQOZMECL3VZC7OX" localSheetId="8" hidden="1">#REF!</definedName>
    <definedName name="BExO937E20IHMGQOZMECL3VZC7OX" localSheetId="6" hidden="1">#REF!</definedName>
    <definedName name="BExO937E20IHMGQOZMECL3VZC7OX" localSheetId="7" hidden="1">#REF!</definedName>
    <definedName name="BExO937E20IHMGQOZMECL3VZC7OX" hidden="1">#REF!</definedName>
    <definedName name="BExO94UTJKQQ7TJTTJRTSR70YVJC" localSheetId="11" hidden="1">#REF!</definedName>
    <definedName name="BExO94UTJKQQ7TJTTJRTSR70YVJC" localSheetId="5" hidden="1">#REF!</definedName>
    <definedName name="BExO94UTJKQQ7TJTTJRTSR70YVJC" localSheetId="8" hidden="1">#REF!</definedName>
    <definedName name="BExO94UTJKQQ7TJTTJRTSR70YVJC" localSheetId="6" hidden="1">#REF!</definedName>
    <definedName name="BExO94UTJKQQ7TJTTJRTSR70YVJC" localSheetId="7" hidden="1">#REF!</definedName>
    <definedName name="BExO94UTJKQQ7TJTTJRTSR70YVJC" hidden="1">#REF!</definedName>
    <definedName name="BExO9EALFB2R8VULHML1AVRPHME0" localSheetId="11" hidden="1">#REF!</definedName>
    <definedName name="BExO9EALFB2R8VULHML1AVRPHME0" localSheetId="5" hidden="1">#REF!</definedName>
    <definedName name="BExO9EALFB2R8VULHML1AVRPHME0" localSheetId="8" hidden="1">#REF!</definedName>
    <definedName name="BExO9EALFB2R8VULHML1AVRPHME0" localSheetId="6" hidden="1">#REF!</definedName>
    <definedName name="BExO9EALFB2R8VULHML1AVRPHME0" localSheetId="7" hidden="1">#REF!</definedName>
    <definedName name="BExO9EALFB2R8VULHML1AVRPHME0" hidden="1">#REF!</definedName>
    <definedName name="BExO9J3A438976RXIUX5U9SU5T55" localSheetId="11" hidden="1">#REF!</definedName>
    <definedName name="BExO9J3A438976RXIUX5U9SU5T55" localSheetId="5" hidden="1">#REF!</definedName>
    <definedName name="BExO9J3A438976RXIUX5U9SU5T55" localSheetId="8" hidden="1">#REF!</definedName>
    <definedName name="BExO9J3A438976RXIUX5U9SU5T55" localSheetId="6" hidden="1">#REF!</definedName>
    <definedName name="BExO9J3A438976RXIUX5U9SU5T55" localSheetId="7" hidden="1">#REF!</definedName>
    <definedName name="BExO9J3A438976RXIUX5U9SU5T55" hidden="1">#REF!</definedName>
    <definedName name="BExO9RS5RXFJ1911HL3CCK6M74EP" localSheetId="11" hidden="1">#REF!</definedName>
    <definedName name="BExO9RS5RXFJ1911HL3CCK6M74EP" localSheetId="5" hidden="1">#REF!</definedName>
    <definedName name="BExO9RS5RXFJ1911HL3CCK6M74EP" localSheetId="8" hidden="1">#REF!</definedName>
    <definedName name="BExO9RS5RXFJ1911HL3CCK6M74EP" localSheetId="6" hidden="1">#REF!</definedName>
    <definedName name="BExO9RS5RXFJ1911HL3CCK6M74EP" localSheetId="7" hidden="1">#REF!</definedName>
    <definedName name="BExO9RS5RXFJ1911HL3CCK6M74EP" hidden="1">#REF!</definedName>
    <definedName name="BExO9SDRI1M6KMHXSG3AE5L0F2U3" localSheetId="11" hidden="1">#REF!</definedName>
    <definedName name="BExO9SDRI1M6KMHXSG3AE5L0F2U3" localSheetId="5" hidden="1">#REF!</definedName>
    <definedName name="BExO9SDRI1M6KMHXSG3AE5L0F2U3" localSheetId="8" hidden="1">#REF!</definedName>
    <definedName name="BExO9SDRI1M6KMHXSG3AE5L0F2U3" localSheetId="6" hidden="1">#REF!</definedName>
    <definedName name="BExO9SDRI1M6KMHXSG3AE5L0F2U3" localSheetId="7" hidden="1">#REF!</definedName>
    <definedName name="BExO9SDRI1M6KMHXSG3AE5L0F2U3" hidden="1">#REF!</definedName>
    <definedName name="BExO9US253B9UNAYT7DWLMK2BO44" localSheetId="11" hidden="1">#REF!</definedName>
    <definedName name="BExO9US253B9UNAYT7DWLMK2BO44" localSheetId="5" hidden="1">#REF!</definedName>
    <definedName name="BExO9US253B9UNAYT7DWLMK2BO44" localSheetId="8" hidden="1">#REF!</definedName>
    <definedName name="BExO9US253B9UNAYT7DWLMK2BO44" localSheetId="6" hidden="1">#REF!</definedName>
    <definedName name="BExO9US253B9UNAYT7DWLMK2BO44" localSheetId="7" hidden="1">#REF!</definedName>
    <definedName name="BExO9US253B9UNAYT7DWLMK2BO44" hidden="1">#REF!</definedName>
    <definedName name="BExO9V2U2YXAY904GYYGU6TD8Y7M" localSheetId="11" hidden="1">#REF!</definedName>
    <definedName name="BExO9V2U2YXAY904GYYGU6TD8Y7M" localSheetId="5" hidden="1">#REF!</definedName>
    <definedName name="BExO9V2U2YXAY904GYYGU6TD8Y7M" localSheetId="8" hidden="1">#REF!</definedName>
    <definedName name="BExO9V2U2YXAY904GYYGU6TD8Y7M" localSheetId="6" hidden="1">#REF!</definedName>
    <definedName name="BExO9V2U2YXAY904GYYGU6TD8Y7M" localSheetId="7" hidden="1">#REF!</definedName>
    <definedName name="BExO9V2U2YXAY904GYYGU6TD8Y7M" hidden="1">#REF!</definedName>
    <definedName name="BExOAAIG18X4V98C7122L5F65P5C" localSheetId="11" hidden="1">#REF!</definedName>
    <definedName name="BExOAAIG18X4V98C7122L5F65P5C" localSheetId="5" hidden="1">#REF!</definedName>
    <definedName name="BExOAAIG18X4V98C7122L5F65P5C" localSheetId="8" hidden="1">#REF!</definedName>
    <definedName name="BExOAAIG18X4V98C7122L5F65P5C" localSheetId="6" hidden="1">#REF!</definedName>
    <definedName name="BExOAAIG18X4V98C7122L5F65P5C" localSheetId="7" hidden="1">#REF!</definedName>
    <definedName name="BExOAAIG18X4V98C7122L5F65P5C" hidden="1">#REF!</definedName>
    <definedName name="BExOAQ3GKCT7YZW1EMVU3EILSZL2" localSheetId="11" hidden="1">#REF!</definedName>
    <definedName name="BExOAQ3GKCT7YZW1EMVU3EILSZL2" localSheetId="5" hidden="1">#REF!</definedName>
    <definedName name="BExOAQ3GKCT7YZW1EMVU3EILSZL2" localSheetId="8" hidden="1">#REF!</definedName>
    <definedName name="BExOAQ3GKCT7YZW1EMVU3EILSZL2" localSheetId="6" hidden="1">#REF!</definedName>
    <definedName name="BExOAQ3GKCT7YZW1EMVU3EILSZL2" localSheetId="7" hidden="1">#REF!</definedName>
    <definedName name="BExOAQ3GKCT7YZW1EMVU3EILSZL2" hidden="1">#REF!</definedName>
    <definedName name="BExOATZQ6SF8DASYLBQ0Z6D2WPSC" localSheetId="11" hidden="1">#REF!</definedName>
    <definedName name="BExOATZQ6SF8DASYLBQ0Z6D2WPSC" localSheetId="5" hidden="1">#REF!</definedName>
    <definedName name="BExOATZQ6SF8DASYLBQ0Z6D2WPSC" localSheetId="8" hidden="1">#REF!</definedName>
    <definedName name="BExOATZQ6SF8DASYLBQ0Z6D2WPSC" localSheetId="6" hidden="1">#REF!</definedName>
    <definedName name="BExOATZQ6SF8DASYLBQ0Z6D2WPSC" localSheetId="7" hidden="1">#REF!</definedName>
    <definedName name="BExOATZQ6SF8DASYLBQ0Z6D2WPSC" hidden="1">#REF!</definedName>
    <definedName name="BExOB9KT2THGV4SPLDVFTFXS4B14" localSheetId="11" hidden="1">#REF!</definedName>
    <definedName name="BExOB9KT2THGV4SPLDVFTFXS4B14" localSheetId="5" hidden="1">#REF!</definedName>
    <definedName name="BExOB9KT2THGV4SPLDVFTFXS4B14" localSheetId="8" hidden="1">#REF!</definedName>
    <definedName name="BExOB9KT2THGV4SPLDVFTFXS4B14" localSheetId="6" hidden="1">#REF!</definedName>
    <definedName name="BExOB9KT2THGV4SPLDVFTFXS4B14" localSheetId="7" hidden="1">#REF!</definedName>
    <definedName name="BExOB9KT2THGV4SPLDVFTFXS4B14" hidden="1">#REF!</definedName>
    <definedName name="BExOBEZ0IE2WBEYY3D3CMRI72N1K" localSheetId="11" hidden="1">#REF!</definedName>
    <definedName name="BExOBEZ0IE2WBEYY3D3CMRI72N1K" localSheetId="5" hidden="1">#REF!</definedName>
    <definedName name="BExOBEZ0IE2WBEYY3D3CMRI72N1K" localSheetId="8" hidden="1">#REF!</definedName>
    <definedName name="BExOBEZ0IE2WBEYY3D3CMRI72N1K" localSheetId="6" hidden="1">#REF!</definedName>
    <definedName name="BExOBEZ0IE2WBEYY3D3CMRI72N1K" localSheetId="7" hidden="1">#REF!</definedName>
    <definedName name="BExOBEZ0IE2WBEYY3D3CMRI72N1K" hidden="1">#REF!</definedName>
    <definedName name="BExOBF9TFH4NSBTR7JD2Q1165NIU" localSheetId="11" hidden="1">#REF!</definedName>
    <definedName name="BExOBF9TFH4NSBTR7JD2Q1165NIU" localSheetId="5" hidden="1">#REF!</definedName>
    <definedName name="BExOBF9TFH4NSBTR7JD2Q1165NIU" localSheetId="8" hidden="1">#REF!</definedName>
    <definedName name="BExOBF9TFH4NSBTR7JD2Q1165NIU" localSheetId="6" hidden="1">#REF!</definedName>
    <definedName name="BExOBF9TFH4NSBTR7JD2Q1165NIU" localSheetId="7" hidden="1">#REF!</definedName>
    <definedName name="BExOBF9TFH4NSBTR7JD2Q1165NIU" hidden="1">#REF!</definedName>
    <definedName name="BExOBIPU8760ITY0C8N27XZ3KWEF" localSheetId="11" hidden="1">#REF!</definedName>
    <definedName name="BExOBIPU8760ITY0C8N27XZ3KWEF" localSheetId="5" hidden="1">#REF!</definedName>
    <definedName name="BExOBIPU8760ITY0C8N27XZ3KWEF" localSheetId="8" hidden="1">#REF!</definedName>
    <definedName name="BExOBIPU8760ITY0C8N27XZ3KWEF" localSheetId="6" hidden="1">#REF!</definedName>
    <definedName name="BExOBIPU8760ITY0C8N27XZ3KWEF" localSheetId="7" hidden="1">#REF!</definedName>
    <definedName name="BExOBIPU8760ITY0C8N27XZ3KWEF" hidden="1">#REF!</definedName>
    <definedName name="BExOBM0I5L0MZ1G4H9MGMD87SBMZ" localSheetId="11" hidden="1">#REF!</definedName>
    <definedName name="BExOBM0I5L0MZ1G4H9MGMD87SBMZ" localSheetId="5" hidden="1">#REF!</definedName>
    <definedName name="BExOBM0I5L0MZ1G4H9MGMD87SBMZ" localSheetId="8" hidden="1">#REF!</definedName>
    <definedName name="BExOBM0I5L0MZ1G4H9MGMD87SBMZ" localSheetId="6" hidden="1">#REF!</definedName>
    <definedName name="BExOBM0I5L0MZ1G4H9MGMD87SBMZ" localSheetId="7" hidden="1">#REF!</definedName>
    <definedName name="BExOBM0I5L0MZ1G4H9MGMD87SBMZ" hidden="1">#REF!</definedName>
    <definedName name="BExOBOUXMP88KJY2BX2JLUJH5N0K" localSheetId="11" hidden="1">#REF!</definedName>
    <definedName name="BExOBOUXMP88KJY2BX2JLUJH5N0K" localSheetId="5" hidden="1">#REF!</definedName>
    <definedName name="BExOBOUXMP88KJY2BX2JLUJH5N0K" localSheetId="8" hidden="1">#REF!</definedName>
    <definedName name="BExOBOUXMP88KJY2BX2JLUJH5N0K" localSheetId="6" hidden="1">#REF!</definedName>
    <definedName name="BExOBOUXMP88KJY2BX2JLUJH5N0K" localSheetId="7" hidden="1">#REF!</definedName>
    <definedName name="BExOBOUXMP88KJY2BX2JLUJH5N0K" hidden="1">#REF!</definedName>
    <definedName name="BExOBP0FKQ4SVR59FB48UNLKCOR6" localSheetId="11" hidden="1">#REF!</definedName>
    <definedName name="BExOBP0FKQ4SVR59FB48UNLKCOR6" localSheetId="5" hidden="1">#REF!</definedName>
    <definedName name="BExOBP0FKQ4SVR59FB48UNLKCOR6" localSheetId="8" hidden="1">#REF!</definedName>
    <definedName name="BExOBP0FKQ4SVR59FB48UNLKCOR6" localSheetId="6" hidden="1">#REF!</definedName>
    <definedName name="BExOBP0FKQ4SVR59FB48UNLKCOR6" localSheetId="7" hidden="1">#REF!</definedName>
    <definedName name="BExOBP0FKQ4SVR59FB48UNLKCOR6" hidden="1">#REF!</definedName>
    <definedName name="BExOBTNR0XX9V82O76VVWUQABHT8" localSheetId="11" hidden="1">#REF!</definedName>
    <definedName name="BExOBTNR0XX9V82O76VVWUQABHT8" localSheetId="5" hidden="1">#REF!</definedName>
    <definedName name="BExOBTNR0XX9V82O76VVWUQABHT8" localSheetId="8" hidden="1">#REF!</definedName>
    <definedName name="BExOBTNR0XX9V82O76VVWUQABHT8" localSheetId="6" hidden="1">#REF!</definedName>
    <definedName name="BExOBTNR0XX9V82O76VVWUQABHT8" localSheetId="7" hidden="1">#REF!</definedName>
    <definedName name="BExOBTNR0XX9V82O76VVWUQABHT8" hidden="1">#REF!</definedName>
    <definedName name="BExOBYAVUCQ0IGM0Y6A75QHP0Q1A" localSheetId="11" hidden="1">#REF!</definedName>
    <definedName name="BExOBYAVUCQ0IGM0Y6A75QHP0Q1A" localSheetId="5" hidden="1">#REF!</definedName>
    <definedName name="BExOBYAVUCQ0IGM0Y6A75QHP0Q1A" localSheetId="8" hidden="1">#REF!</definedName>
    <definedName name="BExOBYAVUCQ0IGM0Y6A75QHP0Q1A" localSheetId="6" hidden="1">#REF!</definedName>
    <definedName name="BExOBYAVUCQ0IGM0Y6A75QHP0Q1A" localSheetId="7" hidden="1">#REF!</definedName>
    <definedName name="BExOBYAVUCQ0IGM0Y6A75QHP0Q1A" hidden="1">#REF!</definedName>
    <definedName name="BExOC3UEHB1CZNINSQHZANWJYKR8" localSheetId="11" hidden="1">#REF!</definedName>
    <definedName name="BExOC3UEHB1CZNINSQHZANWJYKR8" localSheetId="5" hidden="1">#REF!</definedName>
    <definedName name="BExOC3UEHB1CZNINSQHZANWJYKR8" localSheetId="8" hidden="1">#REF!</definedName>
    <definedName name="BExOC3UEHB1CZNINSQHZANWJYKR8" localSheetId="6" hidden="1">#REF!</definedName>
    <definedName name="BExOC3UEHB1CZNINSQHZANWJYKR8" localSheetId="7" hidden="1">#REF!</definedName>
    <definedName name="BExOC3UEHB1CZNINSQHZANWJYKR8" hidden="1">#REF!</definedName>
    <definedName name="BExOCBSF3XGO9YJ23LX2H78VOUR7" localSheetId="11" hidden="1">#REF!</definedName>
    <definedName name="BExOCBSF3XGO9YJ23LX2H78VOUR7" localSheetId="5" hidden="1">#REF!</definedName>
    <definedName name="BExOCBSF3XGO9YJ23LX2H78VOUR7" localSheetId="8" hidden="1">#REF!</definedName>
    <definedName name="BExOCBSF3XGO9YJ23LX2H78VOUR7" localSheetId="6" hidden="1">#REF!</definedName>
    <definedName name="BExOCBSF3XGO9YJ23LX2H78VOUR7" localSheetId="7" hidden="1">#REF!</definedName>
    <definedName name="BExOCBSF3XGO9YJ23LX2H78VOUR7" hidden="1">#REF!</definedName>
    <definedName name="BExOCEHJCLIUR23CB4TC9OEFJGFX" localSheetId="11" hidden="1">#REF!</definedName>
    <definedName name="BExOCEHJCLIUR23CB4TC9OEFJGFX" localSheetId="5" hidden="1">#REF!</definedName>
    <definedName name="BExOCEHJCLIUR23CB4TC9OEFJGFX" localSheetId="8" hidden="1">#REF!</definedName>
    <definedName name="BExOCEHJCLIUR23CB4TC9OEFJGFX" localSheetId="6" hidden="1">#REF!</definedName>
    <definedName name="BExOCEHJCLIUR23CB4TC9OEFJGFX" localSheetId="7" hidden="1">#REF!</definedName>
    <definedName name="BExOCEHJCLIUR23CB4TC9OEFJGFX" hidden="1">#REF!</definedName>
    <definedName name="BExOCKXFMOW6WPFEVX1I7R7FNDSS" localSheetId="11" hidden="1">#REF!</definedName>
    <definedName name="BExOCKXFMOW6WPFEVX1I7R7FNDSS" localSheetId="5" hidden="1">#REF!</definedName>
    <definedName name="BExOCKXFMOW6WPFEVX1I7R7FNDSS" localSheetId="8" hidden="1">#REF!</definedName>
    <definedName name="BExOCKXFMOW6WPFEVX1I7R7FNDSS" localSheetId="6" hidden="1">#REF!</definedName>
    <definedName name="BExOCKXFMOW6WPFEVX1I7R7FNDSS" localSheetId="7" hidden="1">#REF!</definedName>
    <definedName name="BExOCKXFMOW6WPFEVX1I7R7FNDSS" hidden="1">#REF!</definedName>
    <definedName name="BExOCM4L30L6FV3N2PR4O6X8WY2M" localSheetId="11" hidden="1">#REF!</definedName>
    <definedName name="BExOCM4L30L6FV3N2PR4O6X8WY2M" localSheetId="5" hidden="1">#REF!</definedName>
    <definedName name="BExOCM4L30L6FV3N2PR4O6X8WY2M" localSheetId="8" hidden="1">#REF!</definedName>
    <definedName name="BExOCM4L30L6FV3N2PR4O6X8WY2M" localSheetId="6" hidden="1">#REF!</definedName>
    <definedName name="BExOCM4L30L6FV3N2PR4O6X8WY2M" localSheetId="7" hidden="1">#REF!</definedName>
    <definedName name="BExOCM4L30L6FV3N2PR4O6X8WY2M" hidden="1">#REF!</definedName>
    <definedName name="BExOCYEXOB95DH5NOB0M5NOYX398" localSheetId="11" hidden="1">#REF!</definedName>
    <definedName name="BExOCYEXOB95DH5NOB0M5NOYX398" localSheetId="5" hidden="1">#REF!</definedName>
    <definedName name="BExOCYEXOB95DH5NOB0M5NOYX398" localSheetId="8" hidden="1">#REF!</definedName>
    <definedName name="BExOCYEXOB95DH5NOB0M5NOYX398" localSheetId="6" hidden="1">#REF!</definedName>
    <definedName name="BExOCYEXOB95DH5NOB0M5NOYX398" localSheetId="7" hidden="1">#REF!</definedName>
    <definedName name="BExOCYEXOB95DH5NOB0M5NOYX398" hidden="1">#REF!</definedName>
    <definedName name="BExOD4ERMDMFD8X1016N4EXOUR0S" localSheetId="11" hidden="1">#REF!</definedName>
    <definedName name="BExOD4ERMDMFD8X1016N4EXOUR0S" localSheetId="5" hidden="1">#REF!</definedName>
    <definedName name="BExOD4ERMDMFD8X1016N4EXOUR0S" localSheetId="8" hidden="1">#REF!</definedName>
    <definedName name="BExOD4ERMDMFD8X1016N4EXOUR0S" localSheetId="6" hidden="1">#REF!</definedName>
    <definedName name="BExOD4ERMDMFD8X1016N4EXOUR0S" localSheetId="7" hidden="1">#REF!</definedName>
    <definedName name="BExOD4ERMDMFD8X1016N4EXOUR0S" hidden="1">#REF!</definedName>
    <definedName name="BExOD55RS7BQUHRQ6H3USVGKR0P7" localSheetId="11" hidden="1">#REF!</definedName>
    <definedName name="BExOD55RS7BQUHRQ6H3USVGKR0P7" localSheetId="5" hidden="1">#REF!</definedName>
    <definedName name="BExOD55RS7BQUHRQ6H3USVGKR0P7" localSheetId="8" hidden="1">#REF!</definedName>
    <definedName name="BExOD55RS7BQUHRQ6H3USVGKR0P7" localSheetId="6" hidden="1">#REF!</definedName>
    <definedName name="BExOD55RS7BQUHRQ6H3USVGKR0P7" localSheetId="7" hidden="1">#REF!</definedName>
    <definedName name="BExOD55RS7BQUHRQ6H3USVGKR0P7" hidden="1">#REF!</definedName>
    <definedName name="BExODEWDDEABM4ZY3XREJIBZ8IVP" localSheetId="11" hidden="1">#REF!</definedName>
    <definedName name="BExODEWDDEABM4ZY3XREJIBZ8IVP" localSheetId="5" hidden="1">#REF!</definedName>
    <definedName name="BExODEWDDEABM4ZY3XREJIBZ8IVP" localSheetId="8" hidden="1">#REF!</definedName>
    <definedName name="BExODEWDDEABM4ZY3XREJIBZ8IVP" localSheetId="6" hidden="1">#REF!</definedName>
    <definedName name="BExODEWDDEABM4ZY3XREJIBZ8IVP" localSheetId="7" hidden="1">#REF!</definedName>
    <definedName name="BExODEWDDEABM4ZY3XREJIBZ8IVP" hidden="1">#REF!</definedName>
    <definedName name="BExODICDVVLFKWA22B3L0CKKTAZA" localSheetId="11" hidden="1">#REF!</definedName>
    <definedName name="BExODICDVVLFKWA22B3L0CKKTAZA" localSheetId="5" hidden="1">#REF!</definedName>
    <definedName name="BExODICDVVLFKWA22B3L0CKKTAZA" localSheetId="8" hidden="1">#REF!</definedName>
    <definedName name="BExODICDVVLFKWA22B3L0CKKTAZA" localSheetId="6" hidden="1">#REF!</definedName>
    <definedName name="BExODICDVVLFKWA22B3L0CKKTAZA" localSheetId="7" hidden="1">#REF!</definedName>
    <definedName name="BExODICDVVLFKWA22B3L0CKKTAZA" hidden="1">#REF!</definedName>
    <definedName name="BExODZFEIWV26E8RFU7XQYX1J458" localSheetId="11" hidden="1">#REF!</definedName>
    <definedName name="BExODZFEIWV26E8RFU7XQYX1J458" localSheetId="5" hidden="1">#REF!</definedName>
    <definedName name="BExODZFEIWV26E8RFU7XQYX1J458" localSheetId="8" hidden="1">#REF!</definedName>
    <definedName name="BExODZFEIWV26E8RFU7XQYX1J458" localSheetId="6" hidden="1">#REF!</definedName>
    <definedName name="BExODZFEIWV26E8RFU7XQYX1J458" localSheetId="7" hidden="1">#REF!</definedName>
    <definedName name="BExODZFEIWV26E8RFU7XQYX1J458" hidden="1">#REF!</definedName>
    <definedName name="BExOE0S111KPTELH26PPXE94J3GJ" localSheetId="11" hidden="1">#REF!</definedName>
    <definedName name="BExOE0S111KPTELH26PPXE94J3GJ" localSheetId="5" hidden="1">#REF!</definedName>
    <definedName name="BExOE0S111KPTELH26PPXE94J3GJ" localSheetId="8" hidden="1">#REF!</definedName>
    <definedName name="BExOE0S111KPTELH26PPXE94J3GJ" localSheetId="6" hidden="1">#REF!</definedName>
    <definedName name="BExOE0S111KPTELH26PPXE94J3GJ" localSheetId="7" hidden="1">#REF!</definedName>
    <definedName name="BExOE0S111KPTELH26PPXE94J3GJ" hidden="1">#REF!</definedName>
    <definedName name="BExOE5KH3JKKPZO401YAB3A11G1U" localSheetId="11" hidden="1">#REF!</definedName>
    <definedName name="BExOE5KH3JKKPZO401YAB3A11G1U" localSheetId="5" hidden="1">#REF!</definedName>
    <definedName name="BExOE5KH3JKKPZO401YAB3A11G1U" localSheetId="8" hidden="1">#REF!</definedName>
    <definedName name="BExOE5KH3JKKPZO401YAB3A11G1U" localSheetId="6" hidden="1">#REF!</definedName>
    <definedName name="BExOE5KH3JKKPZO401YAB3A11G1U" localSheetId="7" hidden="1">#REF!</definedName>
    <definedName name="BExOE5KH3JKKPZO401YAB3A11G1U" hidden="1">#REF!</definedName>
    <definedName name="BExOEBKG55EROA2VL360A06LKASE" localSheetId="11" hidden="1">#REF!</definedName>
    <definedName name="BExOEBKG55EROA2VL360A06LKASE" localSheetId="5" hidden="1">#REF!</definedName>
    <definedName name="BExOEBKG55EROA2VL360A06LKASE" localSheetId="8" hidden="1">#REF!</definedName>
    <definedName name="BExOEBKG55EROA2VL360A06LKASE" localSheetId="6" hidden="1">#REF!</definedName>
    <definedName name="BExOEBKG55EROA2VL360A06LKASE" localSheetId="7" hidden="1">#REF!</definedName>
    <definedName name="BExOEBKG55EROA2VL360A06LKASE" hidden="1">#REF!</definedName>
    <definedName name="BExOEFWUBETCPIYF89P9SBDOI3X5" localSheetId="11" hidden="1">#REF!</definedName>
    <definedName name="BExOEFWUBETCPIYF89P9SBDOI3X5" localSheetId="5" hidden="1">#REF!</definedName>
    <definedName name="BExOEFWUBETCPIYF89P9SBDOI3X5" localSheetId="8" hidden="1">#REF!</definedName>
    <definedName name="BExOEFWUBETCPIYF89P9SBDOI3X5" localSheetId="6" hidden="1">#REF!</definedName>
    <definedName name="BExOEFWUBETCPIYF89P9SBDOI3X5" localSheetId="7" hidden="1">#REF!</definedName>
    <definedName name="BExOEFWUBETCPIYF89P9SBDOI3X5" hidden="1">#REF!</definedName>
    <definedName name="BExOEL08MN74RQKVY0P43PFHPTVB" localSheetId="11" hidden="1">#REF!</definedName>
    <definedName name="BExOEL08MN74RQKVY0P43PFHPTVB" localSheetId="5" hidden="1">#REF!</definedName>
    <definedName name="BExOEL08MN74RQKVY0P43PFHPTVB" localSheetId="8" hidden="1">#REF!</definedName>
    <definedName name="BExOEL08MN74RQKVY0P43PFHPTVB" localSheetId="6" hidden="1">#REF!</definedName>
    <definedName name="BExOEL08MN74RQKVY0P43PFHPTVB" localSheetId="7" hidden="1">#REF!</definedName>
    <definedName name="BExOEL08MN74RQKVY0P43PFHPTVB" hidden="1">#REF!</definedName>
    <definedName name="BExOERG5LWXYYEN1DY1H2FWRJS9T" localSheetId="11" hidden="1">#REF!</definedName>
    <definedName name="BExOERG5LWXYYEN1DY1H2FWRJS9T" localSheetId="5" hidden="1">#REF!</definedName>
    <definedName name="BExOERG5LWXYYEN1DY1H2FWRJS9T" localSheetId="8" hidden="1">#REF!</definedName>
    <definedName name="BExOERG5LWXYYEN1DY1H2FWRJS9T" localSheetId="6" hidden="1">#REF!</definedName>
    <definedName name="BExOERG5LWXYYEN1DY1H2FWRJS9T" localSheetId="7" hidden="1">#REF!</definedName>
    <definedName name="BExOERG5LWXYYEN1DY1H2FWRJS9T" hidden="1">#REF!</definedName>
    <definedName name="BExOEV1S6JJVO5PP4BZ20SNGZR7D" localSheetId="11" hidden="1">#REF!</definedName>
    <definedName name="BExOEV1S6JJVO5PP4BZ20SNGZR7D" localSheetId="5" hidden="1">#REF!</definedName>
    <definedName name="BExOEV1S6JJVO5PP4BZ20SNGZR7D" localSheetId="8" hidden="1">#REF!</definedName>
    <definedName name="BExOEV1S6JJVO5PP4BZ20SNGZR7D" localSheetId="6" hidden="1">#REF!</definedName>
    <definedName name="BExOEV1S6JJVO5PP4BZ20SNGZR7D" localSheetId="7" hidden="1">#REF!</definedName>
    <definedName name="BExOEV1S6JJVO5PP4BZ20SNGZR7D" hidden="1">#REF!</definedName>
    <definedName name="BExOEVNDLRXW33RF3AMMCDLTLROJ" localSheetId="11" hidden="1">#REF!</definedName>
    <definedName name="BExOEVNDLRXW33RF3AMMCDLTLROJ" localSheetId="5" hidden="1">#REF!</definedName>
    <definedName name="BExOEVNDLRXW33RF3AMMCDLTLROJ" localSheetId="8" hidden="1">#REF!</definedName>
    <definedName name="BExOEVNDLRXW33RF3AMMCDLTLROJ" localSheetId="6" hidden="1">#REF!</definedName>
    <definedName name="BExOEVNDLRXW33RF3AMMCDLTLROJ" localSheetId="7" hidden="1">#REF!</definedName>
    <definedName name="BExOEVNDLRXW33RF3AMMCDLTLROJ" hidden="1">#REF!</definedName>
    <definedName name="BExOEZOXV3VXUB6VGSS85GXATYAC" localSheetId="11" hidden="1">#REF!</definedName>
    <definedName name="BExOEZOXV3VXUB6VGSS85GXATYAC" localSheetId="5" hidden="1">#REF!</definedName>
    <definedName name="BExOEZOXV3VXUB6VGSS85GXATYAC" localSheetId="8" hidden="1">#REF!</definedName>
    <definedName name="BExOEZOXV3VXUB6VGSS85GXATYAC" localSheetId="6" hidden="1">#REF!</definedName>
    <definedName name="BExOEZOXV3VXUB6VGSS85GXATYAC" localSheetId="7" hidden="1">#REF!</definedName>
    <definedName name="BExOEZOXV3VXUB6VGSS85GXATYAC" hidden="1">#REF!</definedName>
    <definedName name="BExOFDBSAZV60157PIDWCSSUN3MJ" localSheetId="11" hidden="1">#REF!</definedName>
    <definedName name="BExOFDBSAZV60157PIDWCSSUN3MJ" localSheetId="5" hidden="1">#REF!</definedName>
    <definedName name="BExOFDBSAZV60157PIDWCSSUN3MJ" localSheetId="8" hidden="1">#REF!</definedName>
    <definedName name="BExOFDBSAZV60157PIDWCSSUN3MJ" localSheetId="6" hidden="1">#REF!</definedName>
    <definedName name="BExOFDBSAZV60157PIDWCSSUN3MJ" localSheetId="7" hidden="1">#REF!</definedName>
    <definedName name="BExOFDBSAZV60157PIDWCSSUN3MJ" hidden="1">#REF!</definedName>
    <definedName name="BExOFEDNCYI2TPTMQ8SJN3AW4YMF" localSheetId="11" hidden="1">#REF!</definedName>
    <definedName name="BExOFEDNCYI2TPTMQ8SJN3AW4YMF" localSheetId="5" hidden="1">#REF!</definedName>
    <definedName name="BExOFEDNCYI2TPTMQ8SJN3AW4YMF" localSheetId="8" hidden="1">#REF!</definedName>
    <definedName name="BExOFEDNCYI2TPTMQ8SJN3AW4YMF" localSheetId="6" hidden="1">#REF!</definedName>
    <definedName name="BExOFEDNCYI2TPTMQ8SJN3AW4YMF" localSheetId="7" hidden="1">#REF!</definedName>
    <definedName name="BExOFEDNCYI2TPTMQ8SJN3AW4YMF" hidden="1">#REF!</definedName>
    <definedName name="BExOFVLXVD6RVHSQO8KZOOACSV24" localSheetId="11" hidden="1">#REF!</definedName>
    <definedName name="BExOFVLXVD6RVHSQO8KZOOACSV24" localSheetId="5" hidden="1">#REF!</definedName>
    <definedName name="BExOFVLXVD6RVHSQO8KZOOACSV24" localSheetId="8" hidden="1">#REF!</definedName>
    <definedName name="BExOFVLXVD6RVHSQO8KZOOACSV24" localSheetId="6" hidden="1">#REF!</definedName>
    <definedName name="BExOFVLXVD6RVHSQO8KZOOACSV24" localSheetId="7" hidden="1">#REF!</definedName>
    <definedName name="BExOFVLXVD6RVHSQO8KZOOACSV24" hidden="1">#REF!</definedName>
    <definedName name="BExOG2SW3XOGP9VAPQ3THV3VWV12" localSheetId="11" hidden="1">#REF!</definedName>
    <definedName name="BExOG2SW3XOGP9VAPQ3THV3VWV12" localSheetId="5" hidden="1">#REF!</definedName>
    <definedName name="BExOG2SW3XOGP9VAPQ3THV3VWV12" localSheetId="8" hidden="1">#REF!</definedName>
    <definedName name="BExOG2SW3XOGP9VAPQ3THV3VWV12" localSheetId="6" hidden="1">#REF!</definedName>
    <definedName name="BExOG2SW3XOGP9VAPQ3THV3VWV12" localSheetId="7" hidden="1">#REF!</definedName>
    <definedName name="BExOG2SW3XOGP9VAPQ3THV3VWV12" hidden="1">#REF!</definedName>
    <definedName name="BExOG45J81K4OPA40KW5VQU54KY3" localSheetId="11" hidden="1">#REF!</definedName>
    <definedName name="BExOG45J81K4OPA40KW5VQU54KY3" localSheetId="5" hidden="1">#REF!</definedName>
    <definedName name="BExOG45J81K4OPA40KW5VQU54KY3" localSheetId="8" hidden="1">#REF!</definedName>
    <definedName name="BExOG45J81K4OPA40KW5VQU54KY3" localSheetId="6" hidden="1">#REF!</definedName>
    <definedName name="BExOG45J81K4OPA40KW5VQU54KY3" localSheetId="7" hidden="1">#REF!</definedName>
    <definedName name="BExOG45J81K4OPA40KW5VQU54KY3" hidden="1">#REF!</definedName>
    <definedName name="BExOGFE2SCL8HHT4DFAXKLUTJZOG" localSheetId="11" hidden="1">#REF!</definedName>
    <definedName name="BExOGFE2SCL8HHT4DFAXKLUTJZOG" localSheetId="5" hidden="1">#REF!</definedName>
    <definedName name="BExOGFE2SCL8HHT4DFAXKLUTJZOG" localSheetId="8" hidden="1">#REF!</definedName>
    <definedName name="BExOGFE2SCL8HHT4DFAXKLUTJZOG" localSheetId="6" hidden="1">#REF!</definedName>
    <definedName name="BExOGFE2SCL8HHT4DFAXKLUTJZOG" localSheetId="7" hidden="1">#REF!</definedName>
    <definedName name="BExOGFE2SCL8HHT4DFAXKLUTJZOG" hidden="1">#REF!</definedName>
    <definedName name="BExOGH1IMADJCZMFDE6NMBBKO558" localSheetId="11" hidden="1">#REF!</definedName>
    <definedName name="BExOGH1IMADJCZMFDE6NMBBKO558" localSheetId="5" hidden="1">#REF!</definedName>
    <definedName name="BExOGH1IMADJCZMFDE6NMBBKO558" localSheetId="8" hidden="1">#REF!</definedName>
    <definedName name="BExOGH1IMADJCZMFDE6NMBBKO558" localSheetId="6" hidden="1">#REF!</definedName>
    <definedName name="BExOGH1IMADJCZMFDE6NMBBKO558" localSheetId="7" hidden="1">#REF!</definedName>
    <definedName name="BExOGH1IMADJCZMFDE6NMBBKO558" hidden="1">#REF!</definedName>
    <definedName name="BExOGT6D0LJ3C22RDW8COECKB1J5" localSheetId="11" hidden="1">#REF!</definedName>
    <definedName name="BExOGT6D0LJ3C22RDW8COECKB1J5" localSheetId="5" hidden="1">#REF!</definedName>
    <definedName name="BExOGT6D0LJ3C22RDW8COECKB1J5" localSheetId="8" hidden="1">#REF!</definedName>
    <definedName name="BExOGT6D0LJ3C22RDW8COECKB1J5" localSheetId="6" hidden="1">#REF!</definedName>
    <definedName name="BExOGT6D0LJ3C22RDW8COECKB1J5" localSheetId="7" hidden="1">#REF!</definedName>
    <definedName name="BExOGT6D0LJ3C22RDW8COECKB1J5" hidden="1">#REF!</definedName>
    <definedName name="BExOGTMI1HT31M1RGWVRAVHAK7DE" localSheetId="11" hidden="1">#REF!</definedName>
    <definedName name="BExOGTMI1HT31M1RGWVRAVHAK7DE" localSheetId="5" hidden="1">#REF!</definedName>
    <definedName name="BExOGTMI1HT31M1RGWVRAVHAK7DE" localSheetId="8" hidden="1">#REF!</definedName>
    <definedName name="BExOGTMI1HT31M1RGWVRAVHAK7DE" localSheetId="6" hidden="1">#REF!</definedName>
    <definedName name="BExOGTMI1HT31M1RGWVRAVHAK7DE" localSheetId="7" hidden="1">#REF!</definedName>
    <definedName name="BExOGTMI1HT31M1RGWVRAVHAK7DE" hidden="1">#REF!</definedName>
    <definedName name="BExOGXO9JE5XSE9GC3I6O21UEKAO" localSheetId="11" hidden="1">#REF!</definedName>
    <definedName name="BExOGXO9JE5XSE9GC3I6O21UEKAO" localSheetId="5" hidden="1">#REF!</definedName>
    <definedName name="BExOGXO9JE5XSE9GC3I6O21UEKAO" localSheetId="8" hidden="1">#REF!</definedName>
    <definedName name="BExOGXO9JE5XSE9GC3I6O21UEKAO" localSheetId="6" hidden="1">#REF!</definedName>
    <definedName name="BExOGXO9JE5XSE9GC3I6O21UEKAO" localSheetId="7" hidden="1">#REF!</definedName>
    <definedName name="BExOGXO9JE5XSE9GC3I6O21UEKAO" hidden="1">#REF!</definedName>
    <definedName name="BExOH9ICQA5WPLVJIKJVPWUPKSYO" localSheetId="11" hidden="1">#REF!</definedName>
    <definedName name="BExOH9ICQA5WPLVJIKJVPWUPKSYO" localSheetId="5" hidden="1">#REF!</definedName>
    <definedName name="BExOH9ICQA5WPLVJIKJVPWUPKSYO" localSheetId="8" hidden="1">#REF!</definedName>
    <definedName name="BExOH9ICQA5WPLVJIKJVPWUPKSYO" localSheetId="6" hidden="1">#REF!</definedName>
    <definedName name="BExOH9ICQA5WPLVJIKJVPWUPKSYO" localSheetId="7" hidden="1">#REF!</definedName>
    <definedName name="BExOH9ICQA5WPLVJIKJVPWUPKSYO" hidden="1">#REF!</definedName>
    <definedName name="BExOH9ICZ13C1LAW8OTYTR9S7ZP3" localSheetId="11" hidden="1">#REF!</definedName>
    <definedName name="BExOH9ICZ13C1LAW8OTYTR9S7ZP3" localSheetId="5" hidden="1">#REF!</definedName>
    <definedName name="BExOH9ICZ13C1LAW8OTYTR9S7ZP3" localSheetId="8" hidden="1">#REF!</definedName>
    <definedName name="BExOH9ICZ13C1LAW8OTYTR9S7ZP3" localSheetId="6" hidden="1">#REF!</definedName>
    <definedName name="BExOH9ICZ13C1LAW8OTYTR9S7ZP3" localSheetId="7" hidden="1">#REF!</definedName>
    <definedName name="BExOH9ICZ13C1LAW8OTYTR9S7ZP3" hidden="1">#REF!</definedName>
    <definedName name="BExOHGEJ8V8OXT32FSU173XLXBDH" localSheetId="11" hidden="1">#REF!</definedName>
    <definedName name="BExOHGEJ8V8OXT32FSU173XLXBDH" localSheetId="5" hidden="1">#REF!</definedName>
    <definedName name="BExOHGEJ8V8OXT32FSU173XLXBDH" localSheetId="8" hidden="1">#REF!</definedName>
    <definedName name="BExOHGEJ8V8OXT32FSU173XLXBDH" localSheetId="6" hidden="1">#REF!</definedName>
    <definedName name="BExOHGEJ8V8OXT32FSU173XLXBDH" localSheetId="7" hidden="1">#REF!</definedName>
    <definedName name="BExOHGEJ8V8OXT32FSU173XLXBDH" hidden="1">#REF!</definedName>
    <definedName name="BExOHL75H3OT4WAKKPUXIVXWFVDS" localSheetId="11" hidden="1">#REF!</definedName>
    <definedName name="BExOHL75H3OT4WAKKPUXIVXWFVDS" localSheetId="5" hidden="1">#REF!</definedName>
    <definedName name="BExOHL75H3OT4WAKKPUXIVXWFVDS" localSheetId="8" hidden="1">#REF!</definedName>
    <definedName name="BExOHL75H3OT4WAKKPUXIVXWFVDS" localSheetId="6" hidden="1">#REF!</definedName>
    <definedName name="BExOHL75H3OT4WAKKPUXIVXWFVDS" localSheetId="7" hidden="1">#REF!</definedName>
    <definedName name="BExOHL75H3OT4WAKKPUXIVXWFVDS" hidden="1">#REF!</definedName>
    <definedName name="BExOHLHXXJL6363CC082M9M5VVXQ" localSheetId="11" hidden="1">#REF!</definedName>
    <definedName name="BExOHLHXXJL6363CC082M9M5VVXQ" localSheetId="5" hidden="1">#REF!</definedName>
    <definedName name="BExOHLHXXJL6363CC082M9M5VVXQ" localSheetId="8" hidden="1">#REF!</definedName>
    <definedName name="BExOHLHXXJL6363CC082M9M5VVXQ" localSheetId="6" hidden="1">#REF!</definedName>
    <definedName name="BExOHLHXXJL6363CC082M9M5VVXQ" localSheetId="7" hidden="1">#REF!</definedName>
    <definedName name="BExOHLHXXJL6363CC082M9M5VVXQ" hidden="1">#REF!</definedName>
    <definedName name="BExOHNAO5UDXSO73BK2ARHWKS90Y" localSheetId="11" hidden="1">#REF!</definedName>
    <definedName name="BExOHNAO5UDXSO73BK2ARHWKS90Y" localSheetId="5" hidden="1">#REF!</definedName>
    <definedName name="BExOHNAO5UDXSO73BK2ARHWKS90Y" localSheetId="8" hidden="1">#REF!</definedName>
    <definedName name="BExOHNAO5UDXSO73BK2ARHWKS90Y" localSheetId="6" hidden="1">#REF!</definedName>
    <definedName name="BExOHNAO5UDXSO73BK2ARHWKS90Y" localSheetId="7" hidden="1">#REF!</definedName>
    <definedName name="BExOHNAO5UDXSO73BK2ARHWKS90Y" hidden="1">#REF!</definedName>
    <definedName name="BExOHR1G1I9A9CI1HG94EWBLWNM2" localSheetId="11" hidden="1">#REF!</definedName>
    <definedName name="BExOHR1G1I9A9CI1HG94EWBLWNM2" localSheetId="5" hidden="1">#REF!</definedName>
    <definedName name="BExOHR1G1I9A9CI1HG94EWBLWNM2" localSheetId="8" hidden="1">#REF!</definedName>
    <definedName name="BExOHR1G1I9A9CI1HG94EWBLWNM2" localSheetId="6" hidden="1">#REF!</definedName>
    <definedName name="BExOHR1G1I9A9CI1HG94EWBLWNM2" localSheetId="7" hidden="1">#REF!</definedName>
    <definedName name="BExOHR1G1I9A9CI1HG94EWBLWNM2" hidden="1">#REF!</definedName>
    <definedName name="BExOHTQPP8LQ98L6PYUI6QW08YID" localSheetId="11" hidden="1">#REF!</definedName>
    <definedName name="BExOHTQPP8LQ98L6PYUI6QW08YID" localSheetId="5" hidden="1">#REF!</definedName>
    <definedName name="BExOHTQPP8LQ98L6PYUI6QW08YID" localSheetId="8" hidden="1">#REF!</definedName>
    <definedName name="BExOHTQPP8LQ98L6PYUI6QW08YID" localSheetId="6" hidden="1">#REF!</definedName>
    <definedName name="BExOHTQPP8LQ98L6PYUI6QW08YID" localSheetId="7" hidden="1">#REF!</definedName>
    <definedName name="BExOHTQPP8LQ98L6PYUI6QW08YID" hidden="1">#REF!</definedName>
    <definedName name="BExOHUHN7UXHYAJFJJFU805UZ0NB" localSheetId="11" hidden="1">#REF!</definedName>
    <definedName name="BExOHUHN7UXHYAJFJJFU805UZ0NB" localSheetId="5" hidden="1">#REF!</definedName>
    <definedName name="BExOHUHN7UXHYAJFJJFU805UZ0NB" localSheetId="8" hidden="1">#REF!</definedName>
    <definedName name="BExOHUHN7UXHYAJFJJFU805UZ0NB" localSheetId="6" hidden="1">#REF!</definedName>
    <definedName name="BExOHUHN7UXHYAJFJJFU805UZ0NB" localSheetId="7" hidden="1">#REF!</definedName>
    <definedName name="BExOHUHN7UXHYAJFJJFU805UZ0NB" hidden="1">#REF!</definedName>
    <definedName name="BExOHX6Q6NJI793PGX59O5EKTP4G" localSheetId="11" hidden="1">#REF!</definedName>
    <definedName name="BExOHX6Q6NJI793PGX59O5EKTP4G" localSheetId="5" hidden="1">#REF!</definedName>
    <definedName name="BExOHX6Q6NJI793PGX59O5EKTP4G" localSheetId="8" hidden="1">#REF!</definedName>
    <definedName name="BExOHX6Q6NJI793PGX59O5EKTP4G" localSheetId="6" hidden="1">#REF!</definedName>
    <definedName name="BExOHX6Q6NJI793PGX59O5EKTP4G" localSheetId="7" hidden="1">#REF!</definedName>
    <definedName name="BExOHX6Q6NJI793PGX59O5EKTP4G" hidden="1">#REF!</definedName>
    <definedName name="BExOI5VMTHH7Y8MQQ1N635CHYI0P" localSheetId="11" hidden="1">#REF!</definedName>
    <definedName name="BExOI5VMTHH7Y8MQQ1N635CHYI0P" localSheetId="5" hidden="1">#REF!</definedName>
    <definedName name="BExOI5VMTHH7Y8MQQ1N635CHYI0P" localSheetId="8" hidden="1">#REF!</definedName>
    <definedName name="BExOI5VMTHH7Y8MQQ1N635CHYI0P" localSheetId="6" hidden="1">#REF!</definedName>
    <definedName name="BExOI5VMTHH7Y8MQQ1N635CHYI0P" localSheetId="7" hidden="1">#REF!</definedName>
    <definedName name="BExOI5VMTHH7Y8MQQ1N635CHYI0P" hidden="1">#REF!</definedName>
    <definedName name="BExOIEVCP4Y6VDS23AK84MCYYHRT" localSheetId="11" hidden="1">#REF!</definedName>
    <definedName name="BExOIEVCP4Y6VDS23AK84MCYYHRT" localSheetId="5" hidden="1">#REF!</definedName>
    <definedName name="BExOIEVCP4Y6VDS23AK84MCYYHRT" localSheetId="8" hidden="1">#REF!</definedName>
    <definedName name="BExOIEVCP4Y6VDS23AK84MCYYHRT" localSheetId="6" hidden="1">#REF!</definedName>
    <definedName name="BExOIEVCP4Y6VDS23AK84MCYYHRT" localSheetId="7" hidden="1">#REF!</definedName>
    <definedName name="BExOIEVCP4Y6VDS23AK84MCYYHRT" hidden="1">#REF!</definedName>
    <definedName name="BExOIFRP0HEHF5D7JSZ0X8ADJ79U" localSheetId="11" hidden="1">#REF!</definedName>
    <definedName name="BExOIFRP0HEHF5D7JSZ0X8ADJ79U" localSheetId="5" hidden="1">#REF!</definedName>
    <definedName name="BExOIFRP0HEHF5D7JSZ0X8ADJ79U" localSheetId="8" hidden="1">#REF!</definedName>
    <definedName name="BExOIFRP0HEHF5D7JSZ0X8ADJ79U" localSheetId="6" hidden="1">#REF!</definedName>
    <definedName name="BExOIFRP0HEHF5D7JSZ0X8ADJ79U" localSheetId="7" hidden="1">#REF!</definedName>
    <definedName name="BExOIFRP0HEHF5D7JSZ0X8ADJ79U" hidden="1">#REF!</definedName>
    <definedName name="BExOIHPQIXR0NDR5WD01BZKPKEO3" localSheetId="11" hidden="1">#REF!</definedName>
    <definedName name="BExOIHPQIXR0NDR5WD01BZKPKEO3" localSheetId="5" hidden="1">#REF!</definedName>
    <definedName name="BExOIHPQIXR0NDR5WD01BZKPKEO3" localSheetId="8" hidden="1">#REF!</definedName>
    <definedName name="BExOIHPQIXR0NDR5WD01BZKPKEO3" localSheetId="6" hidden="1">#REF!</definedName>
    <definedName name="BExOIHPQIXR0NDR5WD01BZKPKEO3" localSheetId="7" hidden="1">#REF!</definedName>
    <definedName name="BExOIHPQIXR0NDR5WD01BZKPKEO3" hidden="1">#REF!</definedName>
    <definedName name="BExOIM7L0Z3LSII9P7ZTV4KJ8RMA" localSheetId="11" hidden="1">#REF!</definedName>
    <definedName name="BExOIM7L0Z3LSII9P7ZTV4KJ8RMA" localSheetId="5" hidden="1">#REF!</definedName>
    <definedName name="BExOIM7L0Z3LSII9P7ZTV4KJ8RMA" localSheetId="8" hidden="1">#REF!</definedName>
    <definedName name="BExOIM7L0Z3LSII9P7ZTV4KJ8RMA" localSheetId="6" hidden="1">#REF!</definedName>
    <definedName name="BExOIM7L0Z3LSII9P7ZTV4KJ8RMA" localSheetId="7" hidden="1">#REF!</definedName>
    <definedName name="BExOIM7L0Z3LSII9P7ZTV4KJ8RMA" hidden="1">#REF!</definedName>
    <definedName name="BExOIWJVMJ6MG6JC4SPD1L00OHU1" localSheetId="11" hidden="1">#REF!</definedName>
    <definedName name="BExOIWJVMJ6MG6JC4SPD1L00OHU1" localSheetId="5" hidden="1">#REF!</definedName>
    <definedName name="BExOIWJVMJ6MG6JC4SPD1L00OHU1" localSheetId="8" hidden="1">#REF!</definedName>
    <definedName name="BExOIWJVMJ6MG6JC4SPD1L00OHU1" localSheetId="6" hidden="1">#REF!</definedName>
    <definedName name="BExOIWJVMJ6MG6JC4SPD1L00OHU1" localSheetId="7" hidden="1">#REF!</definedName>
    <definedName name="BExOIWJVMJ6MG6JC4SPD1L00OHU1" hidden="1">#REF!</definedName>
    <definedName name="BExOIYCN8Z4JK3OOG86KYUCV0ME8" localSheetId="11" hidden="1">#REF!</definedName>
    <definedName name="BExOIYCN8Z4JK3OOG86KYUCV0ME8" localSheetId="5" hidden="1">#REF!</definedName>
    <definedName name="BExOIYCN8Z4JK3OOG86KYUCV0ME8" localSheetId="8" hidden="1">#REF!</definedName>
    <definedName name="BExOIYCN8Z4JK3OOG86KYUCV0ME8" localSheetId="6" hidden="1">#REF!</definedName>
    <definedName name="BExOIYCN8Z4JK3OOG86KYUCV0ME8" localSheetId="7" hidden="1">#REF!</definedName>
    <definedName name="BExOIYCN8Z4JK3OOG86KYUCV0ME8" hidden="1">#REF!</definedName>
    <definedName name="BExOJ3AKZ9BCBZT3KD8WMSLK6MN2" localSheetId="11" hidden="1">#REF!</definedName>
    <definedName name="BExOJ3AKZ9BCBZT3KD8WMSLK6MN2" localSheetId="5" hidden="1">#REF!</definedName>
    <definedName name="BExOJ3AKZ9BCBZT3KD8WMSLK6MN2" localSheetId="8" hidden="1">#REF!</definedName>
    <definedName name="BExOJ3AKZ9BCBZT3KD8WMSLK6MN2" localSheetId="6" hidden="1">#REF!</definedName>
    <definedName name="BExOJ3AKZ9BCBZT3KD8WMSLK6MN2" localSheetId="7" hidden="1">#REF!</definedName>
    <definedName name="BExOJ3AKZ9BCBZT3KD8WMSLK6MN2" hidden="1">#REF!</definedName>
    <definedName name="BExOJ7XQK71I4YZDD29AKOOWZ47E" localSheetId="11" hidden="1">#REF!</definedName>
    <definedName name="BExOJ7XQK71I4YZDD29AKOOWZ47E" localSheetId="5" hidden="1">#REF!</definedName>
    <definedName name="BExOJ7XQK71I4YZDD29AKOOWZ47E" localSheetId="8" hidden="1">#REF!</definedName>
    <definedName name="BExOJ7XQK71I4YZDD29AKOOWZ47E" localSheetId="6" hidden="1">#REF!</definedName>
    <definedName name="BExOJ7XQK71I4YZDD29AKOOWZ47E" localSheetId="7" hidden="1">#REF!</definedName>
    <definedName name="BExOJ7XQK71I4YZDD29AKOOWZ47E" hidden="1">#REF!</definedName>
    <definedName name="BExOJAXS2THXXIJMV2F2LZKMI589" localSheetId="11" hidden="1">#REF!</definedName>
    <definedName name="BExOJAXS2THXXIJMV2F2LZKMI589" localSheetId="5" hidden="1">#REF!</definedName>
    <definedName name="BExOJAXS2THXXIJMV2F2LZKMI589" localSheetId="8" hidden="1">#REF!</definedName>
    <definedName name="BExOJAXS2THXXIJMV2F2LZKMI589" localSheetId="6" hidden="1">#REF!</definedName>
    <definedName name="BExOJAXS2THXXIJMV2F2LZKMI589" localSheetId="7" hidden="1">#REF!</definedName>
    <definedName name="BExOJAXS2THXXIJMV2F2LZKMI589" hidden="1">#REF!</definedName>
    <definedName name="BExOJDXKJ43BMD5CFWEMSU5R1BP9" localSheetId="11" hidden="1">#REF!</definedName>
    <definedName name="BExOJDXKJ43BMD5CFWEMSU5R1BP9" localSheetId="5" hidden="1">#REF!</definedName>
    <definedName name="BExOJDXKJ43BMD5CFWEMSU5R1BP9" localSheetId="8" hidden="1">#REF!</definedName>
    <definedName name="BExOJDXKJ43BMD5CFWEMSU5R1BP9" localSheetId="6" hidden="1">#REF!</definedName>
    <definedName name="BExOJDXKJ43BMD5CFWEMSU5R1BP9" localSheetId="7" hidden="1">#REF!</definedName>
    <definedName name="BExOJDXKJ43BMD5CFWEMSU5R1BP9" hidden="1">#REF!</definedName>
    <definedName name="BExOJHZ9KOD9LEP7ES426LHOCXEY" localSheetId="11" hidden="1">#REF!</definedName>
    <definedName name="BExOJHZ9KOD9LEP7ES426LHOCXEY" localSheetId="5" hidden="1">#REF!</definedName>
    <definedName name="BExOJHZ9KOD9LEP7ES426LHOCXEY" localSheetId="8" hidden="1">#REF!</definedName>
    <definedName name="BExOJHZ9KOD9LEP7ES426LHOCXEY" localSheetId="6" hidden="1">#REF!</definedName>
    <definedName name="BExOJHZ9KOD9LEP7ES426LHOCXEY" localSheetId="7" hidden="1">#REF!</definedName>
    <definedName name="BExOJHZ9KOD9LEP7ES426LHOCXEY" hidden="1">#REF!</definedName>
    <definedName name="BExOJM0W6XGSW5MXPTTX0GNF6SFT" localSheetId="11" hidden="1">#REF!</definedName>
    <definedName name="BExOJM0W6XGSW5MXPTTX0GNF6SFT" localSheetId="5" hidden="1">#REF!</definedName>
    <definedName name="BExOJM0W6XGSW5MXPTTX0GNF6SFT" localSheetId="8" hidden="1">#REF!</definedName>
    <definedName name="BExOJM0W6XGSW5MXPTTX0GNF6SFT" localSheetId="6" hidden="1">#REF!</definedName>
    <definedName name="BExOJM0W6XGSW5MXPTTX0GNF6SFT" localSheetId="7" hidden="1">#REF!</definedName>
    <definedName name="BExOJM0W6XGSW5MXPTTX0GNF6SFT" hidden="1">#REF!</definedName>
    <definedName name="BExOJQ7XL1X94G2GP88DSU6OTRKY" localSheetId="11" hidden="1">#REF!</definedName>
    <definedName name="BExOJQ7XL1X94G2GP88DSU6OTRKY" localSheetId="5" hidden="1">#REF!</definedName>
    <definedName name="BExOJQ7XL1X94G2GP88DSU6OTRKY" localSheetId="8" hidden="1">#REF!</definedName>
    <definedName name="BExOJQ7XL1X94G2GP88DSU6OTRKY" localSheetId="6" hidden="1">#REF!</definedName>
    <definedName name="BExOJQ7XL1X94G2GP88DSU6OTRKY" localSheetId="7" hidden="1">#REF!</definedName>
    <definedName name="BExOJQ7XL1X94G2GP88DSU6OTRKY" hidden="1">#REF!</definedName>
    <definedName name="BExOJXEUJJ9SYRJXKYYV2NCCDT2R" localSheetId="11" hidden="1">#REF!</definedName>
    <definedName name="BExOJXEUJJ9SYRJXKYYV2NCCDT2R" localSheetId="5" hidden="1">#REF!</definedName>
    <definedName name="BExOJXEUJJ9SYRJXKYYV2NCCDT2R" localSheetId="8" hidden="1">#REF!</definedName>
    <definedName name="BExOJXEUJJ9SYRJXKYYV2NCCDT2R" localSheetId="6" hidden="1">#REF!</definedName>
    <definedName name="BExOJXEUJJ9SYRJXKYYV2NCCDT2R" localSheetId="7" hidden="1">#REF!</definedName>
    <definedName name="BExOJXEUJJ9SYRJXKYYV2NCCDT2R" hidden="1">#REF!</definedName>
    <definedName name="BExOK0EQYM9JUMAGWOUN7QDH7VMZ" localSheetId="11" hidden="1">#REF!</definedName>
    <definedName name="BExOK0EQYM9JUMAGWOUN7QDH7VMZ" localSheetId="5" hidden="1">#REF!</definedName>
    <definedName name="BExOK0EQYM9JUMAGWOUN7QDH7VMZ" localSheetId="8" hidden="1">#REF!</definedName>
    <definedName name="BExOK0EQYM9JUMAGWOUN7QDH7VMZ" localSheetId="6" hidden="1">#REF!</definedName>
    <definedName name="BExOK0EQYM9JUMAGWOUN7QDH7VMZ" localSheetId="7" hidden="1">#REF!</definedName>
    <definedName name="BExOK0EQYM9JUMAGWOUN7QDH7VMZ" hidden="1">#REF!</definedName>
    <definedName name="BExOK10DBCM0O0CLRF8BB6EEWGB2" localSheetId="11" hidden="1">#REF!</definedName>
    <definedName name="BExOK10DBCM0O0CLRF8BB6EEWGB2" localSheetId="5" hidden="1">#REF!</definedName>
    <definedName name="BExOK10DBCM0O0CLRF8BB6EEWGB2" localSheetId="8" hidden="1">#REF!</definedName>
    <definedName name="BExOK10DBCM0O0CLRF8BB6EEWGB2" localSheetId="6" hidden="1">#REF!</definedName>
    <definedName name="BExOK10DBCM0O0CLRF8BB6EEWGB2" localSheetId="7" hidden="1">#REF!</definedName>
    <definedName name="BExOK10DBCM0O0CLRF8BB6EEWGB2" hidden="1">#REF!</definedName>
    <definedName name="BExOK45QZPFPJ08Z5BZOFLNGPHCZ" localSheetId="11" hidden="1">#REF!</definedName>
    <definedName name="BExOK45QZPFPJ08Z5BZOFLNGPHCZ" localSheetId="5" hidden="1">#REF!</definedName>
    <definedName name="BExOK45QZPFPJ08Z5BZOFLNGPHCZ" localSheetId="8" hidden="1">#REF!</definedName>
    <definedName name="BExOK45QZPFPJ08Z5BZOFLNGPHCZ" localSheetId="6" hidden="1">#REF!</definedName>
    <definedName name="BExOK45QZPFPJ08Z5BZOFLNGPHCZ" localSheetId="7" hidden="1">#REF!</definedName>
    <definedName name="BExOK45QZPFPJ08Z5BZOFLNGPHCZ" hidden="1">#REF!</definedName>
    <definedName name="BExOK4WM9O7QNG6O57FOASI5QSN1" localSheetId="11" hidden="1">#REF!</definedName>
    <definedName name="BExOK4WM9O7QNG6O57FOASI5QSN1" localSheetId="5" hidden="1">#REF!</definedName>
    <definedName name="BExOK4WM9O7QNG6O57FOASI5QSN1" localSheetId="8" hidden="1">#REF!</definedName>
    <definedName name="BExOK4WM9O7QNG6O57FOASI5QSN1" localSheetId="6" hidden="1">#REF!</definedName>
    <definedName name="BExOK4WM9O7QNG6O57FOASI5QSN1" localSheetId="7" hidden="1">#REF!</definedName>
    <definedName name="BExOK4WM9O7QNG6O57FOASI5QSN1" hidden="1">#REF!</definedName>
    <definedName name="BExOK57E3HXBUDOQB4M87JK9OPNE" localSheetId="11" hidden="1">#REF!</definedName>
    <definedName name="BExOK57E3HXBUDOQB4M87JK9OPNE" localSheetId="5" hidden="1">#REF!</definedName>
    <definedName name="BExOK57E3HXBUDOQB4M87JK9OPNE" localSheetId="8" hidden="1">#REF!</definedName>
    <definedName name="BExOK57E3HXBUDOQB4M87JK9OPNE" localSheetId="6" hidden="1">#REF!</definedName>
    <definedName name="BExOK57E3HXBUDOQB4M87JK9OPNE" localSheetId="7" hidden="1">#REF!</definedName>
    <definedName name="BExOK57E3HXBUDOQB4M87JK9OPNE" hidden="1">#REF!</definedName>
    <definedName name="BExOKJLBFD15HACQ01HQLY1U5SE2" localSheetId="11" hidden="1">#REF!</definedName>
    <definedName name="BExOKJLBFD15HACQ01HQLY1U5SE2" localSheetId="5" hidden="1">#REF!</definedName>
    <definedName name="BExOKJLBFD15HACQ01HQLY1U5SE2" localSheetId="8" hidden="1">#REF!</definedName>
    <definedName name="BExOKJLBFD15HACQ01HQLY1U5SE2" localSheetId="6" hidden="1">#REF!</definedName>
    <definedName name="BExOKJLBFD15HACQ01HQLY1U5SE2" localSheetId="7" hidden="1">#REF!</definedName>
    <definedName name="BExOKJLBFD15HACQ01HQLY1U5SE2" hidden="1">#REF!</definedName>
    <definedName name="BExOKTXMJP351VXKH8VT6SXUNIMF" localSheetId="11" hidden="1">#REF!</definedName>
    <definedName name="BExOKTXMJP351VXKH8VT6SXUNIMF" localSheetId="5" hidden="1">#REF!</definedName>
    <definedName name="BExOKTXMJP351VXKH8VT6SXUNIMF" localSheetId="8" hidden="1">#REF!</definedName>
    <definedName name="BExOKTXMJP351VXKH8VT6SXUNIMF" localSheetId="6" hidden="1">#REF!</definedName>
    <definedName name="BExOKTXMJP351VXKH8VT6SXUNIMF" localSheetId="7" hidden="1">#REF!</definedName>
    <definedName name="BExOKTXMJP351VXKH8VT6SXUNIMF" hidden="1">#REF!</definedName>
    <definedName name="BExOKU8GMLOCNVORDE329819XN67" localSheetId="11" hidden="1">#REF!</definedName>
    <definedName name="BExOKU8GMLOCNVORDE329819XN67" localSheetId="5" hidden="1">#REF!</definedName>
    <definedName name="BExOKU8GMLOCNVORDE329819XN67" localSheetId="8" hidden="1">#REF!</definedName>
    <definedName name="BExOKU8GMLOCNVORDE329819XN67" localSheetId="6" hidden="1">#REF!</definedName>
    <definedName name="BExOKU8GMLOCNVORDE329819XN67" localSheetId="7" hidden="1">#REF!</definedName>
    <definedName name="BExOKU8GMLOCNVORDE329819XN67" hidden="1">#REF!</definedName>
    <definedName name="BExOL0Z3Z7IAMHPB91EO2MF49U57" localSheetId="11" hidden="1">#REF!</definedName>
    <definedName name="BExOL0Z3Z7IAMHPB91EO2MF49U57" localSheetId="5" hidden="1">#REF!</definedName>
    <definedName name="BExOL0Z3Z7IAMHPB91EO2MF49U57" localSheetId="8" hidden="1">#REF!</definedName>
    <definedName name="BExOL0Z3Z7IAMHPB91EO2MF49U57" localSheetId="6" hidden="1">#REF!</definedName>
    <definedName name="BExOL0Z3Z7IAMHPB91EO2MF49U57" localSheetId="7" hidden="1">#REF!</definedName>
    <definedName name="BExOL0Z3Z7IAMHPB91EO2MF49U57" hidden="1">#REF!</definedName>
    <definedName name="BExOL7KH12VAR0LG741SIOJTLWFD" localSheetId="11" hidden="1">#REF!</definedName>
    <definedName name="BExOL7KH12VAR0LG741SIOJTLWFD" localSheetId="5" hidden="1">#REF!</definedName>
    <definedName name="BExOL7KH12VAR0LG741SIOJTLWFD" localSheetId="8" hidden="1">#REF!</definedName>
    <definedName name="BExOL7KH12VAR0LG741SIOJTLWFD" localSheetId="6" hidden="1">#REF!</definedName>
    <definedName name="BExOL7KH12VAR0LG741SIOJTLWFD" localSheetId="7" hidden="1">#REF!</definedName>
    <definedName name="BExOL7KH12VAR0LG741SIOJTLWFD" hidden="1">#REF!</definedName>
    <definedName name="BExOLGUYDBS2V3UOK4DVPUW5JZN7" localSheetId="11" hidden="1">#REF!</definedName>
    <definedName name="BExOLGUYDBS2V3UOK4DVPUW5JZN7" localSheetId="5" hidden="1">#REF!</definedName>
    <definedName name="BExOLGUYDBS2V3UOK4DVPUW5JZN7" localSheetId="8" hidden="1">#REF!</definedName>
    <definedName name="BExOLGUYDBS2V3UOK4DVPUW5JZN7" localSheetId="6" hidden="1">#REF!</definedName>
    <definedName name="BExOLGUYDBS2V3UOK4DVPUW5JZN7" localSheetId="7" hidden="1">#REF!</definedName>
    <definedName name="BExOLGUYDBS2V3UOK4DVPUW5JZN7" hidden="1">#REF!</definedName>
    <definedName name="BExOLICXFHJLILCJVFMJE5MGGWKR" localSheetId="11" hidden="1">#REF!</definedName>
    <definedName name="BExOLICXFHJLILCJVFMJE5MGGWKR" localSheetId="5" hidden="1">#REF!</definedName>
    <definedName name="BExOLICXFHJLILCJVFMJE5MGGWKR" localSheetId="8" hidden="1">#REF!</definedName>
    <definedName name="BExOLICXFHJLILCJVFMJE5MGGWKR" localSheetId="6" hidden="1">#REF!</definedName>
    <definedName name="BExOLICXFHJLILCJVFMJE5MGGWKR" localSheetId="7" hidden="1">#REF!</definedName>
    <definedName name="BExOLICXFHJLILCJVFMJE5MGGWKR" hidden="1">#REF!</definedName>
    <definedName name="BExOLOI0WJS3QC12I3ISL0D9AWOF" localSheetId="11" hidden="1">#REF!</definedName>
    <definedName name="BExOLOI0WJS3QC12I3ISL0D9AWOF" localSheetId="5" hidden="1">#REF!</definedName>
    <definedName name="BExOLOI0WJS3QC12I3ISL0D9AWOF" localSheetId="8" hidden="1">#REF!</definedName>
    <definedName name="BExOLOI0WJS3QC12I3ISL0D9AWOF" localSheetId="6" hidden="1">#REF!</definedName>
    <definedName name="BExOLOI0WJS3QC12I3ISL0D9AWOF" localSheetId="7" hidden="1">#REF!</definedName>
    <definedName name="BExOLOI0WJS3QC12I3ISL0D9AWOF" hidden="1">#REF!</definedName>
    <definedName name="BExOLQ5A7IWI0W12J7315E7LBI0O" localSheetId="11" hidden="1">#REF!</definedName>
    <definedName name="BExOLQ5A7IWI0W12J7315E7LBI0O" localSheetId="5" hidden="1">#REF!</definedName>
    <definedName name="BExOLQ5A7IWI0W12J7315E7LBI0O" localSheetId="8" hidden="1">#REF!</definedName>
    <definedName name="BExOLQ5A7IWI0W12J7315E7LBI0O" localSheetId="6" hidden="1">#REF!</definedName>
    <definedName name="BExOLQ5A7IWI0W12J7315E7LBI0O" localSheetId="7" hidden="1">#REF!</definedName>
    <definedName name="BExOLQ5A7IWI0W12J7315E7LBI0O" hidden="1">#REF!</definedName>
    <definedName name="BExOLYZNG5RBD0BTS1OEZJNU92Q5" localSheetId="11" hidden="1">#REF!</definedName>
    <definedName name="BExOLYZNG5RBD0BTS1OEZJNU92Q5" localSheetId="5" hidden="1">#REF!</definedName>
    <definedName name="BExOLYZNG5RBD0BTS1OEZJNU92Q5" localSheetId="8" hidden="1">#REF!</definedName>
    <definedName name="BExOLYZNG5RBD0BTS1OEZJNU92Q5" localSheetId="6" hidden="1">#REF!</definedName>
    <definedName name="BExOLYZNG5RBD0BTS1OEZJNU92Q5" localSheetId="7" hidden="1">#REF!</definedName>
    <definedName name="BExOLYZNG5RBD0BTS1OEZJNU92Q5" hidden="1">#REF!</definedName>
    <definedName name="BExOM136CSOYSV2NE3NAU04Z4414" localSheetId="11" hidden="1">#REF!</definedName>
    <definedName name="BExOM136CSOYSV2NE3NAU04Z4414" localSheetId="5" hidden="1">#REF!</definedName>
    <definedName name="BExOM136CSOYSV2NE3NAU04Z4414" localSheetId="8" hidden="1">#REF!</definedName>
    <definedName name="BExOM136CSOYSV2NE3NAU04Z4414" localSheetId="6" hidden="1">#REF!</definedName>
    <definedName name="BExOM136CSOYSV2NE3NAU04Z4414" localSheetId="7" hidden="1">#REF!</definedName>
    <definedName name="BExOM136CSOYSV2NE3NAU04Z4414" hidden="1">#REF!</definedName>
    <definedName name="BExOM3HIJ3UZPOKJI68KPBJAHPDC" localSheetId="11" hidden="1">#REF!</definedName>
    <definedName name="BExOM3HIJ3UZPOKJI68KPBJAHPDC" localSheetId="5" hidden="1">#REF!</definedName>
    <definedName name="BExOM3HIJ3UZPOKJI68KPBJAHPDC" localSheetId="8" hidden="1">#REF!</definedName>
    <definedName name="BExOM3HIJ3UZPOKJI68KPBJAHPDC" localSheetId="6" hidden="1">#REF!</definedName>
    <definedName name="BExOM3HIJ3UZPOKJI68KPBJAHPDC" localSheetId="7" hidden="1">#REF!</definedName>
    <definedName name="BExOM3HIJ3UZPOKJI68KPBJAHPDC" hidden="1">#REF!</definedName>
    <definedName name="BExOM5QC0I90GVJG1G7NFAIINKAQ" localSheetId="11" hidden="1">#REF!</definedName>
    <definedName name="BExOM5QC0I90GVJG1G7NFAIINKAQ" localSheetId="5" hidden="1">#REF!</definedName>
    <definedName name="BExOM5QC0I90GVJG1G7NFAIINKAQ" localSheetId="8" hidden="1">#REF!</definedName>
    <definedName name="BExOM5QC0I90GVJG1G7NFAIINKAQ" localSheetId="6" hidden="1">#REF!</definedName>
    <definedName name="BExOM5QC0I90GVJG1G7NFAIINKAQ" localSheetId="7" hidden="1">#REF!</definedName>
    <definedName name="BExOM5QC0I90GVJG1G7NFAIINKAQ" hidden="1">#REF!</definedName>
    <definedName name="BExOMKPURE33YQ3K1JG9NVQD4W49" localSheetId="11" hidden="1">#REF!</definedName>
    <definedName name="BExOMKPURE33YQ3K1JG9NVQD4W49" localSheetId="5" hidden="1">#REF!</definedName>
    <definedName name="BExOMKPURE33YQ3K1JG9NVQD4W49" localSheetId="8" hidden="1">#REF!</definedName>
    <definedName name="BExOMKPURE33YQ3K1JG9NVQD4W49" localSheetId="6" hidden="1">#REF!</definedName>
    <definedName name="BExOMKPURE33YQ3K1JG9NVQD4W49" localSheetId="7" hidden="1">#REF!</definedName>
    <definedName name="BExOMKPURE33YQ3K1JG9NVQD4W49" hidden="1">#REF!</definedName>
    <definedName name="BExOMP7NGCLUNFK50QD2LPKRG078" localSheetId="11" hidden="1">#REF!</definedName>
    <definedName name="BExOMP7NGCLUNFK50QD2LPKRG078" localSheetId="5" hidden="1">#REF!</definedName>
    <definedName name="BExOMP7NGCLUNFK50QD2LPKRG078" localSheetId="8" hidden="1">#REF!</definedName>
    <definedName name="BExOMP7NGCLUNFK50QD2LPKRG078" localSheetId="6" hidden="1">#REF!</definedName>
    <definedName name="BExOMP7NGCLUNFK50QD2LPKRG078" localSheetId="7" hidden="1">#REF!</definedName>
    <definedName name="BExOMP7NGCLUNFK50QD2LPKRG078" hidden="1">#REF!</definedName>
    <definedName name="BExOMPNX2853XA8AUM0BLA7CS86A" localSheetId="11" hidden="1">#REF!</definedName>
    <definedName name="BExOMPNX2853XA8AUM0BLA7CS86A" localSheetId="5" hidden="1">#REF!</definedName>
    <definedName name="BExOMPNX2853XA8AUM0BLA7CS86A" localSheetId="8" hidden="1">#REF!</definedName>
    <definedName name="BExOMPNX2853XA8AUM0BLA7CS86A" localSheetId="6" hidden="1">#REF!</definedName>
    <definedName name="BExOMPNX2853XA8AUM0BLA7CS86A" localSheetId="7" hidden="1">#REF!</definedName>
    <definedName name="BExOMPNX2853XA8AUM0BLA7CS86A" hidden="1">#REF!</definedName>
    <definedName name="BExOMU0A6XMY48SZRYL4WQZD13BI" localSheetId="11" hidden="1">#REF!</definedName>
    <definedName name="BExOMU0A6XMY48SZRYL4WQZD13BI" localSheetId="5" hidden="1">#REF!</definedName>
    <definedName name="BExOMU0A6XMY48SZRYL4WQZD13BI" localSheetId="8" hidden="1">#REF!</definedName>
    <definedName name="BExOMU0A6XMY48SZRYL4WQZD13BI" localSheetId="6" hidden="1">#REF!</definedName>
    <definedName name="BExOMU0A6XMY48SZRYL4WQZD13BI" localSheetId="7" hidden="1">#REF!</definedName>
    <definedName name="BExOMU0A6XMY48SZRYL4WQZD13BI" hidden="1">#REF!</definedName>
    <definedName name="BExOMVT0HSNC59DJP4CLISASGHKL" localSheetId="11" hidden="1">#REF!</definedName>
    <definedName name="BExOMVT0HSNC59DJP4CLISASGHKL" localSheetId="5" hidden="1">#REF!</definedName>
    <definedName name="BExOMVT0HSNC59DJP4CLISASGHKL" localSheetId="8" hidden="1">#REF!</definedName>
    <definedName name="BExOMVT0HSNC59DJP4CLISASGHKL" localSheetId="6" hidden="1">#REF!</definedName>
    <definedName name="BExOMVT0HSNC59DJP4CLISASGHKL" localSheetId="7" hidden="1">#REF!</definedName>
    <definedName name="BExOMVT0HSNC59DJP4CLISASGHKL" hidden="1">#REF!</definedName>
    <definedName name="BExON0AX35F2SI0UCVMGWGVIUNI3" localSheetId="11" hidden="1">#REF!</definedName>
    <definedName name="BExON0AX35F2SI0UCVMGWGVIUNI3" localSheetId="5" hidden="1">#REF!</definedName>
    <definedName name="BExON0AX35F2SI0UCVMGWGVIUNI3" localSheetId="8" hidden="1">#REF!</definedName>
    <definedName name="BExON0AX35F2SI0UCVMGWGVIUNI3" localSheetId="6" hidden="1">#REF!</definedName>
    <definedName name="BExON0AX35F2SI0UCVMGWGVIUNI3" localSheetId="7" hidden="1">#REF!</definedName>
    <definedName name="BExON0AX35F2SI0UCVMGWGVIUNI3" hidden="1">#REF!</definedName>
    <definedName name="BExON1I19LN0T10YIIYC5NE9UGMR" localSheetId="11" hidden="1">#REF!</definedName>
    <definedName name="BExON1I19LN0T10YIIYC5NE9UGMR" localSheetId="5" hidden="1">#REF!</definedName>
    <definedName name="BExON1I19LN0T10YIIYC5NE9UGMR" localSheetId="8" hidden="1">#REF!</definedName>
    <definedName name="BExON1I19LN0T10YIIYC5NE9UGMR" localSheetId="6" hidden="1">#REF!</definedName>
    <definedName name="BExON1I19LN0T10YIIYC5NE9UGMR" localSheetId="7" hidden="1">#REF!</definedName>
    <definedName name="BExON1I19LN0T10YIIYC5NE9UGMR" hidden="1">#REF!</definedName>
    <definedName name="BExON41U4296DV3DPG6I5EF3OEYF" localSheetId="11" hidden="1">#REF!</definedName>
    <definedName name="BExON41U4296DV3DPG6I5EF3OEYF" localSheetId="5" hidden="1">#REF!</definedName>
    <definedName name="BExON41U4296DV3DPG6I5EF3OEYF" localSheetId="8" hidden="1">#REF!</definedName>
    <definedName name="BExON41U4296DV3DPG6I5EF3OEYF" localSheetId="6" hidden="1">#REF!</definedName>
    <definedName name="BExON41U4296DV3DPG6I5EF3OEYF" localSheetId="7" hidden="1">#REF!</definedName>
    <definedName name="BExON41U4296DV3DPG6I5EF3OEYF" hidden="1">#REF!</definedName>
    <definedName name="BExONB3A7CO4YD8RB41PHC93BQ9M" localSheetId="11" hidden="1">#REF!</definedName>
    <definedName name="BExONB3A7CO4YD8RB41PHC93BQ9M" localSheetId="5" hidden="1">#REF!</definedName>
    <definedName name="BExONB3A7CO4YD8RB41PHC93BQ9M" localSheetId="8" hidden="1">#REF!</definedName>
    <definedName name="BExONB3A7CO4YD8RB41PHC93BQ9M" localSheetId="6" hidden="1">#REF!</definedName>
    <definedName name="BExONB3A7CO4YD8RB41PHC93BQ9M" localSheetId="7" hidden="1">#REF!</definedName>
    <definedName name="BExONB3A7CO4YD8RB41PHC93BQ9M" hidden="1">#REF!</definedName>
    <definedName name="BExONFQH6UUXF8V0GI4BRIST9RFO" localSheetId="11" hidden="1">#REF!</definedName>
    <definedName name="BExONFQH6UUXF8V0GI4BRIST9RFO" localSheetId="5" hidden="1">#REF!</definedName>
    <definedName name="BExONFQH6UUXF8V0GI4BRIST9RFO" localSheetId="8" hidden="1">#REF!</definedName>
    <definedName name="BExONFQH6UUXF8V0GI4BRIST9RFO" localSheetId="6" hidden="1">#REF!</definedName>
    <definedName name="BExONFQH6UUXF8V0GI4BRIST9RFO" localSheetId="7" hidden="1">#REF!</definedName>
    <definedName name="BExONFQH6UUXF8V0GI4BRIST9RFO" hidden="1">#REF!</definedName>
    <definedName name="BExONIL31DZWU7IFVN3VV0XTXJA1" localSheetId="11" hidden="1">#REF!</definedName>
    <definedName name="BExONIL31DZWU7IFVN3VV0XTXJA1" localSheetId="5" hidden="1">#REF!</definedName>
    <definedName name="BExONIL31DZWU7IFVN3VV0XTXJA1" localSheetId="8" hidden="1">#REF!</definedName>
    <definedName name="BExONIL31DZWU7IFVN3VV0XTXJA1" localSheetId="6" hidden="1">#REF!</definedName>
    <definedName name="BExONIL31DZWU7IFVN3VV0XTXJA1" localSheetId="7" hidden="1">#REF!</definedName>
    <definedName name="BExONIL31DZWU7IFVN3VV0XTXJA1" hidden="1">#REF!</definedName>
    <definedName name="BExONJ1BU17R0F5A2UP1UGJBOGKS" localSheetId="11" hidden="1">#REF!</definedName>
    <definedName name="BExONJ1BU17R0F5A2UP1UGJBOGKS" localSheetId="5" hidden="1">#REF!</definedName>
    <definedName name="BExONJ1BU17R0F5A2UP1UGJBOGKS" localSheetId="8" hidden="1">#REF!</definedName>
    <definedName name="BExONJ1BU17R0F5A2UP1UGJBOGKS" localSheetId="6" hidden="1">#REF!</definedName>
    <definedName name="BExONJ1BU17R0F5A2UP1UGJBOGKS" localSheetId="7" hidden="1">#REF!</definedName>
    <definedName name="BExONJ1BU17R0F5A2UP1UGJBOGKS" hidden="1">#REF!</definedName>
    <definedName name="BExONKZDHE8SS0P4YRLGEQR9KYHF" localSheetId="11" hidden="1">#REF!</definedName>
    <definedName name="BExONKZDHE8SS0P4YRLGEQR9KYHF" localSheetId="5" hidden="1">#REF!</definedName>
    <definedName name="BExONKZDHE8SS0P4YRLGEQR9KYHF" localSheetId="8" hidden="1">#REF!</definedName>
    <definedName name="BExONKZDHE8SS0P4YRLGEQR9KYHF" localSheetId="6" hidden="1">#REF!</definedName>
    <definedName name="BExONKZDHE8SS0P4YRLGEQR9KYHF" localSheetId="7" hidden="1">#REF!</definedName>
    <definedName name="BExONKZDHE8SS0P4YRLGEQR9KYHF" hidden="1">#REF!</definedName>
    <definedName name="BExONNZ9VMHVX3J6NLNJY7KZA61O" localSheetId="11" hidden="1">#REF!</definedName>
    <definedName name="BExONNZ9VMHVX3J6NLNJY7KZA61O" localSheetId="5" hidden="1">#REF!</definedName>
    <definedName name="BExONNZ9VMHVX3J6NLNJY7KZA61O" localSheetId="8" hidden="1">#REF!</definedName>
    <definedName name="BExONNZ9VMHVX3J6NLNJY7KZA61O" localSheetId="6" hidden="1">#REF!</definedName>
    <definedName name="BExONNZ9VMHVX3J6NLNJY7KZA61O" localSheetId="7" hidden="1">#REF!</definedName>
    <definedName name="BExONNZ9VMHVX3J6NLNJY7KZA61O" hidden="1">#REF!</definedName>
    <definedName name="BExONRQ1BAA4F3TXP2MYQ4YCZ09S" localSheetId="11" hidden="1">#REF!</definedName>
    <definedName name="BExONRQ1BAA4F3TXP2MYQ4YCZ09S" localSheetId="5" hidden="1">#REF!</definedName>
    <definedName name="BExONRQ1BAA4F3TXP2MYQ4YCZ09S" localSheetId="8" hidden="1">#REF!</definedName>
    <definedName name="BExONRQ1BAA4F3TXP2MYQ4YCZ09S" localSheetId="6" hidden="1">#REF!</definedName>
    <definedName name="BExONRQ1BAA4F3TXP2MYQ4YCZ09S" localSheetId="7" hidden="1">#REF!</definedName>
    <definedName name="BExONRQ1BAA4F3TXP2MYQ4YCZ09S" hidden="1">#REF!</definedName>
    <definedName name="BExONU4ENMND8RLZX0L5EHPYQQSB" localSheetId="11" hidden="1">#REF!</definedName>
    <definedName name="BExONU4ENMND8RLZX0L5EHPYQQSB" localSheetId="5" hidden="1">#REF!</definedName>
    <definedName name="BExONU4ENMND8RLZX0L5EHPYQQSB" localSheetId="8" hidden="1">#REF!</definedName>
    <definedName name="BExONU4ENMND8RLZX0L5EHPYQQSB" localSheetId="6" hidden="1">#REF!</definedName>
    <definedName name="BExONU4ENMND8RLZX0L5EHPYQQSB" localSheetId="7" hidden="1">#REF!</definedName>
    <definedName name="BExONU4ENMND8RLZX0L5EHPYQQSB" hidden="1">#REF!</definedName>
    <definedName name="BExONXPUEU6ZRSIX4PDJ1DXY679I" localSheetId="11" hidden="1">#REF!</definedName>
    <definedName name="BExONXPUEU6ZRSIX4PDJ1DXY679I" localSheetId="5" hidden="1">#REF!</definedName>
    <definedName name="BExONXPUEU6ZRSIX4PDJ1DXY679I" localSheetId="8" hidden="1">#REF!</definedName>
    <definedName name="BExONXPUEU6ZRSIX4PDJ1DXY679I" localSheetId="6" hidden="1">#REF!</definedName>
    <definedName name="BExONXPUEU6ZRSIX4PDJ1DXY679I" localSheetId="7" hidden="1">#REF!</definedName>
    <definedName name="BExONXPUEU6ZRSIX4PDJ1DXY679I" hidden="1">#REF!</definedName>
    <definedName name="BExOO0KEG2WL5WKKMHN0S2UTIUNG" localSheetId="11" hidden="1">#REF!</definedName>
    <definedName name="BExOO0KEG2WL5WKKMHN0S2UTIUNG" localSheetId="5" hidden="1">#REF!</definedName>
    <definedName name="BExOO0KEG2WL5WKKMHN0S2UTIUNG" localSheetId="8" hidden="1">#REF!</definedName>
    <definedName name="BExOO0KEG2WL5WKKMHN0S2UTIUNG" localSheetId="6" hidden="1">#REF!</definedName>
    <definedName name="BExOO0KEG2WL5WKKMHN0S2UTIUNG" localSheetId="7" hidden="1">#REF!</definedName>
    <definedName name="BExOO0KEG2WL5WKKMHN0S2UTIUNG" hidden="1">#REF!</definedName>
    <definedName name="BExOO1WWIZSGB0YTGKESB45TSVMZ" localSheetId="11" hidden="1">#REF!</definedName>
    <definedName name="BExOO1WWIZSGB0YTGKESB45TSVMZ" localSheetId="5" hidden="1">#REF!</definedName>
    <definedName name="BExOO1WWIZSGB0YTGKESB45TSVMZ" localSheetId="8" hidden="1">#REF!</definedName>
    <definedName name="BExOO1WWIZSGB0YTGKESB45TSVMZ" localSheetId="6" hidden="1">#REF!</definedName>
    <definedName name="BExOO1WWIZSGB0YTGKESB45TSVMZ" localSheetId="7" hidden="1">#REF!</definedName>
    <definedName name="BExOO1WWIZSGB0YTGKESB45TSVMZ" hidden="1">#REF!</definedName>
    <definedName name="BExOO4B8FPAFYPHCTYTX37P1TQM5" localSheetId="11" hidden="1">#REF!</definedName>
    <definedName name="BExOO4B8FPAFYPHCTYTX37P1TQM5" localSheetId="5" hidden="1">#REF!</definedName>
    <definedName name="BExOO4B8FPAFYPHCTYTX37P1TQM5" localSheetId="8" hidden="1">#REF!</definedName>
    <definedName name="BExOO4B8FPAFYPHCTYTX37P1TQM5" localSheetId="6" hidden="1">#REF!</definedName>
    <definedName name="BExOO4B8FPAFYPHCTYTX37P1TQM5" localSheetId="7" hidden="1">#REF!</definedName>
    <definedName name="BExOO4B8FPAFYPHCTYTX37P1TQM5" hidden="1">#REF!</definedName>
    <definedName name="BExOOIULUDOJRMYABWV5CCL906X6" localSheetId="11" hidden="1">#REF!</definedName>
    <definedName name="BExOOIULUDOJRMYABWV5CCL906X6" localSheetId="5" hidden="1">#REF!</definedName>
    <definedName name="BExOOIULUDOJRMYABWV5CCL906X6" localSheetId="8" hidden="1">#REF!</definedName>
    <definedName name="BExOOIULUDOJRMYABWV5CCL906X6" localSheetId="6" hidden="1">#REF!</definedName>
    <definedName name="BExOOIULUDOJRMYABWV5CCL906X6" localSheetId="7" hidden="1">#REF!</definedName>
    <definedName name="BExOOIULUDOJRMYABWV5CCL906X6" hidden="1">#REF!</definedName>
    <definedName name="BExOOJLIWKJW5S7XWJXD8TYV5HQ9" localSheetId="11" hidden="1">#REF!</definedName>
    <definedName name="BExOOJLIWKJW5S7XWJXD8TYV5HQ9" localSheetId="5" hidden="1">#REF!</definedName>
    <definedName name="BExOOJLIWKJW5S7XWJXD8TYV5HQ9" localSheetId="8" hidden="1">#REF!</definedName>
    <definedName name="BExOOJLIWKJW5S7XWJXD8TYV5HQ9" localSheetId="6" hidden="1">#REF!</definedName>
    <definedName name="BExOOJLIWKJW5S7XWJXD8TYV5HQ9" localSheetId="7" hidden="1">#REF!</definedName>
    <definedName name="BExOOJLIWKJW5S7XWJXD8TYV5HQ9" hidden="1">#REF!</definedName>
    <definedName name="BExOOQ1JVWQ9LYXD0V94BRXKTA1I" localSheetId="11" hidden="1">#REF!</definedName>
    <definedName name="BExOOQ1JVWQ9LYXD0V94BRXKTA1I" localSheetId="5" hidden="1">#REF!</definedName>
    <definedName name="BExOOQ1JVWQ9LYXD0V94BRXKTA1I" localSheetId="8" hidden="1">#REF!</definedName>
    <definedName name="BExOOQ1JVWQ9LYXD0V94BRXKTA1I" localSheetId="6" hidden="1">#REF!</definedName>
    <definedName name="BExOOQ1JVWQ9LYXD0V94BRXKTA1I" localSheetId="7" hidden="1">#REF!</definedName>
    <definedName name="BExOOQ1JVWQ9LYXD0V94BRXKTA1I" hidden="1">#REF!</definedName>
    <definedName name="BExOOTN0KTXJCL7E476XBN1CJ553" localSheetId="11" hidden="1">#REF!</definedName>
    <definedName name="BExOOTN0KTXJCL7E476XBN1CJ553" localSheetId="5" hidden="1">#REF!</definedName>
    <definedName name="BExOOTN0KTXJCL7E476XBN1CJ553" localSheetId="8" hidden="1">#REF!</definedName>
    <definedName name="BExOOTN0KTXJCL7E476XBN1CJ553" localSheetId="6" hidden="1">#REF!</definedName>
    <definedName name="BExOOTN0KTXJCL7E476XBN1CJ553" localSheetId="7" hidden="1">#REF!</definedName>
    <definedName name="BExOOTN0KTXJCL7E476XBN1CJ553" hidden="1">#REF!</definedName>
    <definedName name="BExOOVVUJIJNAYDICUUQQ9O7O3TW" localSheetId="11" hidden="1">#REF!</definedName>
    <definedName name="BExOOVVUJIJNAYDICUUQQ9O7O3TW" localSheetId="5" hidden="1">#REF!</definedName>
    <definedName name="BExOOVVUJIJNAYDICUUQQ9O7O3TW" localSheetId="8" hidden="1">#REF!</definedName>
    <definedName name="BExOOVVUJIJNAYDICUUQQ9O7O3TW" localSheetId="6" hidden="1">#REF!</definedName>
    <definedName name="BExOOVVUJIJNAYDICUUQQ9O7O3TW" localSheetId="7" hidden="1">#REF!</definedName>
    <definedName name="BExOOVVUJIJNAYDICUUQQ9O7O3TW" hidden="1">#REF!</definedName>
    <definedName name="BExOP9DDU5MZJKWGFT0MKL44YKIV" localSheetId="11" hidden="1">#REF!</definedName>
    <definedName name="BExOP9DDU5MZJKWGFT0MKL44YKIV" localSheetId="5" hidden="1">#REF!</definedName>
    <definedName name="BExOP9DDU5MZJKWGFT0MKL44YKIV" localSheetId="8" hidden="1">#REF!</definedName>
    <definedName name="BExOP9DDU5MZJKWGFT0MKL44YKIV" localSheetId="6" hidden="1">#REF!</definedName>
    <definedName name="BExOP9DDU5MZJKWGFT0MKL44YKIV" localSheetId="7" hidden="1">#REF!</definedName>
    <definedName name="BExOP9DDU5MZJKWGFT0MKL44YKIV" hidden="1">#REF!</definedName>
    <definedName name="BExOP9DEBV5W5P4Q25J3XCJBP5S9" localSheetId="11" hidden="1">#REF!</definedName>
    <definedName name="BExOP9DEBV5W5P4Q25J3XCJBP5S9" localSheetId="5" hidden="1">#REF!</definedName>
    <definedName name="BExOP9DEBV5W5P4Q25J3XCJBP5S9" localSheetId="8" hidden="1">#REF!</definedName>
    <definedName name="BExOP9DEBV5W5P4Q25J3XCJBP5S9" localSheetId="6" hidden="1">#REF!</definedName>
    <definedName name="BExOP9DEBV5W5P4Q25J3XCJBP5S9" localSheetId="7" hidden="1">#REF!</definedName>
    <definedName name="BExOP9DEBV5W5P4Q25J3XCJBP5S9" hidden="1">#REF!</definedName>
    <definedName name="BExOPFNYRBL0BFM23LZBJTADNOE4" localSheetId="11" hidden="1">#REF!</definedName>
    <definedName name="BExOPFNYRBL0BFM23LZBJTADNOE4" localSheetId="5" hidden="1">#REF!</definedName>
    <definedName name="BExOPFNYRBL0BFM23LZBJTADNOE4" localSheetId="8" hidden="1">#REF!</definedName>
    <definedName name="BExOPFNYRBL0BFM23LZBJTADNOE4" localSheetId="6" hidden="1">#REF!</definedName>
    <definedName name="BExOPFNYRBL0BFM23LZBJTADNOE4" localSheetId="7" hidden="1">#REF!</definedName>
    <definedName name="BExOPFNYRBL0BFM23LZBJTADNOE4" hidden="1">#REF!</definedName>
    <definedName name="BExOPINVFSIZMCVT9YGT2AODVCX3" localSheetId="11" hidden="1">#REF!</definedName>
    <definedName name="BExOPINVFSIZMCVT9YGT2AODVCX3" localSheetId="5" hidden="1">#REF!</definedName>
    <definedName name="BExOPINVFSIZMCVT9YGT2AODVCX3" localSheetId="8" hidden="1">#REF!</definedName>
    <definedName name="BExOPINVFSIZMCVT9YGT2AODVCX3" localSheetId="6" hidden="1">#REF!</definedName>
    <definedName name="BExOPINVFSIZMCVT9YGT2AODVCX3" localSheetId="7" hidden="1">#REF!</definedName>
    <definedName name="BExOPINVFSIZMCVT9YGT2AODVCX3" hidden="1">#REF!</definedName>
    <definedName name="BExOQ1JN4SAC44RTMZIGHSW023WA" localSheetId="11" hidden="1">#REF!</definedName>
    <definedName name="BExOQ1JN4SAC44RTMZIGHSW023WA" localSheetId="5" hidden="1">#REF!</definedName>
    <definedName name="BExOQ1JN4SAC44RTMZIGHSW023WA" localSheetId="8" hidden="1">#REF!</definedName>
    <definedName name="BExOQ1JN4SAC44RTMZIGHSW023WA" localSheetId="6" hidden="1">#REF!</definedName>
    <definedName name="BExOQ1JN4SAC44RTMZIGHSW023WA" localSheetId="7" hidden="1">#REF!</definedName>
    <definedName name="BExOQ1JN4SAC44RTMZIGHSW023WA" hidden="1">#REF!</definedName>
    <definedName name="BExOQ256YMF115DJL3KBPNKABJ90" localSheetId="11" hidden="1">#REF!</definedName>
    <definedName name="BExOQ256YMF115DJL3KBPNKABJ90" localSheetId="5" hidden="1">#REF!</definedName>
    <definedName name="BExOQ256YMF115DJL3KBPNKABJ90" localSheetId="8" hidden="1">#REF!</definedName>
    <definedName name="BExOQ256YMF115DJL3KBPNKABJ90" localSheetId="6" hidden="1">#REF!</definedName>
    <definedName name="BExOQ256YMF115DJL3KBPNKABJ90" localSheetId="7" hidden="1">#REF!</definedName>
    <definedName name="BExOQ256YMF115DJL3KBPNKABJ90" hidden="1">#REF!</definedName>
    <definedName name="BExQ19DEUOLC11IW32E2AMVZLFF1" localSheetId="11" hidden="1">#REF!</definedName>
    <definedName name="BExQ19DEUOLC11IW32E2AMVZLFF1" localSheetId="5" hidden="1">#REF!</definedName>
    <definedName name="BExQ19DEUOLC11IW32E2AMVZLFF1" localSheetId="8" hidden="1">#REF!</definedName>
    <definedName name="BExQ19DEUOLC11IW32E2AMVZLFF1" localSheetId="6" hidden="1">#REF!</definedName>
    <definedName name="BExQ19DEUOLC11IW32E2AMVZLFF1" localSheetId="7" hidden="1">#REF!</definedName>
    <definedName name="BExQ19DEUOLC11IW32E2AMVZLFF1" hidden="1">#REF!</definedName>
    <definedName name="BExQ1OCW3L24TN0BYVRE2NE3IK1O" localSheetId="11" hidden="1">#REF!</definedName>
    <definedName name="BExQ1OCW3L24TN0BYVRE2NE3IK1O" localSheetId="5" hidden="1">#REF!</definedName>
    <definedName name="BExQ1OCW3L24TN0BYVRE2NE3IK1O" localSheetId="8" hidden="1">#REF!</definedName>
    <definedName name="BExQ1OCW3L24TN0BYVRE2NE3IK1O" localSheetId="6" hidden="1">#REF!</definedName>
    <definedName name="BExQ1OCW3L24TN0BYVRE2NE3IK1O" localSheetId="7" hidden="1">#REF!</definedName>
    <definedName name="BExQ1OCW3L24TN0BYVRE2NE3IK1O" hidden="1">#REF!</definedName>
    <definedName name="BExQ29C73XR33S3668YYSYZAIHTG" localSheetId="11" hidden="1">#REF!</definedName>
    <definedName name="BExQ29C73XR33S3668YYSYZAIHTG" localSheetId="5" hidden="1">#REF!</definedName>
    <definedName name="BExQ29C73XR33S3668YYSYZAIHTG" localSheetId="8" hidden="1">#REF!</definedName>
    <definedName name="BExQ29C73XR33S3668YYSYZAIHTG" localSheetId="6" hidden="1">#REF!</definedName>
    <definedName name="BExQ29C73XR33S3668YYSYZAIHTG" localSheetId="7" hidden="1">#REF!</definedName>
    <definedName name="BExQ29C73XR33S3668YYSYZAIHTG" hidden="1">#REF!</definedName>
    <definedName name="BExQ2FS228IUDUP2023RA1D4AO4C" localSheetId="11" hidden="1">#REF!</definedName>
    <definedName name="BExQ2FS228IUDUP2023RA1D4AO4C" localSheetId="5" hidden="1">#REF!</definedName>
    <definedName name="BExQ2FS228IUDUP2023RA1D4AO4C" localSheetId="8" hidden="1">#REF!</definedName>
    <definedName name="BExQ2FS228IUDUP2023RA1D4AO4C" localSheetId="6" hidden="1">#REF!</definedName>
    <definedName name="BExQ2FS228IUDUP2023RA1D4AO4C" localSheetId="7" hidden="1">#REF!</definedName>
    <definedName name="BExQ2FS228IUDUP2023RA1D4AO4C" hidden="1">#REF!</definedName>
    <definedName name="BExQ2L0XYWLY9VPZWXYYFRIRQRJ1" localSheetId="11" hidden="1">#REF!</definedName>
    <definedName name="BExQ2L0XYWLY9VPZWXYYFRIRQRJ1" localSheetId="5" hidden="1">#REF!</definedName>
    <definedName name="BExQ2L0XYWLY9VPZWXYYFRIRQRJ1" localSheetId="8" hidden="1">#REF!</definedName>
    <definedName name="BExQ2L0XYWLY9VPZWXYYFRIRQRJ1" localSheetId="6" hidden="1">#REF!</definedName>
    <definedName name="BExQ2L0XYWLY9VPZWXYYFRIRQRJ1" localSheetId="7" hidden="1">#REF!</definedName>
    <definedName name="BExQ2L0XYWLY9VPZWXYYFRIRQRJ1" hidden="1">#REF!</definedName>
    <definedName name="BExQ2M841F5Z1BQYR8DG5FKK0LIU" localSheetId="11" hidden="1">#REF!</definedName>
    <definedName name="BExQ2M841F5Z1BQYR8DG5FKK0LIU" localSheetId="5" hidden="1">#REF!</definedName>
    <definedName name="BExQ2M841F5Z1BQYR8DG5FKK0LIU" localSheetId="8" hidden="1">#REF!</definedName>
    <definedName name="BExQ2M841F5Z1BQYR8DG5FKK0LIU" localSheetId="6" hidden="1">#REF!</definedName>
    <definedName name="BExQ2M841F5Z1BQYR8DG5FKK0LIU" localSheetId="7" hidden="1">#REF!</definedName>
    <definedName name="BExQ2M841F5Z1BQYR8DG5FKK0LIU" hidden="1">#REF!</definedName>
    <definedName name="BExQ2STHO7AXYTS1VPPHQMX1WT30" localSheetId="11" hidden="1">#REF!</definedName>
    <definedName name="BExQ2STHO7AXYTS1VPPHQMX1WT30" localSheetId="5" hidden="1">#REF!</definedName>
    <definedName name="BExQ2STHO7AXYTS1VPPHQMX1WT30" localSheetId="8" hidden="1">#REF!</definedName>
    <definedName name="BExQ2STHO7AXYTS1VPPHQMX1WT30" localSheetId="6" hidden="1">#REF!</definedName>
    <definedName name="BExQ2STHO7AXYTS1VPPHQMX1WT30" localSheetId="7" hidden="1">#REF!</definedName>
    <definedName name="BExQ2STHO7AXYTS1VPPHQMX1WT30" hidden="1">#REF!</definedName>
    <definedName name="BExQ2XWXHMQMQ99FF9293AEQHABB" localSheetId="11" hidden="1">#REF!</definedName>
    <definedName name="BExQ2XWXHMQMQ99FF9293AEQHABB" localSheetId="5" hidden="1">#REF!</definedName>
    <definedName name="BExQ2XWXHMQMQ99FF9293AEQHABB" localSheetId="8" hidden="1">#REF!</definedName>
    <definedName name="BExQ2XWXHMQMQ99FF9293AEQHABB" localSheetId="6" hidden="1">#REF!</definedName>
    <definedName name="BExQ2XWXHMQMQ99FF9293AEQHABB" localSheetId="7" hidden="1">#REF!</definedName>
    <definedName name="BExQ2XWXHMQMQ99FF9293AEQHABB" hidden="1">#REF!</definedName>
    <definedName name="BExQ300G8I8TK45A0MVHV15422EU" localSheetId="11" hidden="1">#REF!</definedName>
    <definedName name="BExQ300G8I8TK45A0MVHV15422EU" localSheetId="5" hidden="1">#REF!</definedName>
    <definedName name="BExQ300G8I8TK45A0MVHV15422EU" localSheetId="8" hidden="1">#REF!</definedName>
    <definedName name="BExQ300G8I8TK45A0MVHV15422EU" localSheetId="6" hidden="1">#REF!</definedName>
    <definedName name="BExQ300G8I8TK45A0MVHV15422EU" localSheetId="7" hidden="1">#REF!</definedName>
    <definedName name="BExQ300G8I8TK45A0MVHV15422EU" hidden="1">#REF!</definedName>
    <definedName name="BExQ305RBEODGNAETZ0EZQLLDZZD" localSheetId="11" hidden="1">#REF!</definedName>
    <definedName name="BExQ305RBEODGNAETZ0EZQLLDZZD" localSheetId="5" hidden="1">#REF!</definedName>
    <definedName name="BExQ305RBEODGNAETZ0EZQLLDZZD" localSheetId="8" hidden="1">#REF!</definedName>
    <definedName name="BExQ305RBEODGNAETZ0EZQLLDZZD" localSheetId="6" hidden="1">#REF!</definedName>
    <definedName name="BExQ305RBEODGNAETZ0EZQLLDZZD" localSheetId="7" hidden="1">#REF!</definedName>
    <definedName name="BExQ305RBEODGNAETZ0EZQLLDZZD" hidden="1">#REF!</definedName>
    <definedName name="BExQ37SZQJSC2C73FY2IJY852LVP" localSheetId="11" hidden="1">#REF!</definedName>
    <definedName name="BExQ37SZQJSC2C73FY2IJY852LVP" localSheetId="5" hidden="1">#REF!</definedName>
    <definedName name="BExQ37SZQJSC2C73FY2IJY852LVP" localSheetId="8" hidden="1">#REF!</definedName>
    <definedName name="BExQ37SZQJSC2C73FY2IJY852LVP" localSheetId="6" hidden="1">#REF!</definedName>
    <definedName name="BExQ37SZQJSC2C73FY2IJY852LVP" localSheetId="7" hidden="1">#REF!</definedName>
    <definedName name="BExQ37SZQJSC2C73FY2IJY852LVP" hidden="1">#REF!</definedName>
    <definedName name="BExQ39R28MXSG2SEV956F0KZ20AN" localSheetId="11" hidden="1">#REF!</definedName>
    <definedName name="BExQ39R28MXSG2SEV956F0KZ20AN" localSheetId="5" hidden="1">#REF!</definedName>
    <definedName name="BExQ39R28MXSG2SEV956F0KZ20AN" localSheetId="8" hidden="1">#REF!</definedName>
    <definedName name="BExQ39R28MXSG2SEV956F0KZ20AN" localSheetId="6" hidden="1">#REF!</definedName>
    <definedName name="BExQ39R28MXSG2SEV956F0KZ20AN" localSheetId="7" hidden="1">#REF!</definedName>
    <definedName name="BExQ39R28MXSG2SEV956F0KZ20AN" hidden="1">#REF!</definedName>
    <definedName name="BExQ3D1P3M5Z3HLMEZ17E0BLEE4U" localSheetId="11" hidden="1">#REF!</definedName>
    <definedName name="BExQ3D1P3M5Z3HLMEZ17E0BLEE4U" localSheetId="5" hidden="1">#REF!</definedName>
    <definedName name="BExQ3D1P3M5Z3HLMEZ17E0BLEE4U" localSheetId="8" hidden="1">#REF!</definedName>
    <definedName name="BExQ3D1P3M5Z3HLMEZ17E0BLEE4U" localSheetId="6" hidden="1">#REF!</definedName>
    <definedName name="BExQ3D1P3M5Z3HLMEZ17E0BLEE4U" localSheetId="7" hidden="1">#REF!</definedName>
    <definedName name="BExQ3D1P3M5Z3HLMEZ17E0BLEE4U" hidden="1">#REF!</definedName>
    <definedName name="BExQ3EZX6BA2WHKI84SG78UPRTSE" localSheetId="11" hidden="1">#REF!</definedName>
    <definedName name="BExQ3EZX6BA2WHKI84SG78UPRTSE" localSheetId="5" hidden="1">#REF!</definedName>
    <definedName name="BExQ3EZX6BA2WHKI84SG78UPRTSE" localSheetId="8" hidden="1">#REF!</definedName>
    <definedName name="BExQ3EZX6BA2WHKI84SG78UPRTSE" localSheetId="6" hidden="1">#REF!</definedName>
    <definedName name="BExQ3EZX6BA2WHKI84SG78UPRTSE" localSheetId="7" hidden="1">#REF!</definedName>
    <definedName name="BExQ3EZX6BA2WHKI84SG78UPRTSE" hidden="1">#REF!</definedName>
    <definedName name="BExQ3KOX6620WUSBG7PGACNC936P" localSheetId="11" hidden="1">#REF!</definedName>
    <definedName name="BExQ3KOX6620WUSBG7PGACNC936P" localSheetId="5" hidden="1">#REF!</definedName>
    <definedName name="BExQ3KOX6620WUSBG7PGACNC936P" localSheetId="8" hidden="1">#REF!</definedName>
    <definedName name="BExQ3KOX6620WUSBG7PGACNC936P" localSheetId="6" hidden="1">#REF!</definedName>
    <definedName name="BExQ3KOX6620WUSBG7PGACNC936P" localSheetId="7" hidden="1">#REF!</definedName>
    <definedName name="BExQ3KOX6620WUSBG7PGACNC936P" hidden="1">#REF!</definedName>
    <definedName name="BExQ3O4W7QF8BOXTUT4IOGF6YKUD" localSheetId="11" hidden="1">#REF!</definedName>
    <definedName name="BExQ3O4W7QF8BOXTUT4IOGF6YKUD" localSheetId="5" hidden="1">#REF!</definedName>
    <definedName name="BExQ3O4W7QF8BOXTUT4IOGF6YKUD" localSheetId="8" hidden="1">#REF!</definedName>
    <definedName name="BExQ3O4W7QF8BOXTUT4IOGF6YKUD" localSheetId="6" hidden="1">#REF!</definedName>
    <definedName name="BExQ3O4W7QF8BOXTUT4IOGF6YKUD" localSheetId="7" hidden="1">#REF!</definedName>
    <definedName name="BExQ3O4W7QF8BOXTUT4IOGF6YKUD" hidden="1">#REF!</definedName>
    <definedName name="BExQ3PXOWSN8561ZR8IEY8ZASI3B" localSheetId="11" hidden="1">#REF!</definedName>
    <definedName name="BExQ3PXOWSN8561ZR8IEY8ZASI3B" localSheetId="5" hidden="1">#REF!</definedName>
    <definedName name="BExQ3PXOWSN8561ZR8IEY8ZASI3B" localSheetId="8" hidden="1">#REF!</definedName>
    <definedName name="BExQ3PXOWSN8561ZR8IEY8ZASI3B" localSheetId="6" hidden="1">#REF!</definedName>
    <definedName name="BExQ3PXOWSN8561ZR8IEY8ZASI3B" localSheetId="7" hidden="1">#REF!</definedName>
    <definedName name="BExQ3PXOWSN8561ZR8IEY8ZASI3B" hidden="1">#REF!</definedName>
    <definedName name="BExQ3TZF04IPY0B0UG9CQQ5736UA" localSheetId="11" hidden="1">#REF!</definedName>
    <definedName name="BExQ3TZF04IPY0B0UG9CQQ5736UA" localSheetId="5" hidden="1">#REF!</definedName>
    <definedName name="BExQ3TZF04IPY0B0UG9CQQ5736UA" localSheetId="8" hidden="1">#REF!</definedName>
    <definedName name="BExQ3TZF04IPY0B0UG9CQQ5736UA" localSheetId="6" hidden="1">#REF!</definedName>
    <definedName name="BExQ3TZF04IPY0B0UG9CQQ5736UA" localSheetId="7" hidden="1">#REF!</definedName>
    <definedName name="BExQ3TZF04IPY0B0UG9CQQ5736UA" hidden="1">#REF!</definedName>
    <definedName name="BExQ42IU9MNDYLODP41DL6YTZMAR" localSheetId="11" hidden="1">#REF!</definedName>
    <definedName name="BExQ42IU9MNDYLODP41DL6YTZMAR" localSheetId="5" hidden="1">#REF!</definedName>
    <definedName name="BExQ42IU9MNDYLODP41DL6YTZMAR" localSheetId="8" hidden="1">#REF!</definedName>
    <definedName name="BExQ42IU9MNDYLODP41DL6YTZMAR" localSheetId="6" hidden="1">#REF!</definedName>
    <definedName name="BExQ42IU9MNDYLODP41DL6YTZMAR" localSheetId="7" hidden="1">#REF!</definedName>
    <definedName name="BExQ42IU9MNDYLODP41DL6YTZMAR" hidden="1">#REF!</definedName>
    <definedName name="BExQ42O4PHH156IHXSW0JAYAC0NJ" localSheetId="11" hidden="1">#REF!</definedName>
    <definedName name="BExQ42O4PHH156IHXSW0JAYAC0NJ" localSheetId="5" hidden="1">#REF!</definedName>
    <definedName name="BExQ42O4PHH156IHXSW0JAYAC0NJ" localSheetId="8" hidden="1">#REF!</definedName>
    <definedName name="BExQ42O4PHH156IHXSW0JAYAC0NJ" localSheetId="6" hidden="1">#REF!</definedName>
    <definedName name="BExQ42O4PHH156IHXSW0JAYAC0NJ" localSheetId="7" hidden="1">#REF!</definedName>
    <definedName name="BExQ42O4PHH156IHXSW0JAYAC0NJ" hidden="1">#REF!</definedName>
    <definedName name="BExQ452HF7N1HYPXJXQ8WD6SOWUV" localSheetId="11" hidden="1">#REF!</definedName>
    <definedName name="BExQ452HF7N1HYPXJXQ8WD6SOWUV" localSheetId="5" hidden="1">#REF!</definedName>
    <definedName name="BExQ452HF7N1HYPXJXQ8WD6SOWUV" localSheetId="8" hidden="1">#REF!</definedName>
    <definedName name="BExQ452HF7N1HYPXJXQ8WD6SOWUV" localSheetId="6" hidden="1">#REF!</definedName>
    <definedName name="BExQ452HF7N1HYPXJXQ8WD6SOWUV" localSheetId="7" hidden="1">#REF!</definedName>
    <definedName name="BExQ452HF7N1HYPXJXQ8WD6SOWUV" hidden="1">#REF!</definedName>
    <definedName name="BExQ4BTBSHPHVEDRCXC2ROW8PLFC" localSheetId="11" hidden="1">#REF!</definedName>
    <definedName name="BExQ4BTBSHPHVEDRCXC2ROW8PLFC" localSheetId="5" hidden="1">#REF!</definedName>
    <definedName name="BExQ4BTBSHPHVEDRCXC2ROW8PLFC" localSheetId="8" hidden="1">#REF!</definedName>
    <definedName name="BExQ4BTBSHPHVEDRCXC2ROW8PLFC" localSheetId="6" hidden="1">#REF!</definedName>
    <definedName name="BExQ4BTBSHPHVEDRCXC2ROW8PLFC" localSheetId="7" hidden="1">#REF!</definedName>
    <definedName name="BExQ4BTBSHPHVEDRCXC2ROW8PLFC" hidden="1">#REF!</definedName>
    <definedName name="BExQ4DGKF54SRKQUTUT4B1CZSS62" localSheetId="11" hidden="1">#REF!</definedName>
    <definedName name="BExQ4DGKF54SRKQUTUT4B1CZSS62" localSheetId="5" hidden="1">#REF!</definedName>
    <definedName name="BExQ4DGKF54SRKQUTUT4B1CZSS62" localSheetId="8" hidden="1">#REF!</definedName>
    <definedName name="BExQ4DGKF54SRKQUTUT4B1CZSS62" localSheetId="6" hidden="1">#REF!</definedName>
    <definedName name="BExQ4DGKF54SRKQUTUT4B1CZSS62" localSheetId="7" hidden="1">#REF!</definedName>
    <definedName name="BExQ4DGKF54SRKQUTUT4B1CZSS62" hidden="1">#REF!</definedName>
    <definedName name="BExQ4T74LQ5PYTV1MUQUW75A4BDY" localSheetId="11" hidden="1">#REF!</definedName>
    <definedName name="BExQ4T74LQ5PYTV1MUQUW75A4BDY" localSheetId="5" hidden="1">#REF!</definedName>
    <definedName name="BExQ4T74LQ5PYTV1MUQUW75A4BDY" localSheetId="8" hidden="1">#REF!</definedName>
    <definedName name="BExQ4T74LQ5PYTV1MUQUW75A4BDY" localSheetId="6" hidden="1">#REF!</definedName>
    <definedName name="BExQ4T74LQ5PYTV1MUQUW75A4BDY" localSheetId="7" hidden="1">#REF!</definedName>
    <definedName name="BExQ4T74LQ5PYTV1MUQUW75A4BDY" hidden="1">#REF!</definedName>
    <definedName name="BExQ4XJHD7EJCNH7S1MJDZJ2MNWG" localSheetId="11" hidden="1">#REF!</definedName>
    <definedName name="BExQ4XJHD7EJCNH7S1MJDZJ2MNWG" localSheetId="5" hidden="1">#REF!</definedName>
    <definedName name="BExQ4XJHD7EJCNH7S1MJDZJ2MNWG" localSheetId="8" hidden="1">#REF!</definedName>
    <definedName name="BExQ4XJHD7EJCNH7S1MJDZJ2MNWG" localSheetId="6" hidden="1">#REF!</definedName>
    <definedName name="BExQ4XJHD7EJCNH7S1MJDZJ2MNWG" localSheetId="7" hidden="1">#REF!</definedName>
    <definedName name="BExQ4XJHD7EJCNH7S1MJDZJ2MNWG" hidden="1">#REF!</definedName>
    <definedName name="BExQ5039ZCEWBUJHU682G4S89J03" localSheetId="11" hidden="1">#REF!</definedName>
    <definedName name="BExQ5039ZCEWBUJHU682G4S89J03" localSheetId="5" hidden="1">#REF!</definedName>
    <definedName name="BExQ5039ZCEWBUJHU682G4S89J03" localSheetId="8" hidden="1">#REF!</definedName>
    <definedName name="BExQ5039ZCEWBUJHU682G4S89J03" localSheetId="6" hidden="1">#REF!</definedName>
    <definedName name="BExQ5039ZCEWBUJHU682G4S89J03" localSheetId="7" hidden="1">#REF!</definedName>
    <definedName name="BExQ5039ZCEWBUJHU682G4S89J03" hidden="1">#REF!</definedName>
    <definedName name="BExQ56Z9W6YHZHRXOFFI8EFA7CDI" localSheetId="11" hidden="1">#REF!</definedName>
    <definedName name="BExQ56Z9W6YHZHRXOFFI8EFA7CDI" localSheetId="5" hidden="1">#REF!</definedName>
    <definedName name="BExQ56Z9W6YHZHRXOFFI8EFA7CDI" localSheetId="8" hidden="1">#REF!</definedName>
    <definedName name="BExQ56Z9W6YHZHRXOFFI8EFA7CDI" localSheetId="6" hidden="1">#REF!</definedName>
    <definedName name="BExQ56Z9W6YHZHRXOFFI8EFA7CDI" localSheetId="7" hidden="1">#REF!</definedName>
    <definedName name="BExQ56Z9W6YHZHRXOFFI8EFA7CDI" hidden="1">#REF!</definedName>
    <definedName name="BExQ58MP5FO5Q5CIXVMMYWWPEFW3" localSheetId="11" hidden="1">#REF!</definedName>
    <definedName name="BExQ58MP5FO5Q5CIXVMMYWWPEFW3" localSheetId="5" hidden="1">#REF!</definedName>
    <definedName name="BExQ58MP5FO5Q5CIXVMMYWWPEFW3" localSheetId="8" hidden="1">#REF!</definedName>
    <definedName name="BExQ58MP5FO5Q5CIXVMMYWWPEFW3" localSheetId="6" hidden="1">#REF!</definedName>
    <definedName name="BExQ58MP5FO5Q5CIXVMMYWWPEFW3" localSheetId="7" hidden="1">#REF!</definedName>
    <definedName name="BExQ58MP5FO5Q5CIXVMMYWWPEFW3" hidden="1">#REF!</definedName>
    <definedName name="BExQ5KX3Z668H1KUCKZ9J24HUQ1F" localSheetId="11" hidden="1">#REF!</definedName>
    <definedName name="BExQ5KX3Z668H1KUCKZ9J24HUQ1F" localSheetId="5" hidden="1">#REF!</definedName>
    <definedName name="BExQ5KX3Z668H1KUCKZ9J24HUQ1F" localSheetId="8" hidden="1">#REF!</definedName>
    <definedName name="BExQ5KX3Z668H1KUCKZ9J24HUQ1F" localSheetId="6" hidden="1">#REF!</definedName>
    <definedName name="BExQ5KX3Z668H1KUCKZ9J24HUQ1F" localSheetId="7" hidden="1">#REF!</definedName>
    <definedName name="BExQ5KX3Z668H1KUCKZ9J24HUQ1F" hidden="1">#REF!</definedName>
    <definedName name="BExQ5SPMSOCJYLAY20NB5A6O32RE" localSheetId="11" hidden="1">#REF!</definedName>
    <definedName name="BExQ5SPMSOCJYLAY20NB5A6O32RE" localSheetId="5" hidden="1">#REF!</definedName>
    <definedName name="BExQ5SPMSOCJYLAY20NB5A6O32RE" localSheetId="8" hidden="1">#REF!</definedName>
    <definedName name="BExQ5SPMSOCJYLAY20NB5A6O32RE" localSheetId="6" hidden="1">#REF!</definedName>
    <definedName name="BExQ5SPMSOCJYLAY20NB5A6O32RE" localSheetId="7" hidden="1">#REF!</definedName>
    <definedName name="BExQ5SPMSOCJYLAY20NB5A6O32RE" hidden="1">#REF!</definedName>
    <definedName name="BExQ5UICMGTMK790KTLK49MAGXRC" localSheetId="11" hidden="1">#REF!</definedName>
    <definedName name="BExQ5UICMGTMK790KTLK49MAGXRC" localSheetId="5" hidden="1">#REF!</definedName>
    <definedName name="BExQ5UICMGTMK790KTLK49MAGXRC" localSheetId="8" hidden="1">#REF!</definedName>
    <definedName name="BExQ5UICMGTMK790KTLK49MAGXRC" localSheetId="6" hidden="1">#REF!</definedName>
    <definedName name="BExQ5UICMGTMK790KTLK49MAGXRC" localSheetId="7" hidden="1">#REF!</definedName>
    <definedName name="BExQ5UICMGTMK790KTLK49MAGXRC" hidden="1">#REF!</definedName>
    <definedName name="BExQ5YUUK9FD0QGTY4WD0W90O7OL" localSheetId="11" hidden="1">#REF!</definedName>
    <definedName name="BExQ5YUUK9FD0QGTY4WD0W90O7OL" localSheetId="5" hidden="1">#REF!</definedName>
    <definedName name="BExQ5YUUK9FD0QGTY4WD0W90O7OL" localSheetId="8" hidden="1">#REF!</definedName>
    <definedName name="BExQ5YUUK9FD0QGTY4WD0W90O7OL" localSheetId="6" hidden="1">#REF!</definedName>
    <definedName name="BExQ5YUUK9FD0QGTY4WD0W90O7OL" localSheetId="7" hidden="1">#REF!</definedName>
    <definedName name="BExQ5YUUK9FD0QGTY4WD0W90O7OL" hidden="1">#REF!</definedName>
    <definedName name="BExQ62WGBSDPG7ZU34W0N8X45R3X" localSheetId="11" hidden="1">#REF!</definedName>
    <definedName name="BExQ62WGBSDPG7ZU34W0N8X45R3X" localSheetId="5" hidden="1">#REF!</definedName>
    <definedName name="BExQ62WGBSDPG7ZU34W0N8X45R3X" localSheetId="8" hidden="1">#REF!</definedName>
    <definedName name="BExQ62WGBSDPG7ZU34W0N8X45R3X" localSheetId="6" hidden="1">#REF!</definedName>
    <definedName name="BExQ62WGBSDPG7ZU34W0N8X45R3X" localSheetId="7" hidden="1">#REF!</definedName>
    <definedName name="BExQ62WGBSDPG7ZU34W0N8X45R3X" hidden="1">#REF!</definedName>
    <definedName name="BExQ63793YQ9BH7JLCNRIATIGTRG" localSheetId="11" hidden="1">#REF!</definedName>
    <definedName name="BExQ63793YQ9BH7JLCNRIATIGTRG" localSheetId="5" hidden="1">#REF!</definedName>
    <definedName name="BExQ63793YQ9BH7JLCNRIATIGTRG" localSheetId="8" hidden="1">#REF!</definedName>
    <definedName name="BExQ63793YQ9BH7JLCNRIATIGTRG" localSheetId="6" hidden="1">#REF!</definedName>
    <definedName name="BExQ63793YQ9BH7JLCNRIATIGTRG" localSheetId="7" hidden="1">#REF!</definedName>
    <definedName name="BExQ63793YQ9BH7JLCNRIATIGTRG" hidden="1">#REF!</definedName>
    <definedName name="BExQ6CN1EF2UPZ57ZYMGK8TUJQSS" localSheetId="11" hidden="1">#REF!</definedName>
    <definedName name="BExQ6CN1EF2UPZ57ZYMGK8TUJQSS" localSheetId="5" hidden="1">#REF!</definedName>
    <definedName name="BExQ6CN1EF2UPZ57ZYMGK8TUJQSS" localSheetId="8" hidden="1">#REF!</definedName>
    <definedName name="BExQ6CN1EF2UPZ57ZYMGK8TUJQSS" localSheetId="6" hidden="1">#REF!</definedName>
    <definedName name="BExQ6CN1EF2UPZ57ZYMGK8TUJQSS" localSheetId="7" hidden="1">#REF!</definedName>
    <definedName name="BExQ6CN1EF2UPZ57ZYMGK8TUJQSS" hidden="1">#REF!</definedName>
    <definedName name="BExQ6FSF8BMWVLJI7Y7MKPG9SU5O" localSheetId="11" hidden="1">#REF!</definedName>
    <definedName name="BExQ6FSF8BMWVLJI7Y7MKPG9SU5O" localSheetId="5" hidden="1">#REF!</definedName>
    <definedName name="BExQ6FSF8BMWVLJI7Y7MKPG9SU5O" localSheetId="8" hidden="1">#REF!</definedName>
    <definedName name="BExQ6FSF8BMWVLJI7Y7MKPG9SU5O" localSheetId="6" hidden="1">#REF!</definedName>
    <definedName name="BExQ6FSF8BMWVLJI7Y7MKPG9SU5O" localSheetId="7" hidden="1">#REF!</definedName>
    <definedName name="BExQ6FSF8BMWVLJI7Y7MKPG9SU5O" hidden="1">#REF!</definedName>
    <definedName name="BExQ6M2YXJ8AMRJF3QGHC40ADAHZ" localSheetId="11" hidden="1">#REF!</definedName>
    <definedName name="BExQ6M2YXJ8AMRJF3QGHC40ADAHZ" localSheetId="5" hidden="1">#REF!</definedName>
    <definedName name="BExQ6M2YXJ8AMRJF3QGHC40ADAHZ" localSheetId="8" hidden="1">#REF!</definedName>
    <definedName name="BExQ6M2YXJ8AMRJF3QGHC40ADAHZ" localSheetId="6" hidden="1">#REF!</definedName>
    <definedName name="BExQ6M2YXJ8AMRJF3QGHC40ADAHZ" localSheetId="7" hidden="1">#REF!</definedName>
    <definedName name="BExQ6M2YXJ8AMRJF3QGHC40ADAHZ" hidden="1">#REF!</definedName>
    <definedName name="BExQ6M8B0X44N9TV56ATUVHGDI00" localSheetId="11" hidden="1">#REF!</definedName>
    <definedName name="BExQ6M8B0X44N9TV56ATUVHGDI00" localSheetId="5" hidden="1">#REF!</definedName>
    <definedName name="BExQ6M8B0X44N9TV56ATUVHGDI00" localSheetId="8" hidden="1">#REF!</definedName>
    <definedName name="BExQ6M8B0X44N9TV56ATUVHGDI00" localSheetId="6" hidden="1">#REF!</definedName>
    <definedName name="BExQ6M8B0X44N9TV56ATUVHGDI00" localSheetId="7" hidden="1">#REF!</definedName>
    <definedName name="BExQ6M8B0X44N9TV56ATUVHGDI00" hidden="1">#REF!</definedName>
    <definedName name="BExQ6POH065GV0I74XXVD0VUPBJW" localSheetId="11" hidden="1">#REF!</definedName>
    <definedName name="BExQ6POH065GV0I74XXVD0VUPBJW" localSheetId="5" hidden="1">#REF!</definedName>
    <definedName name="BExQ6POH065GV0I74XXVD0VUPBJW" localSheetId="8" hidden="1">#REF!</definedName>
    <definedName name="BExQ6POH065GV0I74XXVD0VUPBJW" localSheetId="6" hidden="1">#REF!</definedName>
    <definedName name="BExQ6POH065GV0I74XXVD0VUPBJW" localSheetId="7" hidden="1">#REF!</definedName>
    <definedName name="BExQ6POH065GV0I74XXVD0VUPBJW" hidden="1">#REF!</definedName>
    <definedName name="BExQ6WV9KPSMXPPLGZ3KK4WNYTHU" localSheetId="11" hidden="1">#REF!</definedName>
    <definedName name="BExQ6WV9KPSMXPPLGZ3KK4WNYTHU" localSheetId="5" hidden="1">#REF!</definedName>
    <definedName name="BExQ6WV9KPSMXPPLGZ3KK4WNYTHU" localSheetId="8" hidden="1">#REF!</definedName>
    <definedName name="BExQ6WV9KPSMXPPLGZ3KK4WNYTHU" localSheetId="6" hidden="1">#REF!</definedName>
    <definedName name="BExQ6WV9KPSMXPPLGZ3KK4WNYTHU" localSheetId="7" hidden="1">#REF!</definedName>
    <definedName name="BExQ6WV9KPSMXPPLGZ3KK4WNYTHU" hidden="1">#REF!</definedName>
    <definedName name="BExQ7541G92R52ECOIYO6UXIWJJ4" localSheetId="11" hidden="1">#REF!</definedName>
    <definedName name="BExQ7541G92R52ECOIYO6UXIWJJ4" localSheetId="5" hidden="1">#REF!</definedName>
    <definedName name="BExQ7541G92R52ECOIYO6UXIWJJ4" localSheetId="8" hidden="1">#REF!</definedName>
    <definedName name="BExQ7541G92R52ECOIYO6UXIWJJ4" localSheetId="6" hidden="1">#REF!</definedName>
    <definedName name="BExQ7541G92R52ECOIYO6UXIWJJ4" localSheetId="7" hidden="1">#REF!</definedName>
    <definedName name="BExQ7541G92R52ECOIYO6UXIWJJ4" hidden="1">#REF!</definedName>
    <definedName name="BExQ783XTMM2A9I3UKCFWJH1PP2N" localSheetId="11" hidden="1">#REF!</definedName>
    <definedName name="BExQ783XTMM2A9I3UKCFWJH1PP2N" localSheetId="5" hidden="1">#REF!</definedName>
    <definedName name="BExQ783XTMM2A9I3UKCFWJH1PP2N" localSheetId="8" hidden="1">#REF!</definedName>
    <definedName name="BExQ783XTMM2A9I3UKCFWJH1PP2N" localSheetId="6" hidden="1">#REF!</definedName>
    <definedName name="BExQ783XTMM2A9I3UKCFWJH1PP2N" localSheetId="7" hidden="1">#REF!</definedName>
    <definedName name="BExQ783XTMM2A9I3UKCFWJH1PP2N" hidden="1">#REF!</definedName>
    <definedName name="BExQ79LX01ZPQB8EGD1ZHR2VK2H3" localSheetId="11" hidden="1">#REF!</definedName>
    <definedName name="BExQ79LX01ZPQB8EGD1ZHR2VK2H3" localSheetId="5" hidden="1">#REF!</definedName>
    <definedName name="BExQ79LX01ZPQB8EGD1ZHR2VK2H3" localSheetId="8" hidden="1">#REF!</definedName>
    <definedName name="BExQ79LX01ZPQB8EGD1ZHR2VK2H3" localSheetId="6" hidden="1">#REF!</definedName>
    <definedName name="BExQ79LX01ZPQB8EGD1ZHR2VK2H3" localSheetId="7" hidden="1">#REF!</definedName>
    <definedName name="BExQ79LX01ZPQB8EGD1ZHR2VK2H3" hidden="1">#REF!</definedName>
    <definedName name="BExQ7B3V9MGDK2OIJ61XXFBFLJFZ" localSheetId="11" hidden="1">#REF!</definedName>
    <definedName name="BExQ7B3V9MGDK2OIJ61XXFBFLJFZ" localSheetId="5" hidden="1">#REF!</definedName>
    <definedName name="BExQ7B3V9MGDK2OIJ61XXFBFLJFZ" localSheetId="8" hidden="1">#REF!</definedName>
    <definedName name="BExQ7B3V9MGDK2OIJ61XXFBFLJFZ" localSheetId="6" hidden="1">#REF!</definedName>
    <definedName name="BExQ7B3V9MGDK2OIJ61XXFBFLJFZ" localSheetId="7" hidden="1">#REF!</definedName>
    <definedName name="BExQ7B3V9MGDK2OIJ61XXFBFLJFZ" hidden="1">#REF!</definedName>
    <definedName name="BExQ7CB046NVPF9ZXDGA7OXOLSLX" localSheetId="11" hidden="1">#REF!</definedName>
    <definedName name="BExQ7CB046NVPF9ZXDGA7OXOLSLX" localSheetId="5" hidden="1">#REF!</definedName>
    <definedName name="BExQ7CB046NVPF9ZXDGA7OXOLSLX" localSheetId="8" hidden="1">#REF!</definedName>
    <definedName name="BExQ7CB046NVPF9ZXDGA7OXOLSLX" localSheetId="6" hidden="1">#REF!</definedName>
    <definedName name="BExQ7CB046NVPF9ZXDGA7OXOLSLX" localSheetId="7" hidden="1">#REF!</definedName>
    <definedName name="BExQ7CB046NVPF9ZXDGA7OXOLSLX" hidden="1">#REF!</definedName>
    <definedName name="BExQ7IWDCGGOO1HTJ97YGO1CK3R9" localSheetId="11" hidden="1">#REF!</definedName>
    <definedName name="BExQ7IWDCGGOO1HTJ97YGO1CK3R9" localSheetId="5" hidden="1">#REF!</definedName>
    <definedName name="BExQ7IWDCGGOO1HTJ97YGO1CK3R9" localSheetId="8" hidden="1">#REF!</definedName>
    <definedName name="BExQ7IWDCGGOO1HTJ97YGO1CK3R9" localSheetId="6" hidden="1">#REF!</definedName>
    <definedName name="BExQ7IWDCGGOO1HTJ97YGO1CK3R9" localSheetId="7" hidden="1">#REF!</definedName>
    <definedName name="BExQ7IWDCGGOO1HTJ97YGO1CK3R9" hidden="1">#REF!</definedName>
    <definedName name="BExQ7JNFIEGS2HKNBALH3Q2N5G7Z" localSheetId="11" hidden="1">#REF!</definedName>
    <definedName name="BExQ7JNFIEGS2HKNBALH3Q2N5G7Z" localSheetId="5" hidden="1">#REF!</definedName>
    <definedName name="BExQ7JNFIEGS2HKNBALH3Q2N5G7Z" localSheetId="8" hidden="1">#REF!</definedName>
    <definedName name="BExQ7JNFIEGS2HKNBALH3Q2N5G7Z" localSheetId="6" hidden="1">#REF!</definedName>
    <definedName name="BExQ7JNFIEGS2HKNBALH3Q2N5G7Z" localSheetId="7" hidden="1">#REF!</definedName>
    <definedName name="BExQ7JNFIEGS2HKNBALH3Q2N5G7Z" hidden="1">#REF!</definedName>
    <definedName name="BExQ7MY3U2Z1IZ71U5LJUD00VVB4" localSheetId="11" hidden="1">#REF!</definedName>
    <definedName name="BExQ7MY3U2Z1IZ71U5LJUD00VVB4" localSheetId="5" hidden="1">#REF!</definedName>
    <definedName name="BExQ7MY3U2Z1IZ71U5LJUD00VVB4" localSheetId="8" hidden="1">#REF!</definedName>
    <definedName name="BExQ7MY3U2Z1IZ71U5LJUD00VVB4" localSheetId="6" hidden="1">#REF!</definedName>
    <definedName name="BExQ7MY3U2Z1IZ71U5LJUD00VVB4" localSheetId="7" hidden="1">#REF!</definedName>
    <definedName name="BExQ7MY3U2Z1IZ71U5LJUD00VVB4" hidden="1">#REF!</definedName>
    <definedName name="BExQ7XL2Q1GVUFL1F9KK0K0EXMWG" localSheetId="11" hidden="1">#REF!</definedName>
    <definedName name="BExQ7XL2Q1GVUFL1F9KK0K0EXMWG" localSheetId="5" hidden="1">#REF!</definedName>
    <definedName name="BExQ7XL2Q1GVUFL1F9KK0K0EXMWG" localSheetId="8" hidden="1">#REF!</definedName>
    <definedName name="BExQ7XL2Q1GVUFL1F9KK0K0EXMWG" localSheetId="6" hidden="1">#REF!</definedName>
    <definedName name="BExQ7XL2Q1GVUFL1F9KK0K0EXMWG" localSheetId="7" hidden="1">#REF!</definedName>
    <definedName name="BExQ7XL2Q1GVUFL1F9KK0K0EXMWG" hidden="1">#REF!</definedName>
    <definedName name="BExQ8469L3ZRZ3KYZPYMSJIDL7Y5" localSheetId="11" hidden="1">#REF!</definedName>
    <definedName name="BExQ8469L3ZRZ3KYZPYMSJIDL7Y5" localSheetId="5" hidden="1">#REF!</definedName>
    <definedName name="BExQ8469L3ZRZ3KYZPYMSJIDL7Y5" localSheetId="8" hidden="1">#REF!</definedName>
    <definedName name="BExQ8469L3ZRZ3KYZPYMSJIDL7Y5" localSheetId="6" hidden="1">#REF!</definedName>
    <definedName name="BExQ8469L3ZRZ3KYZPYMSJIDL7Y5" localSheetId="7" hidden="1">#REF!</definedName>
    <definedName name="BExQ8469L3ZRZ3KYZPYMSJIDL7Y5" hidden="1">#REF!</definedName>
    <definedName name="BExQ84MJB94HL3BWRN50M4NCB6Z0" localSheetId="11" hidden="1">#REF!</definedName>
    <definedName name="BExQ84MJB94HL3BWRN50M4NCB6Z0" localSheetId="5" hidden="1">#REF!</definedName>
    <definedName name="BExQ84MJB94HL3BWRN50M4NCB6Z0" localSheetId="8" hidden="1">#REF!</definedName>
    <definedName name="BExQ84MJB94HL3BWRN50M4NCB6Z0" localSheetId="6" hidden="1">#REF!</definedName>
    <definedName name="BExQ84MJB94HL3BWRN50M4NCB6Z0" localSheetId="7" hidden="1">#REF!</definedName>
    <definedName name="BExQ84MJB94HL3BWRN50M4NCB6Z0" hidden="1">#REF!</definedName>
    <definedName name="BExQ8583ZE00NW7T9OF11OT9IA14" localSheetId="11" hidden="1">#REF!</definedName>
    <definedName name="BExQ8583ZE00NW7T9OF11OT9IA14" localSheetId="5" hidden="1">#REF!</definedName>
    <definedName name="BExQ8583ZE00NW7T9OF11OT9IA14" localSheetId="8" hidden="1">#REF!</definedName>
    <definedName name="BExQ8583ZE00NW7T9OF11OT9IA14" localSheetId="6" hidden="1">#REF!</definedName>
    <definedName name="BExQ8583ZE00NW7T9OF11OT9IA14" localSheetId="7" hidden="1">#REF!</definedName>
    <definedName name="BExQ8583ZE00NW7T9OF11OT9IA14" hidden="1">#REF!</definedName>
    <definedName name="BExQ8A0RPE3IMIFIZLUE7KD2N21W" localSheetId="11" hidden="1">#REF!</definedName>
    <definedName name="BExQ8A0RPE3IMIFIZLUE7KD2N21W" localSheetId="5" hidden="1">#REF!</definedName>
    <definedName name="BExQ8A0RPE3IMIFIZLUE7KD2N21W" localSheetId="8" hidden="1">#REF!</definedName>
    <definedName name="BExQ8A0RPE3IMIFIZLUE7KD2N21W" localSheetId="6" hidden="1">#REF!</definedName>
    <definedName name="BExQ8A0RPE3IMIFIZLUE7KD2N21W" localSheetId="7" hidden="1">#REF!</definedName>
    <definedName name="BExQ8A0RPE3IMIFIZLUE7KD2N21W" hidden="1">#REF!</definedName>
    <definedName name="BExQ8ABK6H1ADV2R2OYT8NFFYG2N" localSheetId="11" hidden="1">#REF!</definedName>
    <definedName name="BExQ8ABK6H1ADV2R2OYT8NFFYG2N" localSheetId="5" hidden="1">#REF!</definedName>
    <definedName name="BExQ8ABK6H1ADV2R2OYT8NFFYG2N" localSheetId="8" hidden="1">#REF!</definedName>
    <definedName name="BExQ8ABK6H1ADV2R2OYT8NFFYG2N" localSheetId="6" hidden="1">#REF!</definedName>
    <definedName name="BExQ8ABK6H1ADV2R2OYT8NFFYG2N" localSheetId="7" hidden="1">#REF!</definedName>
    <definedName name="BExQ8ABK6H1ADV2R2OYT8NFFYG2N" hidden="1">#REF!</definedName>
    <definedName name="BExQ8DM90XJ6GCJIK9LC5O82I2TJ" localSheetId="11" hidden="1">#REF!</definedName>
    <definedName name="BExQ8DM90XJ6GCJIK9LC5O82I2TJ" localSheetId="5" hidden="1">#REF!</definedName>
    <definedName name="BExQ8DM90XJ6GCJIK9LC5O82I2TJ" localSheetId="8" hidden="1">#REF!</definedName>
    <definedName name="BExQ8DM90XJ6GCJIK9LC5O82I2TJ" localSheetId="6" hidden="1">#REF!</definedName>
    <definedName name="BExQ8DM90XJ6GCJIK9LC5O82I2TJ" localSheetId="7" hidden="1">#REF!</definedName>
    <definedName name="BExQ8DM90XJ6GCJIK9LC5O82I2TJ" hidden="1">#REF!</definedName>
    <definedName name="BExQ8G0K46ZORA0QVQTDI7Z8LXGF" localSheetId="11" hidden="1">#REF!</definedName>
    <definedName name="BExQ8G0K46ZORA0QVQTDI7Z8LXGF" localSheetId="5" hidden="1">#REF!</definedName>
    <definedName name="BExQ8G0K46ZORA0QVQTDI7Z8LXGF" localSheetId="8" hidden="1">#REF!</definedName>
    <definedName name="BExQ8G0K46ZORA0QVQTDI7Z8LXGF" localSheetId="6" hidden="1">#REF!</definedName>
    <definedName name="BExQ8G0K46ZORA0QVQTDI7Z8LXGF" localSheetId="7" hidden="1">#REF!</definedName>
    <definedName name="BExQ8G0K46ZORA0QVQTDI7Z8LXGF" hidden="1">#REF!</definedName>
    <definedName name="BExQ8O3WEU8HNTTGKTW5T0QSKCLP" localSheetId="11" hidden="1">#REF!</definedName>
    <definedName name="BExQ8O3WEU8HNTTGKTW5T0QSKCLP" localSheetId="5" hidden="1">#REF!</definedName>
    <definedName name="BExQ8O3WEU8HNTTGKTW5T0QSKCLP" localSheetId="8" hidden="1">#REF!</definedName>
    <definedName name="BExQ8O3WEU8HNTTGKTW5T0QSKCLP" localSheetId="6" hidden="1">#REF!</definedName>
    <definedName name="BExQ8O3WEU8HNTTGKTW5T0QSKCLP" localSheetId="7" hidden="1">#REF!</definedName>
    <definedName name="BExQ8O3WEU8HNTTGKTW5T0QSKCLP" hidden="1">#REF!</definedName>
    <definedName name="BExQ8ZCEDBOBJA3D9LDP5TU2WYGR" localSheetId="11" hidden="1">#REF!</definedName>
    <definedName name="BExQ8ZCEDBOBJA3D9LDP5TU2WYGR" localSheetId="5" hidden="1">#REF!</definedName>
    <definedName name="BExQ8ZCEDBOBJA3D9LDP5TU2WYGR" localSheetId="8" hidden="1">#REF!</definedName>
    <definedName name="BExQ8ZCEDBOBJA3D9LDP5TU2WYGR" localSheetId="6" hidden="1">#REF!</definedName>
    <definedName name="BExQ8ZCEDBOBJA3D9LDP5TU2WYGR" localSheetId="7" hidden="1">#REF!</definedName>
    <definedName name="BExQ8ZCEDBOBJA3D9LDP5TU2WYGR" hidden="1">#REF!</definedName>
    <definedName name="BExQ94LAW6MAQBWY25WTBFV5PPZJ" localSheetId="11" hidden="1">#REF!</definedName>
    <definedName name="BExQ94LAW6MAQBWY25WTBFV5PPZJ" localSheetId="5" hidden="1">#REF!</definedName>
    <definedName name="BExQ94LAW6MAQBWY25WTBFV5PPZJ" localSheetId="8" hidden="1">#REF!</definedName>
    <definedName name="BExQ94LAW6MAQBWY25WTBFV5PPZJ" localSheetId="6" hidden="1">#REF!</definedName>
    <definedName name="BExQ94LAW6MAQBWY25WTBFV5PPZJ" localSheetId="7" hidden="1">#REF!</definedName>
    <definedName name="BExQ94LAW6MAQBWY25WTBFV5PPZJ" hidden="1">#REF!</definedName>
    <definedName name="BExQ968K8V66L55PCVI3B4VR4FW6" localSheetId="11" hidden="1">#REF!</definedName>
    <definedName name="BExQ968K8V66L55PCVI3B4VR4FW6" localSheetId="5" hidden="1">#REF!</definedName>
    <definedName name="BExQ968K8V66L55PCVI3B4VR4FW6" localSheetId="8" hidden="1">#REF!</definedName>
    <definedName name="BExQ968K8V66L55PCVI3B4VR4FW6" localSheetId="6" hidden="1">#REF!</definedName>
    <definedName name="BExQ968K8V66L55PCVI3B4VR4FW6" localSheetId="7" hidden="1">#REF!</definedName>
    <definedName name="BExQ968K8V66L55PCVI3B4VR4FW6" hidden="1">#REF!</definedName>
    <definedName name="BExQ97QIPOSSRK978N8P234Y1XA4" localSheetId="11" hidden="1">#REF!</definedName>
    <definedName name="BExQ97QIPOSSRK978N8P234Y1XA4" localSheetId="5" hidden="1">#REF!</definedName>
    <definedName name="BExQ97QIPOSSRK978N8P234Y1XA4" localSheetId="8" hidden="1">#REF!</definedName>
    <definedName name="BExQ97QIPOSSRK978N8P234Y1XA4" localSheetId="6" hidden="1">#REF!</definedName>
    <definedName name="BExQ97QIPOSSRK978N8P234Y1XA4" localSheetId="7" hidden="1">#REF!</definedName>
    <definedName name="BExQ97QIPOSSRK978N8P234Y1XA4" hidden="1">#REF!</definedName>
    <definedName name="BExQ9DFHXLBKBS9DWH05G83SL12Z" localSheetId="11" hidden="1">#REF!</definedName>
    <definedName name="BExQ9DFHXLBKBS9DWH05G83SL12Z" localSheetId="5" hidden="1">#REF!</definedName>
    <definedName name="BExQ9DFHXLBKBS9DWH05G83SL12Z" localSheetId="8" hidden="1">#REF!</definedName>
    <definedName name="BExQ9DFHXLBKBS9DWH05G83SL12Z" localSheetId="6" hidden="1">#REF!</definedName>
    <definedName name="BExQ9DFHXLBKBS9DWH05G83SL12Z" localSheetId="7" hidden="1">#REF!</definedName>
    <definedName name="BExQ9DFHXLBKBS9DWH05G83SL12Z" hidden="1">#REF!</definedName>
    <definedName name="BExQ9E6FBAXTHGF3RXANFIA77GXP" localSheetId="11" hidden="1">#REF!</definedName>
    <definedName name="BExQ9E6FBAXTHGF3RXANFIA77GXP" localSheetId="5" hidden="1">#REF!</definedName>
    <definedName name="BExQ9E6FBAXTHGF3RXANFIA77GXP" localSheetId="8" hidden="1">#REF!</definedName>
    <definedName name="BExQ9E6FBAXTHGF3RXANFIA77GXP" localSheetId="6" hidden="1">#REF!</definedName>
    <definedName name="BExQ9E6FBAXTHGF3RXANFIA77GXP" localSheetId="7" hidden="1">#REF!</definedName>
    <definedName name="BExQ9E6FBAXTHGF3RXANFIA77GXP" hidden="1">#REF!</definedName>
    <definedName name="BExQ9J4ID0TGFFFJSQ9PFAMXOYZ1" localSheetId="11" hidden="1">#REF!</definedName>
    <definedName name="BExQ9J4ID0TGFFFJSQ9PFAMXOYZ1" localSheetId="5" hidden="1">#REF!</definedName>
    <definedName name="BExQ9J4ID0TGFFFJSQ9PFAMXOYZ1" localSheetId="8" hidden="1">#REF!</definedName>
    <definedName name="BExQ9J4ID0TGFFFJSQ9PFAMXOYZ1" localSheetId="6" hidden="1">#REF!</definedName>
    <definedName name="BExQ9J4ID0TGFFFJSQ9PFAMXOYZ1" localSheetId="7" hidden="1">#REF!</definedName>
    <definedName name="BExQ9J4ID0TGFFFJSQ9PFAMXOYZ1" hidden="1">#REF!</definedName>
    <definedName name="BExQ9KX9734KIAK7IMRLHCPYDHO2" localSheetId="11" hidden="1">#REF!</definedName>
    <definedName name="BExQ9KX9734KIAK7IMRLHCPYDHO2" localSheetId="5" hidden="1">#REF!</definedName>
    <definedName name="BExQ9KX9734KIAK7IMRLHCPYDHO2" localSheetId="8" hidden="1">#REF!</definedName>
    <definedName name="BExQ9KX9734KIAK7IMRLHCPYDHO2" localSheetId="6" hidden="1">#REF!</definedName>
    <definedName name="BExQ9KX9734KIAK7IMRLHCPYDHO2" localSheetId="7" hidden="1">#REF!</definedName>
    <definedName name="BExQ9KX9734KIAK7IMRLHCPYDHO2" hidden="1">#REF!</definedName>
    <definedName name="BExQ9L81FF4I7816VTPFBDWVU4CW" localSheetId="11" hidden="1">#REF!</definedName>
    <definedName name="BExQ9L81FF4I7816VTPFBDWVU4CW" localSheetId="5" hidden="1">#REF!</definedName>
    <definedName name="BExQ9L81FF4I7816VTPFBDWVU4CW" localSheetId="8" hidden="1">#REF!</definedName>
    <definedName name="BExQ9L81FF4I7816VTPFBDWVU4CW" localSheetId="6" hidden="1">#REF!</definedName>
    <definedName name="BExQ9L81FF4I7816VTPFBDWVU4CW" localSheetId="7" hidden="1">#REF!</definedName>
    <definedName name="BExQ9L81FF4I7816VTPFBDWVU4CW" hidden="1">#REF!</definedName>
    <definedName name="BExQ9M4E2ACZOWWWP1JJIQO8AHUM" localSheetId="11" hidden="1">#REF!</definedName>
    <definedName name="BExQ9M4E2ACZOWWWP1JJIQO8AHUM" localSheetId="5" hidden="1">#REF!</definedName>
    <definedName name="BExQ9M4E2ACZOWWWP1JJIQO8AHUM" localSheetId="8" hidden="1">#REF!</definedName>
    <definedName name="BExQ9M4E2ACZOWWWP1JJIQO8AHUM" localSheetId="6" hidden="1">#REF!</definedName>
    <definedName name="BExQ9M4E2ACZOWWWP1JJIQO8AHUM" localSheetId="7" hidden="1">#REF!</definedName>
    <definedName name="BExQ9M4E2ACZOWWWP1JJIQO8AHUM" hidden="1">#REF!</definedName>
    <definedName name="BExQ9TBCP5IJKSQLYEBE6FQLF16I" localSheetId="11" hidden="1">#REF!</definedName>
    <definedName name="BExQ9TBCP5IJKSQLYEBE6FQLF16I" localSheetId="5" hidden="1">#REF!</definedName>
    <definedName name="BExQ9TBCP5IJKSQLYEBE6FQLF16I" localSheetId="8" hidden="1">#REF!</definedName>
    <definedName name="BExQ9TBCP5IJKSQLYEBE6FQLF16I" localSheetId="6" hidden="1">#REF!</definedName>
    <definedName name="BExQ9TBCP5IJKSQLYEBE6FQLF16I" localSheetId="7" hidden="1">#REF!</definedName>
    <definedName name="BExQ9TBCP5IJKSQLYEBE6FQLF16I" hidden="1">#REF!</definedName>
    <definedName name="BExQ9UTANMJCK7LJ4OQMD6F2Q01L" localSheetId="11" hidden="1">#REF!</definedName>
    <definedName name="BExQ9UTANMJCK7LJ4OQMD6F2Q01L" localSheetId="5" hidden="1">#REF!</definedName>
    <definedName name="BExQ9UTANMJCK7LJ4OQMD6F2Q01L" localSheetId="8" hidden="1">#REF!</definedName>
    <definedName name="BExQ9UTANMJCK7LJ4OQMD6F2Q01L" localSheetId="6" hidden="1">#REF!</definedName>
    <definedName name="BExQ9UTANMJCK7LJ4OQMD6F2Q01L" localSheetId="7" hidden="1">#REF!</definedName>
    <definedName name="BExQ9UTANMJCK7LJ4OQMD6F2Q01L" hidden="1">#REF!</definedName>
    <definedName name="BExQ9ZLYHWABXAA9NJDW8ZS0UQ9P" localSheetId="11" hidden="1">[48]ZZCOOM_M03_Q004!#REF!</definedName>
    <definedName name="BExQ9ZLYHWABXAA9NJDW8ZS0UQ9P" localSheetId="5" hidden="1">[48]ZZCOOM_M03_Q004!#REF!</definedName>
    <definedName name="BExQ9ZLYHWABXAA9NJDW8ZS0UQ9P" localSheetId="8" hidden="1">[49]ZZCOOM_M03_Q005!#REF!</definedName>
    <definedName name="BExQ9ZLYHWABXAA9NJDW8ZS0UQ9P" localSheetId="6" hidden="1">[48]ZZCOOM_M03_Q004!#REF!</definedName>
    <definedName name="BExQ9ZLYHWABXAA9NJDW8ZS0UQ9P" localSheetId="7" hidden="1">#REF!</definedName>
    <definedName name="BExQ9ZLYHWABXAA9NJDW8ZS0UQ9P" hidden="1">[48]ZZCOOM_M03_Q004!#REF!</definedName>
    <definedName name="BExQ9ZWQ19KSRZNZNPY6ZNWEST1J" localSheetId="11" hidden="1">#REF!</definedName>
    <definedName name="BExQ9ZWQ19KSRZNZNPY6ZNWEST1J" localSheetId="5" hidden="1">#REF!</definedName>
    <definedName name="BExQ9ZWQ19KSRZNZNPY6ZNWEST1J" localSheetId="8" hidden="1">#REF!</definedName>
    <definedName name="BExQ9ZWQ19KSRZNZNPY6ZNWEST1J" localSheetId="6" hidden="1">#REF!</definedName>
    <definedName name="BExQ9ZWQ19KSRZNZNPY6ZNWEST1J" localSheetId="7" hidden="1">#REF!</definedName>
    <definedName name="BExQ9ZWQ19KSRZNZNPY6ZNWEST1J" hidden="1">#REF!</definedName>
    <definedName name="BExQA324HSCK40ENJUT9CS9EC71B" localSheetId="11" hidden="1">#REF!</definedName>
    <definedName name="BExQA324HSCK40ENJUT9CS9EC71B" localSheetId="5" hidden="1">#REF!</definedName>
    <definedName name="BExQA324HSCK40ENJUT9CS9EC71B" localSheetId="8" hidden="1">#REF!</definedName>
    <definedName name="BExQA324HSCK40ENJUT9CS9EC71B" localSheetId="6" hidden="1">#REF!</definedName>
    <definedName name="BExQA324HSCK40ENJUT9CS9EC71B" localSheetId="7" hidden="1">#REF!</definedName>
    <definedName name="BExQA324HSCK40ENJUT9CS9EC71B" hidden="1">#REF!</definedName>
    <definedName name="BExQA55GY0STSNBWQCWN8E31ZXCS" localSheetId="11" hidden="1">#REF!</definedName>
    <definedName name="BExQA55GY0STSNBWQCWN8E31ZXCS" localSheetId="5" hidden="1">#REF!</definedName>
    <definedName name="BExQA55GY0STSNBWQCWN8E31ZXCS" localSheetId="8" hidden="1">#REF!</definedName>
    <definedName name="BExQA55GY0STSNBWQCWN8E31ZXCS" localSheetId="6" hidden="1">#REF!</definedName>
    <definedName name="BExQA55GY0STSNBWQCWN8E31ZXCS" localSheetId="7" hidden="1">#REF!</definedName>
    <definedName name="BExQA55GY0STSNBWQCWN8E31ZXCS" hidden="1">#REF!</definedName>
    <definedName name="BExQA7URC7M82I0T9RUF90GCS15S" localSheetId="11" hidden="1">#REF!</definedName>
    <definedName name="BExQA7URC7M82I0T9RUF90GCS15S" localSheetId="5" hidden="1">#REF!</definedName>
    <definedName name="BExQA7URC7M82I0T9RUF90GCS15S" localSheetId="8" hidden="1">#REF!</definedName>
    <definedName name="BExQA7URC7M82I0T9RUF90GCS15S" localSheetId="6" hidden="1">#REF!</definedName>
    <definedName name="BExQA7URC7M82I0T9RUF90GCS15S" localSheetId="7" hidden="1">#REF!</definedName>
    <definedName name="BExQA7URC7M82I0T9RUF90GCS15S" hidden="1">#REF!</definedName>
    <definedName name="BExQA9HZIN9XEMHEEVHT99UU9Z82" localSheetId="11" hidden="1">#REF!</definedName>
    <definedName name="BExQA9HZIN9XEMHEEVHT99UU9Z82" localSheetId="5" hidden="1">#REF!</definedName>
    <definedName name="BExQA9HZIN9XEMHEEVHT99UU9Z82" localSheetId="8" hidden="1">#REF!</definedName>
    <definedName name="BExQA9HZIN9XEMHEEVHT99UU9Z82" localSheetId="6" hidden="1">#REF!</definedName>
    <definedName name="BExQA9HZIN9XEMHEEVHT99UU9Z82" localSheetId="7" hidden="1">#REF!</definedName>
    <definedName name="BExQA9HZIN9XEMHEEVHT99UU9Z82" hidden="1">#REF!</definedName>
    <definedName name="BExQAELFYH92K8CJL155181UDORO" localSheetId="11" hidden="1">#REF!</definedName>
    <definedName name="BExQAELFYH92K8CJL155181UDORO" localSheetId="5" hidden="1">#REF!</definedName>
    <definedName name="BExQAELFYH92K8CJL155181UDORO" localSheetId="8" hidden="1">#REF!</definedName>
    <definedName name="BExQAELFYH92K8CJL155181UDORO" localSheetId="6" hidden="1">#REF!</definedName>
    <definedName name="BExQAELFYH92K8CJL155181UDORO" localSheetId="7" hidden="1">#REF!</definedName>
    <definedName name="BExQAELFYH92K8CJL155181UDORO" hidden="1">#REF!</definedName>
    <definedName name="BExQAG8PP8R5NJKNQD1U4QOSD6X5" localSheetId="11" hidden="1">#REF!</definedName>
    <definedName name="BExQAG8PP8R5NJKNQD1U4QOSD6X5" localSheetId="5" hidden="1">#REF!</definedName>
    <definedName name="BExQAG8PP8R5NJKNQD1U4QOSD6X5" localSheetId="8" hidden="1">#REF!</definedName>
    <definedName name="BExQAG8PP8R5NJKNQD1U4QOSD6X5" localSheetId="6" hidden="1">#REF!</definedName>
    <definedName name="BExQAG8PP8R5NJKNQD1U4QOSD6X5" localSheetId="7" hidden="1">#REF!</definedName>
    <definedName name="BExQAG8PP8R5NJKNQD1U4QOSD6X5" hidden="1">#REF!</definedName>
    <definedName name="BExQAVTR32SDHZQ69KNYF6UXXKS2" localSheetId="11" hidden="1">#REF!</definedName>
    <definedName name="BExQAVTR32SDHZQ69KNYF6UXXKS2" localSheetId="5" hidden="1">#REF!</definedName>
    <definedName name="BExQAVTR32SDHZQ69KNYF6UXXKS2" localSheetId="8" hidden="1">#REF!</definedName>
    <definedName name="BExQAVTR32SDHZQ69KNYF6UXXKS2" localSheetId="6" hidden="1">#REF!</definedName>
    <definedName name="BExQAVTR32SDHZQ69KNYF6UXXKS2" localSheetId="7" hidden="1">#REF!</definedName>
    <definedName name="BExQAVTR32SDHZQ69KNYF6UXXKS2" hidden="1">#REF!</definedName>
    <definedName name="BExQBBETZJ7LHJ9CLAL3GEKQFEGR" localSheetId="11" hidden="1">#REF!</definedName>
    <definedName name="BExQBBETZJ7LHJ9CLAL3GEKQFEGR" localSheetId="5" hidden="1">#REF!</definedName>
    <definedName name="BExQBBETZJ7LHJ9CLAL3GEKQFEGR" localSheetId="8" hidden="1">#REF!</definedName>
    <definedName name="BExQBBETZJ7LHJ9CLAL3GEKQFEGR" localSheetId="6" hidden="1">#REF!</definedName>
    <definedName name="BExQBBETZJ7LHJ9CLAL3GEKQFEGR" localSheetId="7" hidden="1">#REF!</definedName>
    <definedName name="BExQBBETZJ7LHJ9CLAL3GEKQFEGR" hidden="1">#REF!</definedName>
    <definedName name="BExQBDICMZTSA1X73TMHNO4JSFLN" localSheetId="11" hidden="1">#REF!</definedName>
    <definedName name="BExQBDICMZTSA1X73TMHNO4JSFLN" localSheetId="5" hidden="1">#REF!</definedName>
    <definedName name="BExQBDICMZTSA1X73TMHNO4JSFLN" localSheetId="8" hidden="1">#REF!</definedName>
    <definedName name="BExQBDICMZTSA1X73TMHNO4JSFLN" localSheetId="6" hidden="1">#REF!</definedName>
    <definedName name="BExQBDICMZTSA1X73TMHNO4JSFLN" localSheetId="7" hidden="1">#REF!</definedName>
    <definedName name="BExQBDICMZTSA1X73TMHNO4JSFLN" hidden="1">#REF!</definedName>
    <definedName name="BExQBEER6CRCRPSSL61S0OMH57ZA" localSheetId="11" hidden="1">#REF!</definedName>
    <definedName name="BExQBEER6CRCRPSSL61S0OMH57ZA" localSheetId="5" hidden="1">#REF!</definedName>
    <definedName name="BExQBEER6CRCRPSSL61S0OMH57ZA" localSheetId="8" hidden="1">#REF!</definedName>
    <definedName name="BExQBEER6CRCRPSSL61S0OMH57ZA" localSheetId="6" hidden="1">#REF!</definedName>
    <definedName name="BExQBEER6CRCRPSSL61S0OMH57ZA" localSheetId="7" hidden="1">#REF!</definedName>
    <definedName name="BExQBEER6CRCRPSSL61S0OMH57ZA" hidden="1">#REF!</definedName>
    <definedName name="BExQBFR753FNBMC27WEQJT8UKANJ" localSheetId="11" hidden="1">#REF!</definedName>
    <definedName name="BExQBFR753FNBMC27WEQJT8UKANJ" localSheetId="5" hidden="1">#REF!</definedName>
    <definedName name="BExQBFR753FNBMC27WEQJT8UKANJ" localSheetId="8" hidden="1">#REF!</definedName>
    <definedName name="BExQBFR753FNBMC27WEQJT8UKANJ" localSheetId="6" hidden="1">#REF!</definedName>
    <definedName name="BExQBFR753FNBMC27WEQJT8UKANJ" localSheetId="7" hidden="1">#REF!</definedName>
    <definedName name="BExQBFR753FNBMC27WEQJT8UKANJ" hidden="1">#REF!</definedName>
    <definedName name="BExQBIGGY5TXI2FJVVZSLZ0LTZYH" localSheetId="11" hidden="1">#REF!</definedName>
    <definedName name="BExQBIGGY5TXI2FJVVZSLZ0LTZYH" localSheetId="5" hidden="1">#REF!</definedName>
    <definedName name="BExQBIGGY5TXI2FJVVZSLZ0LTZYH" localSheetId="8" hidden="1">#REF!</definedName>
    <definedName name="BExQBIGGY5TXI2FJVVZSLZ0LTZYH" localSheetId="6" hidden="1">#REF!</definedName>
    <definedName name="BExQBIGGY5TXI2FJVVZSLZ0LTZYH" localSheetId="7" hidden="1">#REF!</definedName>
    <definedName name="BExQBIGGY5TXI2FJVVZSLZ0LTZYH" hidden="1">#REF!</definedName>
    <definedName name="BExQBM1RUSIQ85LLMM2159BYDPIP" localSheetId="11" hidden="1">#REF!</definedName>
    <definedName name="BExQBM1RUSIQ85LLMM2159BYDPIP" localSheetId="5" hidden="1">#REF!</definedName>
    <definedName name="BExQBM1RUSIQ85LLMM2159BYDPIP" localSheetId="8" hidden="1">#REF!</definedName>
    <definedName name="BExQBM1RUSIQ85LLMM2159BYDPIP" localSheetId="6" hidden="1">#REF!</definedName>
    <definedName name="BExQBM1RUSIQ85LLMM2159BYDPIP" localSheetId="7" hidden="1">#REF!</definedName>
    <definedName name="BExQBM1RUSIQ85LLMM2159BYDPIP" hidden="1">#REF!</definedName>
    <definedName name="BExQBOWE543K7PGA5S7SVU2QKPM3" localSheetId="11" hidden="1">#REF!</definedName>
    <definedName name="BExQBOWE543K7PGA5S7SVU2QKPM3" localSheetId="5" hidden="1">#REF!</definedName>
    <definedName name="BExQBOWE543K7PGA5S7SVU2QKPM3" localSheetId="8" hidden="1">#REF!</definedName>
    <definedName name="BExQBOWE543K7PGA5S7SVU2QKPM3" localSheetId="6" hidden="1">#REF!</definedName>
    <definedName name="BExQBOWE543K7PGA5S7SVU2QKPM3" localSheetId="7" hidden="1">#REF!</definedName>
    <definedName name="BExQBOWE543K7PGA5S7SVU2QKPM3" hidden="1">#REF!</definedName>
    <definedName name="BExQBPSOZ47V81YAEURP0NQJNTJH" localSheetId="11" hidden="1">#REF!</definedName>
    <definedName name="BExQBPSOZ47V81YAEURP0NQJNTJH" localSheetId="5" hidden="1">#REF!</definedName>
    <definedName name="BExQBPSOZ47V81YAEURP0NQJNTJH" localSheetId="8" hidden="1">#REF!</definedName>
    <definedName name="BExQBPSOZ47V81YAEURP0NQJNTJH" localSheetId="6" hidden="1">#REF!</definedName>
    <definedName name="BExQBPSOZ47V81YAEURP0NQJNTJH" localSheetId="7" hidden="1">#REF!</definedName>
    <definedName name="BExQBPSOZ47V81YAEURP0NQJNTJH" hidden="1">#REF!</definedName>
    <definedName name="BExQC5TWT21CGBKD0IHAXTIN2QB8" localSheetId="11" hidden="1">#REF!</definedName>
    <definedName name="BExQC5TWT21CGBKD0IHAXTIN2QB8" localSheetId="5" hidden="1">#REF!</definedName>
    <definedName name="BExQC5TWT21CGBKD0IHAXTIN2QB8" localSheetId="8" hidden="1">#REF!</definedName>
    <definedName name="BExQC5TWT21CGBKD0IHAXTIN2QB8" localSheetId="6" hidden="1">#REF!</definedName>
    <definedName name="BExQC5TWT21CGBKD0IHAXTIN2QB8" localSheetId="7" hidden="1">#REF!</definedName>
    <definedName name="BExQC5TWT21CGBKD0IHAXTIN2QB8" hidden="1">#REF!</definedName>
    <definedName name="BExQC94JL9F5GW4S8DQCAF4WB2DA" localSheetId="11" hidden="1">#REF!</definedName>
    <definedName name="BExQC94JL9F5GW4S8DQCAF4WB2DA" localSheetId="5" hidden="1">#REF!</definedName>
    <definedName name="BExQC94JL9F5GW4S8DQCAF4WB2DA" localSheetId="8" hidden="1">#REF!</definedName>
    <definedName name="BExQC94JL9F5GW4S8DQCAF4WB2DA" localSheetId="6" hidden="1">#REF!</definedName>
    <definedName name="BExQC94JL9F5GW4S8DQCAF4WB2DA" localSheetId="7" hidden="1">#REF!</definedName>
    <definedName name="BExQC94JL9F5GW4S8DQCAF4WB2DA" hidden="1">#REF!</definedName>
    <definedName name="BExQCKTD8AT0824LGWREXM1B5D1X" localSheetId="11" hidden="1">#REF!</definedName>
    <definedName name="BExQCKTD8AT0824LGWREXM1B5D1X" localSheetId="5" hidden="1">#REF!</definedName>
    <definedName name="BExQCKTD8AT0824LGWREXM1B5D1X" localSheetId="8" hidden="1">#REF!</definedName>
    <definedName name="BExQCKTD8AT0824LGWREXM1B5D1X" localSheetId="6" hidden="1">#REF!</definedName>
    <definedName name="BExQCKTD8AT0824LGWREXM1B5D1X" localSheetId="7" hidden="1">#REF!</definedName>
    <definedName name="BExQCKTD8AT0824LGWREXM1B5D1X" hidden="1">#REF!</definedName>
    <definedName name="BExQCQ7KF4HVXSD72FF3DJGNNO3M" localSheetId="11" hidden="1">#REF!</definedName>
    <definedName name="BExQCQ7KF4HVXSD72FF3DJGNNO3M" localSheetId="5" hidden="1">#REF!</definedName>
    <definedName name="BExQCQ7KF4HVXSD72FF3DJGNNO3M" localSheetId="8" hidden="1">#REF!</definedName>
    <definedName name="BExQCQ7KF4HVXSD72FF3DJGNNO3M" localSheetId="6" hidden="1">#REF!</definedName>
    <definedName name="BExQCQ7KF4HVXSD72FF3DJGNNO3M" localSheetId="7" hidden="1">#REF!</definedName>
    <definedName name="BExQCQ7KF4HVXSD72FF3DJGNNO3M" hidden="1">#REF!</definedName>
    <definedName name="BExQCRPJXI0WNJUFFAC39C0PFUFK" localSheetId="11" hidden="1">#REF!</definedName>
    <definedName name="BExQCRPJXI0WNJUFFAC39C0PFUFK" localSheetId="5" hidden="1">#REF!</definedName>
    <definedName name="BExQCRPJXI0WNJUFFAC39C0PFUFK" localSheetId="8" hidden="1">#REF!</definedName>
    <definedName name="BExQCRPJXI0WNJUFFAC39C0PFUFK" localSheetId="6" hidden="1">#REF!</definedName>
    <definedName name="BExQCRPJXI0WNJUFFAC39C0PFUFK" localSheetId="7" hidden="1">#REF!</definedName>
    <definedName name="BExQCRPJXI0WNJUFFAC39C0PFUFK" hidden="1">#REF!</definedName>
    <definedName name="BExQD571YWOXKR2SX85K5MKQ0AO2" localSheetId="11" hidden="1">#REF!</definedName>
    <definedName name="BExQD571YWOXKR2SX85K5MKQ0AO2" localSheetId="5" hidden="1">#REF!</definedName>
    <definedName name="BExQD571YWOXKR2SX85K5MKQ0AO2" localSheetId="8" hidden="1">#REF!</definedName>
    <definedName name="BExQD571YWOXKR2SX85K5MKQ0AO2" localSheetId="6" hidden="1">#REF!</definedName>
    <definedName name="BExQD571YWOXKR2SX85K5MKQ0AO2" localSheetId="7" hidden="1">#REF!</definedName>
    <definedName name="BExQD571YWOXKR2SX85K5MKQ0AO2" hidden="1">#REF!</definedName>
    <definedName name="BExQDB6VCHN8PNX8EA6JNIEQ2JC2" localSheetId="11" hidden="1">#REF!</definedName>
    <definedName name="BExQDB6VCHN8PNX8EA6JNIEQ2JC2" localSheetId="5" hidden="1">#REF!</definedName>
    <definedName name="BExQDB6VCHN8PNX8EA6JNIEQ2JC2" localSheetId="8" hidden="1">#REF!</definedName>
    <definedName name="BExQDB6VCHN8PNX8EA6JNIEQ2JC2" localSheetId="6" hidden="1">#REF!</definedName>
    <definedName name="BExQDB6VCHN8PNX8EA6JNIEQ2JC2" localSheetId="7" hidden="1">#REF!</definedName>
    <definedName name="BExQDB6VCHN8PNX8EA6JNIEQ2JC2" hidden="1">#REF!</definedName>
    <definedName name="BExQDE1B6U2Q9B73KBENABP71YM1" localSheetId="11" hidden="1">#REF!</definedName>
    <definedName name="BExQDE1B6U2Q9B73KBENABP71YM1" localSheetId="5" hidden="1">#REF!</definedName>
    <definedName name="BExQDE1B6U2Q9B73KBENABP71YM1" localSheetId="8" hidden="1">#REF!</definedName>
    <definedName name="BExQDE1B6U2Q9B73KBENABP71YM1" localSheetId="6" hidden="1">#REF!</definedName>
    <definedName name="BExQDE1B6U2Q9B73KBENABP71YM1" localSheetId="7" hidden="1">#REF!</definedName>
    <definedName name="BExQDE1B6U2Q9B73KBENABP71YM1" hidden="1">#REF!</definedName>
    <definedName name="BExQDGQCN7ZW41QDUHOBJUGQAX40" localSheetId="11" hidden="1">#REF!</definedName>
    <definedName name="BExQDGQCN7ZW41QDUHOBJUGQAX40" localSheetId="5" hidden="1">#REF!</definedName>
    <definedName name="BExQDGQCN7ZW41QDUHOBJUGQAX40" localSheetId="8" hidden="1">#REF!</definedName>
    <definedName name="BExQDGQCN7ZW41QDUHOBJUGQAX40" localSheetId="6" hidden="1">#REF!</definedName>
    <definedName name="BExQDGQCN7ZW41QDUHOBJUGQAX40" localSheetId="7" hidden="1">#REF!</definedName>
    <definedName name="BExQDGQCN7ZW41QDUHOBJUGQAX40" hidden="1">#REF!</definedName>
    <definedName name="BExQED8ZZUEH0WRNOHXI7V9TVC8K" localSheetId="11" hidden="1">#REF!</definedName>
    <definedName name="BExQED8ZZUEH0WRNOHXI7V9TVC8K" localSheetId="5" hidden="1">#REF!</definedName>
    <definedName name="BExQED8ZZUEH0WRNOHXI7V9TVC8K" localSheetId="8" hidden="1">#REF!</definedName>
    <definedName name="BExQED8ZZUEH0WRNOHXI7V9TVC8K" localSheetId="6" hidden="1">#REF!</definedName>
    <definedName name="BExQED8ZZUEH0WRNOHXI7V9TVC8K" localSheetId="7" hidden="1">#REF!</definedName>
    <definedName name="BExQED8ZZUEH0WRNOHXI7V9TVC8K" hidden="1">#REF!</definedName>
    <definedName name="BExQEF1PIJIB9J24OB0M4X1WLBB0" localSheetId="11" hidden="1">#REF!</definedName>
    <definedName name="BExQEF1PIJIB9J24OB0M4X1WLBB0" localSheetId="5" hidden="1">#REF!</definedName>
    <definedName name="BExQEF1PIJIB9J24OB0M4X1WLBB0" localSheetId="8" hidden="1">#REF!</definedName>
    <definedName name="BExQEF1PIJIB9J24OB0M4X1WLBB0" localSheetId="6" hidden="1">#REF!</definedName>
    <definedName name="BExQEF1PIJIB9J24OB0M4X1WLBB0" localSheetId="7" hidden="1">#REF!</definedName>
    <definedName name="BExQEF1PIJIB9J24OB0M4X1WLBB0" hidden="1">#REF!</definedName>
    <definedName name="BExQEMUA4HEFM4OVO8M8MA8PIAW1" localSheetId="11" hidden="1">#REF!</definedName>
    <definedName name="BExQEMUA4HEFM4OVO8M8MA8PIAW1" localSheetId="5" hidden="1">#REF!</definedName>
    <definedName name="BExQEMUA4HEFM4OVO8M8MA8PIAW1" localSheetId="8" hidden="1">#REF!</definedName>
    <definedName name="BExQEMUA4HEFM4OVO8M8MA8PIAW1" localSheetId="6" hidden="1">#REF!</definedName>
    <definedName name="BExQEMUA4HEFM4OVO8M8MA8PIAW1" localSheetId="7" hidden="1">#REF!</definedName>
    <definedName name="BExQEMUA4HEFM4OVO8M8MA8PIAW1" hidden="1">#REF!</definedName>
    <definedName name="BExQEP38QPDKB85WG2WOL17IMB5S" localSheetId="11" hidden="1">#REF!</definedName>
    <definedName name="BExQEP38QPDKB85WG2WOL17IMB5S" localSheetId="5" hidden="1">#REF!</definedName>
    <definedName name="BExQEP38QPDKB85WG2WOL17IMB5S" localSheetId="8" hidden="1">#REF!</definedName>
    <definedName name="BExQEP38QPDKB85WG2WOL17IMB5S" localSheetId="6" hidden="1">#REF!</definedName>
    <definedName name="BExQEP38QPDKB85WG2WOL17IMB5S" localSheetId="7" hidden="1">#REF!</definedName>
    <definedName name="BExQEP38QPDKB85WG2WOL17IMB5S" hidden="1">#REF!</definedName>
    <definedName name="BExQEQ4XZQFIKUXNU9H7WE7AMZ1U" localSheetId="11" hidden="1">#REF!</definedName>
    <definedName name="BExQEQ4XZQFIKUXNU9H7WE7AMZ1U" localSheetId="5" hidden="1">#REF!</definedName>
    <definedName name="BExQEQ4XZQFIKUXNU9H7WE7AMZ1U" localSheetId="8" hidden="1">#REF!</definedName>
    <definedName name="BExQEQ4XZQFIKUXNU9H7WE7AMZ1U" localSheetId="6" hidden="1">#REF!</definedName>
    <definedName name="BExQEQ4XZQFIKUXNU9H7WE7AMZ1U" localSheetId="7" hidden="1">#REF!</definedName>
    <definedName name="BExQEQ4XZQFIKUXNU9H7WE7AMZ1U" hidden="1">#REF!</definedName>
    <definedName name="BExQF1OEB07CRAP6ALNNMJNJ3P2D" localSheetId="11" hidden="1">#REF!</definedName>
    <definedName name="BExQF1OEB07CRAP6ALNNMJNJ3P2D" localSheetId="5" hidden="1">#REF!</definedName>
    <definedName name="BExQF1OEB07CRAP6ALNNMJNJ3P2D" localSheetId="8" hidden="1">#REF!</definedName>
    <definedName name="BExQF1OEB07CRAP6ALNNMJNJ3P2D" localSheetId="6" hidden="1">#REF!</definedName>
    <definedName name="BExQF1OEB07CRAP6ALNNMJNJ3P2D" localSheetId="7" hidden="1">#REF!</definedName>
    <definedName name="BExQF1OEB07CRAP6ALNNMJNJ3P2D" hidden="1">#REF!</definedName>
    <definedName name="BExQF8KKL224NYD20XYLLM2RE7EW" localSheetId="11" hidden="1">#REF!</definedName>
    <definedName name="BExQF8KKL224NYD20XYLLM2RE7EW" localSheetId="5" hidden="1">#REF!</definedName>
    <definedName name="BExQF8KKL224NYD20XYLLM2RE7EW" localSheetId="8" hidden="1">#REF!</definedName>
    <definedName name="BExQF8KKL224NYD20XYLLM2RE7EW" localSheetId="6" hidden="1">#REF!</definedName>
    <definedName name="BExQF8KKL224NYD20XYLLM2RE7EW" localSheetId="7" hidden="1">#REF!</definedName>
    <definedName name="BExQF8KKL224NYD20XYLLM2RE7EW" hidden="1">#REF!</definedName>
    <definedName name="BExQF9X2AQPFJZTCHTU5PTTR0JAH" localSheetId="11" hidden="1">#REF!</definedName>
    <definedName name="BExQF9X2AQPFJZTCHTU5PTTR0JAH" localSheetId="5" hidden="1">#REF!</definedName>
    <definedName name="BExQF9X2AQPFJZTCHTU5PTTR0JAH" localSheetId="8" hidden="1">#REF!</definedName>
    <definedName name="BExQF9X2AQPFJZTCHTU5PTTR0JAH" localSheetId="6" hidden="1">#REF!</definedName>
    <definedName name="BExQF9X2AQPFJZTCHTU5PTTR0JAH" localSheetId="7" hidden="1">#REF!</definedName>
    <definedName name="BExQF9X2AQPFJZTCHTU5PTTR0JAH" hidden="1">#REF!</definedName>
    <definedName name="BExQFAINO9ODQZX6NSM8EBTRD04E" localSheetId="11" hidden="1">#REF!</definedName>
    <definedName name="BExQFAINO9ODQZX6NSM8EBTRD04E" localSheetId="5" hidden="1">#REF!</definedName>
    <definedName name="BExQFAINO9ODQZX6NSM8EBTRD04E" localSheetId="8" hidden="1">#REF!</definedName>
    <definedName name="BExQFAINO9ODQZX6NSM8EBTRD04E" localSheetId="6" hidden="1">#REF!</definedName>
    <definedName name="BExQFAINO9ODQZX6NSM8EBTRD04E" localSheetId="7" hidden="1">#REF!</definedName>
    <definedName name="BExQFAINO9ODQZX6NSM8EBTRD04E" hidden="1">#REF!</definedName>
    <definedName name="BExQFC0M9KKFMQKPLPEO2RQDB7MM" localSheetId="11" hidden="1">#REF!</definedName>
    <definedName name="BExQFC0M9KKFMQKPLPEO2RQDB7MM" localSheetId="5" hidden="1">#REF!</definedName>
    <definedName name="BExQFC0M9KKFMQKPLPEO2RQDB7MM" localSheetId="8" hidden="1">#REF!</definedName>
    <definedName name="BExQFC0M9KKFMQKPLPEO2RQDB7MM" localSheetId="6" hidden="1">#REF!</definedName>
    <definedName name="BExQFC0M9KKFMQKPLPEO2RQDB7MM" localSheetId="7" hidden="1">#REF!</definedName>
    <definedName name="BExQFC0M9KKFMQKPLPEO2RQDB7MM" hidden="1">#REF!</definedName>
    <definedName name="BExQFEEV7627R8TYZCM28C6V6WHE" localSheetId="11" hidden="1">#REF!</definedName>
    <definedName name="BExQFEEV7627R8TYZCM28C6V6WHE" localSheetId="5" hidden="1">#REF!</definedName>
    <definedName name="BExQFEEV7627R8TYZCM28C6V6WHE" localSheetId="8" hidden="1">#REF!</definedName>
    <definedName name="BExQFEEV7627R8TYZCM28C6V6WHE" localSheetId="6" hidden="1">#REF!</definedName>
    <definedName name="BExQFEEV7627R8TYZCM28C6V6WHE" localSheetId="7" hidden="1">#REF!</definedName>
    <definedName name="BExQFEEV7627R8TYZCM28C6V6WHE" hidden="1">#REF!</definedName>
    <definedName name="BExQFEK8NUD04X2OBRA275ADPSDL" localSheetId="11" hidden="1">#REF!</definedName>
    <definedName name="BExQFEK8NUD04X2OBRA275ADPSDL" localSheetId="5" hidden="1">#REF!</definedName>
    <definedName name="BExQFEK8NUD04X2OBRA275ADPSDL" localSheetId="8" hidden="1">#REF!</definedName>
    <definedName name="BExQFEK8NUD04X2OBRA275ADPSDL" localSheetId="6" hidden="1">#REF!</definedName>
    <definedName name="BExQFEK8NUD04X2OBRA275ADPSDL" localSheetId="7" hidden="1">#REF!</definedName>
    <definedName name="BExQFEK8NUD04X2OBRA275ADPSDL" hidden="1">#REF!</definedName>
    <definedName name="BExQFGYIWDR4W0YF7XR6E4EWWJ02" localSheetId="11" hidden="1">#REF!</definedName>
    <definedName name="BExQFGYIWDR4W0YF7XR6E4EWWJ02" localSheetId="5" hidden="1">#REF!</definedName>
    <definedName name="BExQFGYIWDR4W0YF7XR6E4EWWJ02" localSheetId="8" hidden="1">#REF!</definedName>
    <definedName name="BExQFGYIWDR4W0YF7XR6E4EWWJ02" localSheetId="6" hidden="1">#REF!</definedName>
    <definedName name="BExQFGYIWDR4W0YF7XR6E4EWWJ02" localSheetId="7" hidden="1">#REF!</definedName>
    <definedName name="BExQFGYIWDR4W0YF7XR6E4EWWJ02" hidden="1">#REF!</definedName>
    <definedName name="BExQFPNFKA36IAPS22LAUMBDI4KE" localSheetId="11" hidden="1">#REF!</definedName>
    <definedName name="BExQFPNFKA36IAPS22LAUMBDI4KE" localSheetId="5" hidden="1">#REF!</definedName>
    <definedName name="BExQFPNFKA36IAPS22LAUMBDI4KE" localSheetId="8" hidden="1">#REF!</definedName>
    <definedName name="BExQFPNFKA36IAPS22LAUMBDI4KE" localSheetId="6" hidden="1">#REF!</definedName>
    <definedName name="BExQFPNFKA36IAPS22LAUMBDI4KE" localSheetId="7" hidden="1">#REF!</definedName>
    <definedName name="BExQFPNFKA36IAPS22LAUMBDI4KE" hidden="1">#REF!</definedName>
    <definedName name="BExQFPSWEMA8WBUZ4WK20LR13VSU" localSheetId="11" hidden="1">#REF!</definedName>
    <definedName name="BExQFPSWEMA8WBUZ4WK20LR13VSU" localSheetId="5" hidden="1">#REF!</definedName>
    <definedName name="BExQFPSWEMA8WBUZ4WK20LR13VSU" localSheetId="8" hidden="1">#REF!</definedName>
    <definedName name="BExQFPSWEMA8WBUZ4WK20LR13VSU" localSheetId="6" hidden="1">#REF!</definedName>
    <definedName name="BExQFPSWEMA8WBUZ4WK20LR13VSU" localSheetId="7" hidden="1">#REF!</definedName>
    <definedName name="BExQFPSWEMA8WBUZ4WK20LR13VSU" hidden="1">#REF!</definedName>
    <definedName name="BExQFVSPOSCCPF1TLJPIWYWYB8A9" localSheetId="11" hidden="1">#REF!</definedName>
    <definedName name="BExQFVSPOSCCPF1TLJPIWYWYB8A9" localSheetId="5" hidden="1">#REF!</definedName>
    <definedName name="BExQFVSPOSCCPF1TLJPIWYWYB8A9" localSheetId="8" hidden="1">#REF!</definedName>
    <definedName name="BExQFVSPOSCCPF1TLJPIWYWYB8A9" localSheetId="6" hidden="1">#REF!</definedName>
    <definedName name="BExQFVSPOSCCPF1TLJPIWYWYB8A9" localSheetId="7" hidden="1">#REF!</definedName>
    <definedName name="BExQFVSPOSCCPF1TLJPIWYWYB8A9" hidden="1">#REF!</definedName>
    <definedName name="BExQFWJQXNQAW6LUMOEDS6KMJMYL" localSheetId="11" hidden="1">#REF!</definedName>
    <definedName name="BExQFWJQXNQAW6LUMOEDS6KMJMYL" localSheetId="5" hidden="1">#REF!</definedName>
    <definedName name="BExQFWJQXNQAW6LUMOEDS6KMJMYL" localSheetId="8" hidden="1">#REF!</definedName>
    <definedName name="BExQFWJQXNQAW6LUMOEDS6KMJMYL" localSheetId="6" hidden="1">#REF!</definedName>
    <definedName name="BExQFWJQXNQAW6LUMOEDS6KMJMYL" localSheetId="7" hidden="1">#REF!</definedName>
    <definedName name="BExQFWJQXNQAW6LUMOEDS6KMJMYL" hidden="1">#REF!</definedName>
    <definedName name="BExQG8TYRD2G42UA5ZPCRLNKUDMX" localSheetId="11" hidden="1">#REF!</definedName>
    <definedName name="BExQG8TYRD2G42UA5ZPCRLNKUDMX" localSheetId="5" hidden="1">#REF!</definedName>
    <definedName name="BExQG8TYRD2G42UA5ZPCRLNKUDMX" localSheetId="8" hidden="1">#REF!</definedName>
    <definedName name="BExQG8TYRD2G42UA5ZPCRLNKUDMX" localSheetId="6" hidden="1">#REF!</definedName>
    <definedName name="BExQG8TYRD2G42UA5ZPCRLNKUDMX" localSheetId="7" hidden="1">#REF!</definedName>
    <definedName name="BExQG8TYRD2G42UA5ZPCRLNKUDMX" hidden="1">#REF!</definedName>
    <definedName name="BExQG9A8OZ31BDN5QEGQGWG59A43" localSheetId="11" hidden="1">#REF!</definedName>
    <definedName name="BExQG9A8OZ31BDN5QEGQGWG59A43" localSheetId="5" hidden="1">#REF!</definedName>
    <definedName name="BExQG9A8OZ31BDN5QEGQGWG59A43" localSheetId="8" hidden="1">#REF!</definedName>
    <definedName name="BExQG9A8OZ31BDN5QEGQGWG59A43" localSheetId="6" hidden="1">#REF!</definedName>
    <definedName name="BExQG9A8OZ31BDN5QEGQGWG59A43" localSheetId="7" hidden="1">#REF!</definedName>
    <definedName name="BExQG9A8OZ31BDN5QEGQGWG59A43" hidden="1">#REF!</definedName>
    <definedName name="BExQGGBQ2CMSPV4NV4RA7NMBQER6" localSheetId="11" hidden="1">#REF!</definedName>
    <definedName name="BExQGGBQ2CMSPV4NV4RA7NMBQER6" localSheetId="5" hidden="1">#REF!</definedName>
    <definedName name="BExQGGBQ2CMSPV4NV4RA7NMBQER6" localSheetId="8" hidden="1">#REF!</definedName>
    <definedName name="BExQGGBQ2CMSPV4NV4RA7NMBQER6" localSheetId="6" hidden="1">#REF!</definedName>
    <definedName name="BExQGGBQ2CMSPV4NV4RA7NMBQER6" localSheetId="7" hidden="1">#REF!</definedName>
    <definedName name="BExQGGBQ2CMSPV4NV4RA7NMBQER6" hidden="1">#REF!</definedName>
    <definedName name="BExQGO48J9MPCDQ96RBB9UN9AIGT" localSheetId="11" hidden="1">#REF!</definedName>
    <definedName name="BExQGO48J9MPCDQ96RBB9UN9AIGT" localSheetId="5" hidden="1">#REF!</definedName>
    <definedName name="BExQGO48J9MPCDQ96RBB9UN9AIGT" localSheetId="8" hidden="1">#REF!</definedName>
    <definedName name="BExQGO48J9MPCDQ96RBB9UN9AIGT" localSheetId="6" hidden="1">#REF!</definedName>
    <definedName name="BExQGO48J9MPCDQ96RBB9UN9AIGT" localSheetId="7" hidden="1">#REF!</definedName>
    <definedName name="BExQGO48J9MPCDQ96RBB9UN9AIGT" hidden="1">#REF!</definedName>
    <definedName name="BExQGSBB6MJWDW7AYWA0MSFTXKRR" localSheetId="11" hidden="1">#REF!</definedName>
    <definedName name="BExQGSBB6MJWDW7AYWA0MSFTXKRR" localSheetId="5" hidden="1">#REF!</definedName>
    <definedName name="BExQGSBB6MJWDW7AYWA0MSFTXKRR" localSheetId="8" hidden="1">#REF!</definedName>
    <definedName name="BExQGSBB6MJWDW7AYWA0MSFTXKRR" localSheetId="6" hidden="1">#REF!</definedName>
    <definedName name="BExQGSBB6MJWDW7AYWA0MSFTXKRR" localSheetId="7" hidden="1">#REF!</definedName>
    <definedName name="BExQGSBB6MJWDW7AYWA0MSFTXKRR" hidden="1">#REF!</definedName>
    <definedName name="BExQH0UURAJ13AVO5UI04HSRGVYW" localSheetId="11" hidden="1">#REF!</definedName>
    <definedName name="BExQH0UURAJ13AVO5UI04HSRGVYW" localSheetId="5" hidden="1">#REF!</definedName>
    <definedName name="BExQH0UURAJ13AVO5UI04HSRGVYW" localSheetId="8" hidden="1">#REF!</definedName>
    <definedName name="BExQH0UURAJ13AVO5UI04HSRGVYW" localSheetId="6" hidden="1">#REF!</definedName>
    <definedName name="BExQH0UURAJ13AVO5UI04HSRGVYW" localSheetId="7" hidden="1">#REF!</definedName>
    <definedName name="BExQH0UURAJ13AVO5UI04HSRGVYW" hidden="1">#REF!</definedName>
    <definedName name="BExQH5I0FUT0822E2ITR6M5724UF" localSheetId="11" hidden="1">#REF!</definedName>
    <definedName name="BExQH5I0FUT0822E2ITR6M5724UF" localSheetId="5" hidden="1">#REF!</definedName>
    <definedName name="BExQH5I0FUT0822E2ITR6M5724UF" localSheetId="8" hidden="1">#REF!</definedName>
    <definedName name="BExQH5I0FUT0822E2ITR6M5724UF" localSheetId="6" hidden="1">#REF!</definedName>
    <definedName name="BExQH5I0FUT0822E2ITR6M5724UF" localSheetId="7" hidden="1">#REF!</definedName>
    <definedName name="BExQH5I0FUT0822E2ITR6M5724UF" hidden="1">#REF!</definedName>
    <definedName name="BExQH6ZZY0NR8SE48PSI9D0CU1TC" localSheetId="11" hidden="1">#REF!</definedName>
    <definedName name="BExQH6ZZY0NR8SE48PSI9D0CU1TC" localSheetId="5" hidden="1">#REF!</definedName>
    <definedName name="BExQH6ZZY0NR8SE48PSI9D0CU1TC" localSheetId="8" hidden="1">#REF!</definedName>
    <definedName name="BExQH6ZZY0NR8SE48PSI9D0CU1TC" localSheetId="6" hidden="1">#REF!</definedName>
    <definedName name="BExQH6ZZY0NR8SE48PSI9D0CU1TC" localSheetId="7" hidden="1">#REF!</definedName>
    <definedName name="BExQH6ZZY0NR8SE48PSI9D0CU1TC" hidden="1">#REF!</definedName>
    <definedName name="BExQH9P2MCXAJOVEO4GFQT6MNW22" localSheetId="11" hidden="1">#REF!</definedName>
    <definedName name="BExQH9P2MCXAJOVEO4GFQT6MNW22" localSheetId="5" hidden="1">#REF!</definedName>
    <definedName name="BExQH9P2MCXAJOVEO4GFQT6MNW22" localSheetId="8" hidden="1">#REF!</definedName>
    <definedName name="BExQH9P2MCXAJOVEO4GFQT6MNW22" localSheetId="6" hidden="1">#REF!</definedName>
    <definedName name="BExQH9P2MCXAJOVEO4GFQT6MNW22" localSheetId="7" hidden="1">#REF!</definedName>
    <definedName name="BExQH9P2MCXAJOVEO4GFQT6MNW22" hidden="1">#REF!</definedName>
    <definedName name="BExQHCZSBYUY8OKKJXFYWKBBM6AH" localSheetId="11" hidden="1">#REF!</definedName>
    <definedName name="BExQHCZSBYUY8OKKJXFYWKBBM6AH" localSheetId="5" hidden="1">#REF!</definedName>
    <definedName name="BExQHCZSBYUY8OKKJXFYWKBBM6AH" localSheetId="8" hidden="1">#REF!</definedName>
    <definedName name="BExQHCZSBYUY8OKKJXFYWKBBM6AH" localSheetId="6" hidden="1">#REF!</definedName>
    <definedName name="BExQHCZSBYUY8OKKJXFYWKBBM6AH" localSheetId="7" hidden="1">#REF!</definedName>
    <definedName name="BExQHCZSBYUY8OKKJXFYWKBBM6AH" hidden="1">#REF!</definedName>
    <definedName name="BExQHML1J3V7M9VZ3S2S198637RP" localSheetId="11" hidden="1">#REF!</definedName>
    <definedName name="BExQHML1J3V7M9VZ3S2S198637RP" localSheetId="5" hidden="1">#REF!</definedName>
    <definedName name="BExQHML1J3V7M9VZ3S2S198637RP" localSheetId="8" hidden="1">#REF!</definedName>
    <definedName name="BExQHML1J3V7M9VZ3S2S198637RP" localSheetId="6" hidden="1">#REF!</definedName>
    <definedName name="BExQHML1J3V7M9VZ3S2S198637RP" localSheetId="7" hidden="1">#REF!</definedName>
    <definedName name="BExQHML1J3V7M9VZ3S2S198637RP" hidden="1">#REF!</definedName>
    <definedName name="BExQHPKXZ1K33V2F90NZIQRZYIAW" localSheetId="11" hidden="1">#REF!</definedName>
    <definedName name="BExQHPKXZ1K33V2F90NZIQRZYIAW" localSheetId="5" hidden="1">#REF!</definedName>
    <definedName name="BExQHPKXZ1K33V2F90NZIQRZYIAW" localSheetId="8" hidden="1">#REF!</definedName>
    <definedName name="BExQHPKXZ1K33V2F90NZIQRZYIAW" localSheetId="6" hidden="1">#REF!</definedName>
    <definedName name="BExQHPKXZ1K33V2F90NZIQRZYIAW" localSheetId="7" hidden="1">#REF!</definedName>
    <definedName name="BExQHPKXZ1K33V2F90NZIQRZYIAW" hidden="1">#REF!</definedName>
    <definedName name="BExQHRDNW8YFGT2B35K9CYSS1VAI" localSheetId="11" hidden="1">#REF!</definedName>
    <definedName name="BExQHRDNW8YFGT2B35K9CYSS1VAI" localSheetId="5" hidden="1">#REF!</definedName>
    <definedName name="BExQHRDNW8YFGT2B35K9CYSS1VAI" localSheetId="8" hidden="1">#REF!</definedName>
    <definedName name="BExQHRDNW8YFGT2B35K9CYSS1VAI" localSheetId="6" hidden="1">#REF!</definedName>
    <definedName name="BExQHRDNW8YFGT2B35K9CYSS1VAI" localSheetId="7" hidden="1">#REF!</definedName>
    <definedName name="BExQHRDNW8YFGT2B35K9CYSS1VAI" hidden="1">#REF!</definedName>
    <definedName name="BExQHRZ9FBLUG6G6CC88UZA6V39L" localSheetId="11" hidden="1">#REF!</definedName>
    <definedName name="BExQHRZ9FBLUG6G6CC88UZA6V39L" localSheetId="5" hidden="1">#REF!</definedName>
    <definedName name="BExQHRZ9FBLUG6G6CC88UZA6V39L" localSheetId="8" hidden="1">#REF!</definedName>
    <definedName name="BExQHRZ9FBLUG6G6CC88UZA6V39L" localSheetId="6" hidden="1">#REF!</definedName>
    <definedName name="BExQHRZ9FBLUG6G6CC88UZA6V39L" localSheetId="7" hidden="1">#REF!</definedName>
    <definedName name="BExQHRZ9FBLUG6G6CC88UZA6V39L" hidden="1">#REF!</definedName>
    <definedName name="BExQHVF9KD06AG2RXUQJ9X4PVGX4" localSheetId="11" hidden="1">#REF!</definedName>
    <definedName name="BExQHVF9KD06AG2RXUQJ9X4PVGX4" localSheetId="5" hidden="1">#REF!</definedName>
    <definedName name="BExQHVF9KD06AG2RXUQJ9X4PVGX4" localSheetId="8" hidden="1">#REF!</definedName>
    <definedName name="BExQHVF9KD06AG2RXUQJ9X4PVGX4" localSheetId="6" hidden="1">#REF!</definedName>
    <definedName name="BExQHVF9KD06AG2RXUQJ9X4PVGX4" localSheetId="7" hidden="1">#REF!</definedName>
    <definedName name="BExQHVF9KD06AG2RXUQJ9X4PVGX4" hidden="1">#REF!</definedName>
    <definedName name="BExQHZBHVN2L4HC7ACTR73T5OCV0" localSheetId="11" hidden="1">#REF!</definedName>
    <definedName name="BExQHZBHVN2L4HC7ACTR73T5OCV0" localSheetId="5" hidden="1">#REF!</definedName>
    <definedName name="BExQHZBHVN2L4HC7ACTR73T5OCV0" localSheetId="8" hidden="1">#REF!</definedName>
    <definedName name="BExQHZBHVN2L4HC7ACTR73T5OCV0" localSheetId="6" hidden="1">#REF!</definedName>
    <definedName name="BExQHZBHVN2L4HC7ACTR73T5OCV0" localSheetId="7" hidden="1">#REF!</definedName>
    <definedName name="BExQHZBHVN2L4HC7ACTR73T5OCV0" hidden="1">#REF!</definedName>
    <definedName name="BExQI3O3BBL6MXZNJD1S3UD8WBUU" localSheetId="11" hidden="1">#REF!</definedName>
    <definedName name="BExQI3O3BBL6MXZNJD1S3UD8WBUU" localSheetId="5" hidden="1">#REF!</definedName>
    <definedName name="BExQI3O3BBL6MXZNJD1S3UD8WBUU" localSheetId="8" hidden="1">#REF!</definedName>
    <definedName name="BExQI3O3BBL6MXZNJD1S3UD8WBUU" localSheetId="6" hidden="1">#REF!</definedName>
    <definedName name="BExQI3O3BBL6MXZNJD1S3UD8WBUU" localSheetId="7" hidden="1">#REF!</definedName>
    <definedName name="BExQI3O3BBL6MXZNJD1S3UD8WBUU" hidden="1">#REF!</definedName>
    <definedName name="BExQI7431UOEBYKYPVVMNXBZ2ZP2" localSheetId="11" hidden="1">#REF!</definedName>
    <definedName name="BExQI7431UOEBYKYPVVMNXBZ2ZP2" localSheetId="5" hidden="1">#REF!</definedName>
    <definedName name="BExQI7431UOEBYKYPVVMNXBZ2ZP2" localSheetId="8" hidden="1">#REF!</definedName>
    <definedName name="BExQI7431UOEBYKYPVVMNXBZ2ZP2" localSheetId="6" hidden="1">#REF!</definedName>
    <definedName name="BExQI7431UOEBYKYPVVMNXBZ2ZP2" localSheetId="7" hidden="1">#REF!</definedName>
    <definedName name="BExQI7431UOEBYKYPVVMNXBZ2ZP2" hidden="1">#REF!</definedName>
    <definedName name="BExQI85V9TNLDJT5LTRZS10Y26SG" localSheetId="11" hidden="1">#REF!</definedName>
    <definedName name="BExQI85V9TNLDJT5LTRZS10Y26SG" localSheetId="5" hidden="1">#REF!</definedName>
    <definedName name="BExQI85V9TNLDJT5LTRZS10Y26SG" localSheetId="8" hidden="1">#REF!</definedName>
    <definedName name="BExQI85V9TNLDJT5LTRZS10Y26SG" localSheetId="6" hidden="1">#REF!</definedName>
    <definedName name="BExQI85V9TNLDJT5LTRZS10Y26SG" localSheetId="7" hidden="1">#REF!</definedName>
    <definedName name="BExQI85V9TNLDJT5LTRZS10Y26SG" hidden="1">#REF!</definedName>
    <definedName name="BExQI9ICYVAAXE7L1BQSE1VWSQA9" localSheetId="11" hidden="1">#REF!</definedName>
    <definedName name="BExQI9ICYVAAXE7L1BQSE1VWSQA9" localSheetId="5" hidden="1">#REF!</definedName>
    <definedName name="BExQI9ICYVAAXE7L1BQSE1VWSQA9" localSheetId="8" hidden="1">#REF!</definedName>
    <definedName name="BExQI9ICYVAAXE7L1BQSE1VWSQA9" localSheetId="6" hidden="1">#REF!</definedName>
    <definedName name="BExQI9ICYVAAXE7L1BQSE1VWSQA9" localSheetId="7" hidden="1">#REF!</definedName>
    <definedName name="BExQI9ICYVAAXE7L1BQSE1VWSQA9" hidden="1">#REF!</definedName>
    <definedName name="BExQIAPKHVEV8CU1L3TTHJW67FJ5" localSheetId="11" hidden="1">#REF!</definedName>
    <definedName name="BExQIAPKHVEV8CU1L3TTHJW67FJ5" localSheetId="5" hidden="1">#REF!</definedName>
    <definedName name="BExQIAPKHVEV8CU1L3TTHJW67FJ5" localSheetId="8" hidden="1">#REF!</definedName>
    <definedName name="BExQIAPKHVEV8CU1L3TTHJW67FJ5" localSheetId="6" hidden="1">#REF!</definedName>
    <definedName name="BExQIAPKHVEV8CU1L3TTHJW67FJ5" localSheetId="7" hidden="1">#REF!</definedName>
    <definedName name="BExQIAPKHVEV8CU1L3TTHJW67FJ5" hidden="1">#REF!</definedName>
    <definedName name="BExQIAV02RGEQG6AF0CWXU3MS9BZ" localSheetId="11" hidden="1">#REF!</definedName>
    <definedName name="BExQIAV02RGEQG6AF0CWXU3MS9BZ" localSheetId="5" hidden="1">#REF!</definedName>
    <definedName name="BExQIAV02RGEQG6AF0CWXU3MS9BZ" localSheetId="8" hidden="1">#REF!</definedName>
    <definedName name="BExQIAV02RGEQG6AF0CWXU3MS9BZ" localSheetId="6" hidden="1">#REF!</definedName>
    <definedName name="BExQIAV02RGEQG6AF0CWXU3MS9BZ" localSheetId="7" hidden="1">#REF!</definedName>
    <definedName name="BExQIAV02RGEQG6AF0CWXU3MS9BZ" hidden="1">#REF!</definedName>
    <definedName name="BExQIBB4I3Z6AUU0HYV1DHRS13M4" localSheetId="11" hidden="1">#REF!</definedName>
    <definedName name="BExQIBB4I3Z6AUU0HYV1DHRS13M4" localSheetId="5" hidden="1">#REF!</definedName>
    <definedName name="BExQIBB4I3Z6AUU0HYV1DHRS13M4" localSheetId="8" hidden="1">#REF!</definedName>
    <definedName name="BExQIBB4I3Z6AUU0HYV1DHRS13M4" localSheetId="6" hidden="1">#REF!</definedName>
    <definedName name="BExQIBB4I3Z6AUU0HYV1DHRS13M4" localSheetId="7" hidden="1">#REF!</definedName>
    <definedName name="BExQIBB4I3Z6AUU0HYV1DHRS13M4" hidden="1">#REF!</definedName>
    <definedName name="BExQIBWPAXU7HJZLKGJZY3EB7MIS" localSheetId="11" hidden="1">#REF!</definedName>
    <definedName name="BExQIBWPAXU7HJZLKGJZY3EB7MIS" localSheetId="5" hidden="1">#REF!</definedName>
    <definedName name="BExQIBWPAXU7HJZLKGJZY3EB7MIS" localSheetId="8" hidden="1">#REF!</definedName>
    <definedName name="BExQIBWPAXU7HJZLKGJZY3EB7MIS" localSheetId="6" hidden="1">#REF!</definedName>
    <definedName name="BExQIBWPAXU7HJZLKGJZY3EB7MIS" localSheetId="7" hidden="1">#REF!</definedName>
    <definedName name="BExQIBWPAXU7HJZLKGJZY3EB7MIS" hidden="1">#REF!</definedName>
    <definedName name="BExQIHLP9AT969BKBF22IGW76GLI" localSheetId="11" hidden="1">#REF!</definedName>
    <definedName name="BExQIHLP9AT969BKBF22IGW76GLI" localSheetId="5" hidden="1">#REF!</definedName>
    <definedName name="BExQIHLP9AT969BKBF22IGW76GLI" localSheetId="8" hidden="1">#REF!</definedName>
    <definedName name="BExQIHLP9AT969BKBF22IGW76GLI" localSheetId="6" hidden="1">#REF!</definedName>
    <definedName name="BExQIHLP9AT969BKBF22IGW76GLI" localSheetId="7" hidden="1">#REF!</definedName>
    <definedName name="BExQIHLP9AT969BKBF22IGW76GLI" hidden="1">#REF!</definedName>
    <definedName name="BExQIS8O6R36CI01XRY9ISM99TW9" localSheetId="11" hidden="1">#REF!</definedName>
    <definedName name="BExQIS8O6R36CI01XRY9ISM99TW9" localSheetId="5" hidden="1">#REF!</definedName>
    <definedName name="BExQIS8O6R36CI01XRY9ISM99TW9" localSheetId="8" hidden="1">#REF!</definedName>
    <definedName name="BExQIS8O6R36CI01XRY9ISM99TW9" localSheetId="6" hidden="1">#REF!</definedName>
    <definedName name="BExQIS8O6R36CI01XRY9ISM99TW9" localSheetId="7" hidden="1">#REF!</definedName>
    <definedName name="BExQIS8O6R36CI01XRY9ISM99TW9" hidden="1">#REF!</definedName>
    <definedName name="BExQIVJB9MJ25NDUHTCVMSODJY2C" localSheetId="11" hidden="1">#REF!</definedName>
    <definedName name="BExQIVJB9MJ25NDUHTCVMSODJY2C" localSheetId="5" hidden="1">#REF!</definedName>
    <definedName name="BExQIVJB9MJ25NDUHTCVMSODJY2C" localSheetId="8" hidden="1">#REF!</definedName>
    <definedName name="BExQIVJB9MJ25NDUHTCVMSODJY2C" localSheetId="6" hidden="1">#REF!</definedName>
    <definedName name="BExQIVJB9MJ25NDUHTCVMSODJY2C" localSheetId="7" hidden="1">#REF!</definedName>
    <definedName name="BExQIVJB9MJ25NDUHTCVMSODJY2C" hidden="1">#REF!</definedName>
    <definedName name="BExQIWAEMVTWAU39DWIXT17K2A9Z" localSheetId="11" hidden="1">#REF!</definedName>
    <definedName name="BExQIWAEMVTWAU39DWIXT17K2A9Z" localSheetId="5" hidden="1">#REF!</definedName>
    <definedName name="BExQIWAEMVTWAU39DWIXT17K2A9Z" localSheetId="8" hidden="1">#REF!</definedName>
    <definedName name="BExQIWAEMVTWAU39DWIXT17K2A9Z" localSheetId="6" hidden="1">#REF!</definedName>
    <definedName name="BExQIWAEMVTWAU39DWIXT17K2A9Z" localSheetId="7" hidden="1">#REF!</definedName>
    <definedName name="BExQIWAEMVTWAU39DWIXT17K2A9Z" hidden="1">#REF!</definedName>
    <definedName name="BExQJ72T8UR0U461ZLEGOOEPCDIG" localSheetId="11" hidden="1">#REF!</definedName>
    <definedName name="BExQJ72T8UR0U461ZLEGOOEPCDIG" localSheetId="5" hidden="1">#REF!</definedName>
    <definedName name="BExQJ72T8UR0U461ZLEGOOEPCDIG" localSheetId="8" hidden="1">#REF!</definedName>
    <definedName name="BExQJ72T8UR0U461ZLEGOOEPCDIG" localSheetId="6" hidden="1">#REF!</definedName>
    <definedName name="BExQJ72T8UR0U461ZLEGOOEPCDIG" localSheetId="7" hidden="1">#REF!</definedName>
    <definedName name="BExQJ72T8UR0U461ZLEGOOEPCDIG" hidden="1">#REF!</definedName>
    <definedName name="BExQJAZ2QDORCR0K8PR9VHQZ4Y3P" localSheetId="11" hidden="1">#REF!</definedName>
    <definedName name="BExQJAZ2QDORCR0K8PR9VHQZ4Y3P" localSheetId="5" hidden="1">#REF!</definedName>
    <definedName name="BExQJAZ2QDORCR0K8PR9VHQZ4Y3P" localSheetId="8" hidden="1">#REF!</definedName>
    <definedName name="BExQJAZ2QDORCR0K8PR9VHQZ4Y3P" localSheetId="6" hidden="1">#REF!</definedName>
    <definedName name="BExQJAZ2QDORCR0K8PR9VHQZ4Y3P" localSheetId="7" hidden="1">#REF!</definedName>
    <definedName name="BExQJAZ2QDORCR0K8PR9VHQZ4Y3P" hidden="1">#REF!</definedName>
    <definedName name="BExQJBF7LAX128WR7VTMJC88ZLPG" localSheetId="11" hidden="1">#REF!</definedName>
    <definedName name="BExQJBF7LAX128WR7VTMJC88ZLPG" localSheetId="5" hidden="1">#REF!</definedName>
    <definedName name="BExQJBF7LAX128WR7VTMJC88ZLPG" localSheetId="8" hidden="1">#REF!</definedName>
    <definedName name="BExQJBF7LAX128WR7VTMJC88ZLPG" localSheetId="6" hidden="1">#REF!</definedName>
    <definedName name="BExQJBF7LAX128WR7VTMJC88ZLPG" localSheetId="7" hidden="1">#REF!</definedName>
    <definedName name="BExQJBF7LAX128WR7VTMJC88ZLPG" hidden="1">#REF!</definedName>
    <definedName name="BExQJEVCKX6KZHNCLYXY7D0MX5KN" localSheetId="11" hidden="1">#REF!</definedName>
    <definedName name="BExQJEVCKX6KZHNCLYXY7D0MX5KN" localSheetId="5" hidden="1">#REF!</definedName>
    <definedName name="BExQJEVCKX6KZHNCLYXY7D0MX5KN" localSheetId="8" hidden="1">#REF!</definedName>
    <definedName name="BExQJEVCKX6KZHNCLYXY7D0MX5KN" localSheetId="6" hidden="1">#REF!</definedName>
    <definedName name="BExQJEVCKX6KZHNCLYXY7D0MX5KN" localSheetId="7" hidden="1">#REF!</definedName>
    <definedName name="BExQJEVCKX6KZHNCLYXY7D0MX5KN" hidden="1">#REF!</definedName>
    <definedName name="BExQJJYSDX8B0J1QGF2HL071KKA3" localSheetId="11" hidden="1">#REF!</definedName>
    <definedName name="BExQJJYSDX8B0J1QGF2HL071KKA3" localSheetId="5" hidden="1">#REF!</definedName>
    <definedName name="BExQJJYSDX8B0J1QGF2HL071KKA3" localSheetId="8" hidden="1">#REF!</definedName>
    <definedName name="BExQJJYSDX8B0J1QGF2HL071KKA3" localSheetId="6" hidden="1">#REF!</definedName>
    <definedName name="BExQJJYSDX8B0J1QGF2HL071KKA3" localSheetId="7" hidden="1">#REF!</definedName>
    <definedName name="BExQJJYSDX8B0J1QGF2HL071KKA3" hidden="1">#REF!</definedName>
    <definedName name="BExQK1HV6SQQ7CP8H8IUKI9TYXTD" localSheetId="11" hidden="1">#REF!</definedName>
    <definedName name="BExQK1HV6SQQ7CP8H8IUKI9TYXTD" localSheetId="5" hidden="1">#REF!</definedName>
    <definedName name="BExQK1HV6SQQ7CP8H8IUKI9TYXTD" localSheetId="8" hidden="1">#REF!</definedName>
    <definedName name="BExQK1HV6SQQ7CP8H8IUKI9TYXTD" localSheetId="6" hidden="1">#REF!</definedName>
    <definedName name="BExQK1HV6SQQ7CP8H8IUKI9TYXTD" localSheetId="7" hidden="1">#REF!</definedName>
    <definedName name="BExQK1HV6SQQ7CP8H8IUKI9TYXTD" hidden="1">#REF!</definedName>
    <definedName name="BExQK3LE5CSBW1E4H4KHW548FL2R" localSheetId="11" hidden="1">#REF!</definedName>
    <definedName name="BExQK3LE5CSBW1E4H4KHW548FL2R" localSheetId="5" hidden="1">#REF!</definedName>
    <definedName name="BExQK3LE5CSBW1E4H4KHW548FL2R" localSheetId="8" hidden="1">#REF!</definedName>
    <definedName name="BExQK3LE5CSBW1E4H4KHW548FL2R" localSheetId="6" hidden="1">#REF!</definedName>
    <definedName name="BExQK3LE5CSBW1E4H4KHW548FL2R" localSheetId="7" hidden="1">#REF!</definedName>
    <definedName name="BExQK3LE5CSBW1E4H4KHW548FL2R" hidden="1">#REF!</definedName>
    <definedName name="BExQKG6LD6PLNDGNGO9DJXY865BR" localSheetId="11" hidden="1">#REF!</definedName>
    <definedName name="BExQKG6LD6PLNDGNGO9DJXY865BR" localSheetId="5" hidden="1">#REF!</definedName>
    <definedName name="BExQKG6LD6PLNDGNGO9DJXY865BR" localSheetId="8" hidden="1">#REF!</definedName>
    <definedName name="BExQKG6LD6PLNDGNGO9DJXY865BR" localSheetId="6" hidden="1">#REF!</definedName>
    <definedName name="BExQKG6LD6PLNDGNGO9DJXY865BR" localSheetId="7" hidden="1">#REF!</definedName>
    <definedName name="BExQKG6LD6PLNDGNGO9DJXY865BR" hidden="1">#REF!</definedName>
    <definedName name="BExQKUKG8I4CGS9QYSD0H7NHP4JN" localSheetId="11" hidden="1">#REF!</definedName>
    <definedName name="BExQKUKG8I4CGS9QYSD0H7NHP4JN" localSheetId="5" hidden="1">#REF!</definedName>
    <definedName name="BExQKUKG8I4CGS9QYSD0H7NHP4JN" localSheetId="8" hidden="1">#REF!</definedName>
    <definedName name="BExQKUKG8I4CGS9QYSD0H7NHP4JN" localSheetId="6" hidden="1">#REF!</definedName>
    <definedName name="BExQKUKG8I4CGS9QYSD0H7NHP4JN" localSheetId="7" hidden="1">#REF!</definedName>
    <definedName name="BExQKUKG8I4CGS9QYSD0H7NHP4JN" hidden="1">#REF!</definedName>
    <definedName name="BExQL2NSE8OYZFXQH8A23RMVMFW7" localSheetId="11" hidden="1">#REF!</definedName>
    <definedName name="BExQL2NSE8OYZFXQH8A23RMVMFW7" localSheetId="5" hidden="1">#REF!</definedName>
    <definedName name="BExQL2NSE8OYZFXQH8A23RMVMFW7" localSheetId="8" hidden="1">#REF!</definedName>
    <definedName name="BExQL2NSE8OYZFXQH8A23RMVMFW7" localSheetId="6" hidden="1">#REF!</definedName>
    <definedName name="BExQL2NSE8OYZFXQH8A23RMVMFW7" localSheetId="7" hidden="1">#REF!</definedName>
    <definedName name="BExQL2NSE8OYZFXQH8A23RMVMFW7" hidden="1">#REF!</definedName>
    <definedName name="BExQL4GJ3LZJL6JDEHT7UDXW90TV" localSheetId="11" hidden="1">#REF!</definedName>
    <definedName name="BExQL4GJ3LZJL6JDEHT7UDXW90TV" localSheetId="5" hidden="1">#REF!</definedName>
    <definedName name="BExQL4GJ3LZJL6JDEHT7UDXW90TV" localSheetId="8" hidden="1">#REF!</definedName>
    <definedName name="BExQL4GJ3LZJL6JDEHT7UDXW90TV" localSheetId="6" hidden="1">#REF!</definedName>
    <definedName name="BExQL4GJ3LZJL6JDEHT7UDXW90TV" localSheetId="7" hidden="1">#REF!</definedName>
    <definedName name="BExQL4GJ3LZJL6JDEHT7UDXW90TV" hidden="1">#REF!</definedName>
    <definedName name="BExQLE1TOW3A287TQB0AVWENT8O1" localSheetId="11" hidden="1">#REF!</definedName>
    <definedName name="BExQLE1TOW3A287TQB0AVWENT8O1" localSheetId="5" hidden="1">#REF!</definedName>
    <definedName name="BExQLE1TOW3A287TQB0AVWENT8O1" localSheetId="8" hidden="1">#REF!</definedName>
    <definedName name="BExQLE1TOW3A287TQB0AVWENT8O1" localSheetId="6" hidden="1">#REF!</definedName>
    <definedName name="BExQLE1TOW3A287TQB0AVWENT8O1" localSheetId="7" hidden="1">#REF!</definedName>
    <definedName name="BExQLE1TOW3A287TQB0AVWENT8O1" hidden="1">#REF!</definedName>
    <definedName name="BExRYOYB4A3E5F6MTROY69LR0PMG" localSheetId="11" hidden="1">#REF!</definedName>
    <definedName name="BExRYOYB4A3E5F6MTROY69LR0PMG" localSheetId="5" hidden="1">#REF!</definedName>
    <definedName name="BExRYOYB4A3E5F6MTROY69LR0PMG" localSheetId="8" hidden="1">#REF!</definedName>
    <definedName name="BExRYOYB4A3E5F6MTROY69LR0PMG" localSheetId="6" hidden="1">#REF!</definedName>
    <definedName name="BExRYOYB4A3E5F6MTROY69LR0PMG" localSheetId="7" hidden="1">#REF!</definedName>
    <definedName name="BExRYOYB4A3E5F6MTROY69LR0PMG" hidden="1">#REF!</definedName>
    <definedName name="BExRYZLA9EW71H4SXQR525S72LLP" localSheetId="11" hidden="1">#REF!</definedName>
    <definedName name="BExRYZLA9EW71H4SXQR525S72LLP" localSheetId="5" hidden="1">#REF!</definedName>
    <definedName name="BExRYZLA9EW71H4SXQR525S72LLP" localSheetId="8" hidden="1">#REF!</definedName>
    <definedName name="BExRYZLA9EW71H4SXQR525S72LLP" localSheetId="6" hidden="1">#REF!</definedName>
    <definedName name="BExRYZLA9EW71H4SXQR525S72LLP" localSheetId="7" hidden="1">#REF!</definedName>
    <definedName name="BExRYZLA9EW71H4SXQR525S72LLP" hidden="1">#REF!</definedName>
    <definedName name="BExRZ66M8G9FQ0VFP077QSZBSOA5" localSheetId="11" hidden="1">#REF!</definedName>
    <definedName name="BExRZ66M8G9FQ0VFP077QSZBSOA5" localSheetId="5" hidden="1">#REF!</definedName>
    <definedName name="BExRZ66M8G9FQ0VFP077QSZBSOA5" localSheetId="8" hidden="1">#REF!</definedName>
    <definedName name="BExRZ66M8G9FQ0VFP077QSZBSOA5" localSheetId="6" hidden="1">#REF!</definedName>
    <definedName name="BExRZ66M8G9FQ0VFP077QSZBSOA5" localSheetId="7" hidden="1">#REF!</definedName>
    <definedName name="BExRZ66M8G9FQ0VFP077QSZBSOA5" hidden="1">#REF!</definedName>
    <definedName name="BExRZ8FMQQL46I8AQWU17LRNZD5T" localSheetId="11" hidden="1">#REF!</definedName>
    <definedName name="BExRZ8FMQQL46I8AQWU17LRNZD5T" localSheetId="5" hidden="1">#REF!</definedName>
    <definedName name="BExRZ8FMQQL46I8AQWU17LRNZD5T" localSheetId="8" hidden="1">#REF!</definedName>
    <definedName name="BExRZ8FMQQL46I8AQWU17LRNZD5T" localSheetId="6" hidden="1">#REF!</definedName>
    <definedName name="BExRZ8FMQQL46I8AQWU17LRNZD5T" localSheetId="7" hidden="1">#REF!</definedName>
    <definedName name="BExRZ8FMQQL46I8AQWU17LRNZD5T" hidden="1">#REF!</definedName>
    <definedName name="BExRZIRRIXRUMZ5GOO95S7460BMP" localSheetId="11" hidden="1">#REF!</definedName>
    <definedName name="BExRZIRRIXRUMZ5GOO95S7460BMP" localSheetId="5" hidden="1">#REF!</definedName>
    <definedName name="BExRZIRRIXRUMZ5GOO95S7460BMP" localSheetId="8" hidden="1">#REF!</definedName>
    <definedName name="BExRZIRRIXRUMZ5GOO95S7460BMP" localSheetId="6" hidden="1">#REF!</definedName>
    <definedName name="BExRZIRRIXRUMZ5GOO95S7460BMP" localSheetId="7" hidden="1">#REF!</definedName>
    <definedName name="BExRZIRRIXRUMZ5GOO95S7460BMP" hidden="1">#REF!</definedName>
    <definedName name="BExRZJTNBKKPK7SB4LA31O3OH6PO" localSheetId="11" hidden="1">#REF!</definedName>
    <definedName name="BExRZJTNBKKPK7SB4LA31O3OH6PO" localSheetId="5" hidden="1">#REF!</definedName>
    <definedName name="BExRZJTNBKKPK7SB4LA31O3OH6PO" localSheetId="8" hidden="1">#REF!</definedName>
    <definedName name="BExRZJTNBKKPK7SB4LA31O3OH6PO" localSheetId="6" hidden="1">#REF!</definedName>
    <definedName name="BExRZJTNBKKPK7SB4LA31O3OH6PO" localSheetId="7" hidden="1">#REF!</definedName>
    <definedName name="BExRZJTNBKKPK7SB4LA31O3OH6PO" hidden="1">#REF!</definedName>
    <definedName name="BExRZK9RAHMM0ZLTNSK7A4LDC42D" localSheetId="11" hidden="1">#REF!</definedName>
    <definedName name="BExRZK9RAHMM0ZLTNSK7A4LDC42D" localSheetId="5" hidden="1">#REF!</definedName>
    <definedName name="BExRZK9RAHMM0ZLTNSK7A4LDC42D" localSheetId="8" hidden="1">#REF!</definedName>
    <definedName name="BExRZK9RAHMM0ZLTNSK7A4LDC42D" localSheetId="6" hidden="1">#REF!</definedName>
    <definedName name="BExRZK9RAHMM0ZLTNSK7A4LDC42D" localSheetId="7" hidden="1">#REF!</definedName>
    <definedName name="BExRZK9RAHMM0ZLTNSK7A4LDC42D" hidden="1">#REF!</definedName>
    <definedName name="BExRZNF461H0WDF36L3U0UQSJGZB" localSheetId="11" hidden="1">#REF!</definedName>
    <definedName name="BExRZNF461H0WDF36L3U0UQSJGZB" localSheetId="5" hidden="1">#REF!</definedName>
    <definedName name="BExRZNF461H0WDF36L3U0UQSJGZB" localSheetId="8" hidden="1">#REF!</definedName>
    <definedName name="BExRZNF461H0WDF36L3U0UQSJGZB" localSheetId="6" hidden="1">#REF!</definedName>
    <definedName name="BExRZNF461H0WDF36L3U0UQSJGZB" localSheetId="7" hidden="1">#REF!</definedName>
    <definedName name="BExRZNF461H0WDF36L3U0UQSJGZB" hidden="1">#REF!</definedName>
    <definedName name="BExRZOGSR69INI6GAEPHDWSNK5Q4" localSheetId="11" hidden="1">#REF!</definedName>
    <definedName name="BExRZOGSR69INI6GAEPHDWSNK5Q4" localSheetId="5" hidden="1">#REF!</definedName>
    <definedName name="BExRZOGSR69INI6GAEPHDWSNK5Q4" localSheetId="8" hidden="1">#REF!</definedName>
    <definedName name="BExRZOGSR69INI6GAEPHDWSNK5Q4" localSheetId="6" hidden="1">#REF!</definedName>
    <definedName name="BExRZOGSR69INI6GAEPHDWSNK5Q4" localSheetId="7" hidden="1">#REF!</definedName>
    <definedName name="BExRZOGSR69INI6GAEPHDWSNK5Q4" hidden="1">#REF!</definedName>
    <definedName name="BExS0ASQBKRTPDWFK0KUDFOS9LE5" localSheetId="11" hidden="1">#REF!</definedName>
    <definedName name="BExS0ASQBKRTPDWFK0KUDFOS9LE5" localSheetId="5" hidden="1">#REF!</definedName>
    <definedName name="BExS0ASQBKRTPDWFK0KUDFOS9LE5" localSheetId="8" hidden="1">#REF!</definedName>
    <definedName name="BExS0ASQBKRTPDWFK0KUDFOS9LE5" localSheetId="6" hidden="1">#REF!</definedName>
    <definedName name="BExS0ASQBKRTPDWFK0KUDFOS9LE5" localSheetId="7" hidden="1">#REF!</definedName>
    <definedName name="BExS0ASQBKRTPDWFK0KUDFOS9LE5" hidden="1">#REF!</definedName>
    <definedName name="BExS0GHQUF6YT0RU3TKDEO8CSJYB" localSheetId="11" hidden="1">#REF!</definedName>
    <definedName name="BExS0GHQUF6YT0RU3TKDEO8CSJYB" localSheetId="5" hidden="1">#REF!</definedName>
    <definedName name="BExS0GHQUF6YT0RU3TKDEO8CSJYB" localSheetId="8" hidden="1">#REF!</definedName>
    <definedName name="BExS0GHQUF6YT0RU3TKDEO8CSJYB" localSheetId="6" hidden="1">#REF!</definedName>
    <definedName name="BExS0GHQUF6YT0RU3TKDEO8CSJYB" localSheetId="7" hidden="1">#REF!</definedName>
    <definedName name="BExS0GHQUF6YT0RU3TKDEO8CSJYB" hidden="1">#REF!</definedName>
    <definedName name="BExS0K8IHC45I78DMZBOJ1P13KQA" localSheetId="11" hidden="1">#REF!</definedName>
    <definedName name="BExS0K8IHC45I78DMZBOJ1P13KQA" localSheetId="5" hidden="1">#REF!</definedName>
    <definedName name="BExS0K8IHC45I78DMZBOJ1P13KQA" localSheetId="8" hidden="1">#REF!</definedName>
    <definedName name="BExS0K8IHC45I78DMZBOJ1P13KQA" localSheetId="6" hidden="1">#REF!</definedName>
    <definedName name="BExS0K8IHC45I78DMZBOJ1P13KQA" localSheetId="7" hidden="1">#REF!</definedName>
    <definedName name="BExS0K8IHC45I78DMZBOJ1P13KQA" hidden="1">#REF!</definedName>
    <definedName name="BExS0L4WP69XXUFHED98XIEPB593" localSheetId="11" hidden="1">#REF!</definedName>
    <definedName name="BExS0L4WP69XXUFHED98XIEPB593" localSheetId="5" hidden="1">#REF!</definedName>
    <definedName name="BExS0L4WP69XXUFHED98XIEPB593" localSheetId="8" hidden="1">#REF!</definedName>
    <definedName name="BExS0L4WP69XXUFHED98XIEPB593" localSheetId="6" hidden="1">#REF!</definedName>
    <definedName name="BExS0L4WP69XXUFHED98XIEPB593" localSheetId="7" hidden="1">#REF!</definedName>
    <definedName name="BExS0L4WP69XXUFHED98XIEPB593" hidden="1">#REF!</definedName>
    <definedName name="BExS0Z2O2N4AJXFEPN87NU9ZGAHG" localSheetId="11" hidden="1">#REF!</definedName>
    <definedName name="BExS0Z2O2N4AJXFEPN87NU9ZGAHG" localSheetId="5" hidden="1">#REF!</definedName>
    <definedName name="BExS0Z2O2N4AJXFEPN87NU9ZGAHG" localSheetId="8" hidden="1">#REF!</definedName>
    <definedName name="BExS0Z2O2N4AJXFEPN87NU9ZGAHG" localSheetId="6" hidden="1">#REF!</definedName>
    <definedName name="BExS0Z2O2N4AJXFEPN87NU9ZGAHG" localSheetId="7" hidden="1">#REF!</definedName>
    <definedName name="BExS0Z2O2N4AJXFEPN87NU9ZGAHG" hidden="1">#REF!</definedName>
    <definedName name="BExS15IJV0WW662NXQUVT3FGP4ST" localSheetId="11" hidden="1">#REF!</definedName>
    <definedName name="BExS15IJV0WW662NXQUVT3FGP4ST" localSheetId="5" hidden="1">#REF!</definedName>
    <definedName name="BExS15IJV0WW662NXQUVT3FGP4ST" localSheetId="8" hidden="1">#REF!</definedName>
    <definedName name="BExS15IJV0WW662NXQUVT3FGP4ST" localSheetId="6" hidden="1">#REF!</definedName>
    <definedName name="BExS15IJV0WW662NXQUVT3FGP4ST" localSheetId="7" hidden="1">#REF!</definedName>
    <definedName name="BExS15IJV0WW662NXQUVT3FGP4ST" hidden="1">#REF!</definedName>
    <definedName name="BExS18T8TBNEPF4AU1VJ268XLF3L" localSheetId="11" hidden="1">#REF!</definedName>
    <definedName name="BExS18T8TBNEPF4AU1VJ268XLF3L" localSheetId="5" hidden="1">#REF!</definedName>
    <definedName name="BExS18T8TBNEPF4AU1VJ268XLF3L" localSheetId="8" hidden="1">#REF!</definedName>
    <definedName name="BExS18T8TBNEPF4AU1VJ268XLF3L" localSheetId="6" hidden="1">#REF!</definedName>
    <definedName name="BExS18T8TBNEPF4AU1VJ268XLF3L" localSheetId="7" hidden="1">#REF!</definedName>
    <definedName name="BExS18T8TBNEPF4AU1VJ268XLF3L" hidden="1">#REF!</definedName>
    <definedName name="BExS194110MR25BYJI3CJ2EGZ8XT" localSheetId="11" hidden="1">#REF!</definedName>
    <definedName name="BExS194110MR25BYJI3CJ2EGZ8XT" localSheetId="5" hidden="1">#REF!</definedName>
    <definedName name="BExS194110MR25BYJI3CJ2EGZ8XT" localSheetId="8" hidden="1">#REF!</definedName>
    <definedName name="BExS194110MR25BYJI3CJ2EGZ8XT" localSheetId="6" hidden="1">#REF!</definedName>
    <definedName name="BExS194110MR25BYJI3CJ2EGZ8XT" localSheetId="7" hidden="1">#REF!</definedName>
    <definedName name="BExS194110MR25BYJI3CJ2EGZ8XT" hidden="1">#REF!</definedName>
    <definedName name="BExS1BNVGNSGD4EP90QL8WXYWZ66" localSheetId="11" hidden="1">#REF!</definedName>
    <definedName name="BExS1BNVGNSGD4EP90QL8WXYWZ66" localSheetId="5" hidden="1">#REF!</definedName>
    <definedName name="BExS1BNVGNSGD4EP90QL8WXYWZ66" localSheetId="8" hidden="1">#REF!</definedName>
    <definedName name="BExS1BNVGNSGD4EP90QL8WXYWZ66" localSheetId="6" hidden="1">#REF!</definedName>
    <definedName name="BExS1BNVGNSGD4EP90QL8WXYWZ66" localSheetId="7" hidden="1">#REF!</definedName>
    <definedName name="BExS1BNVGNSGD4EP90QL8WXYWZ66" hidden="1">#REF!</definedName>
    <definedName name="BExS1UE39N6NCND7MAARSBWXS6HU" localSheetId="11" hidden="1">#REF!</definedName>
    <definedName name="BExS1UE39N6NCND7MAARSBWXS6HU" localSheetId="5" hidden="1">#REF!</definedName>
    <definedName name="BExS1UE39N6NCND7MAARSBWXS6HU" localSheetId="8" hidden="1">#REF!</definedName>
    <definedName name="BExS1UE39N6NCND7MAARSBWXS6HU" localSheetId="6" hidden="1">#REF!</definedName>
    <definedName name="BExS1UE39N6NCND7MAARSBWXS6HU" localSheetId="7" hidden="1">#REF!</definedName>
    <definedName name="BExS1UE39N6NCND7MAARSBWXS6HU" hidden="1">#REF!</definedName>
    <definedName name="BExS226HTWL5WVC76MP5A1IBI8WD" localSheetId="11" hidden="1">#REF!</definedName>
    <definedName name="BExS226HTWL5WVC76MP5A1IBI8WD" localSheetId="5" hidden="1">#REF!</definedName>
    <definedName name="BExS226HTWL5WVC76MP5A1IBI8WD" localSheetId="8" hidden="1">#REF!</definedName>
    <definedName name="BExS226HTWL5WVC76MP5A1IBI8WD" localSheetId="6" hidden="1">#REF!</definedName>
    <definedName name="BExS226HTWL5WVC76MP5A1IBI8WD" localSheetId="7" hidden="1">#REF!</definedName>
    <definedName name="BExS226HTWL5WVC76MP5A1IBI8WD" hidden="1">#REF!</definedName>
    <definedName name="BExS26OI2QNNAH2WMDD95Z400048" localSheetId="11" hidden="1">#REF!</definedName>
    <definedName name="BExS26OI2QNNAH2WMDD95Z400048" localSheetId="5" hidden="1">#REF!</definedName>
    <definedName name="BExS26OI2QNNAH2WMDD95Z400048" localSheetId="8" hidden="1">#REF!</definedName>
    <definedName name="BExS26OI2QNNAH2WMDD95Z400048" localSheetId="6" hidden="1">#REF!</definedName>
    <definedName name="BExS26OI2QNNAH2WMDD95Z400048" localSheetId="7" hidden="1">#REF!</definedName>
    <definedName name="BExS26OI2QNNAH2WMDD95Z400048" hidden="1">#REF!</definedName>
    <definedName name="BExS2D4EI622QRKZKVDPRE66M4XA" localSheetId="11" hidden="1">#REF!</definedName>
    <definedName name="BExS2D4EI622QRKZKVDPRE66M4XA" localSheetId="5" hidden="1">#REF!</definedName>
    <definedName name="BExS2D4EI622QRKZKVDPRE66M4XA" localSheetId="8" hidden="1">#REF!</definedName>
    <definedName name="BExS2D4EI622QRKZKVDPRE66M4XA" localSheetId="6" hidden="1">#REF!</definedName>
    <definedName name="BExS2D4EI622QRKZKVDPRE66M4XA" localSheetId="7" hidden="1">#REF!</definedName>
    <definedName name="BExS2D4EI622QRKZKVDPRE66M4XA" hidden="1">#REF!</definedName>
    <definedName name="BExS2DF6B4ZUF3VZLI4G6LJ3BF38" localSheetId="11" hidden="1">#REF!</definedName>
    <definedName name="BExS2DF6B4ZUF3VZLI4G6LJ3BF38" localSheetId="5" hidden="1">#REF!</definedName>
    <definedName name="BExS2DF6B4ZUF3VZLI4G6LJ3BF38" localSheetId="8" hidden="1">#REF!</definedName>
    <definedName name="BExS2DF6B4ZUF3VZLI4G6LJ3BF38" localSheetId="6" hidden="1">#REF!</definedName>
    <definedName name="BExS2DF6B4ZUF3VZLI4G6LJ3BF38" localSheetId="7" hidden="1">#REF!</definedName>
    <definedName name="BExS2DF6B4ZUF3VZLI4G6LJ3BF38" hidden="1">#REF!</definedName>
    <definedName name="BExS2GKEA6VM3PDWKD7XI0KRUHTW" localSheetId="11" hidden="1">#REF!</definedName>
    <definedName name="BExS2GKEA6VM3PDWKD7XI0KRUHTW" localSheetId="5" hidden="1">#REF!</definedName>
    <definedName name="BExS2GKEA6VM3PDWKD7XI0KRUHTW" localSheetId="8" hidden="1">#REF!</definedName>
    <definedName name="BExS2GKEA6VM3PDWKD7XI0KRUHTW" localSheetId="6" hidden="1">#REF!</definedName>
    <definedName name="BExS2GKEA6VM3PDWKD7XI0KRUHTW" localSheetId="7" hidden="1">#REF!</definedName>
    <definedName name="BExS2GKEA6VM3PDWKD7XI0KRUHTW" hidden="1">#REF!</definedName>
    <definedName name="BExS2I2HVU314TXI2DYFRY8XV913" localSheetId="11" hidden="1">#REF!</definedName>
    <definedName name="BExS2I2HVU314TXI2DYFRY8XV913" localSheetId="5" hidden="1">#REF!</definedName>
    <definedName name="BExS2I2HVU314TXI2DYFRY8XV913" localSheetId="8" hidden="1">#REF!</definedName>
    <definedName name="BExS2I2HVU314TXI2DYFRY8XV913" localSheetId="6" hidden="1">#REF!</definedName>
    <definedName name="BExS2I2HVU314TXI2DYFRY8XV913" localSheetId="7" hidden="1">#REF!</definedName>
    <definedName name="BExS2I2HVU314TXI2DYFRY8XV913" hidden="1">#REF!</definedName>
    <definedName name="BExS2QB5FS5LYTFYO4BROTWG3OV5" localSheetId="11" hidden="1">#REF!</definedName>
    <definedName name="BExS2QB5FS5LYTFYO4BROTWG3OV5" localSheetId="5" hidden="1">#REF!</definedName>
    <definedName name="BExS2QB5FS5LYTFYO4BROTWG3OV5" localSheetId="8" hidden="1">#REF!</definedName>
    <definedName name="BExS2QB5FS5LYTFYO4BROTWG3OV5" localSheetId="6" hidden="1">#REF!</definedName>
    <definedName name="BExS2QB5FS5LYTFYO4BROTWG3OV5" localSheetId="7" hidden="1">#REF!</definedName>
    <definedName name="BExS2QB5FS5LYTFYO4BROTWG3OV5" hidden="1">#REF!</definedName>
    <definedName name="BExS2TLU1HONYV6S3ZD9T12D7CIG" localSheetId="11" hidden="1">#REF!</definedName>
    <definedName name="BExS2TLU1HONYV6S3ZD9T12D7CIG" localSheetId="5" hidden="1">#REF!</definedName>
    <definedName name="BExS2TLU1HONYV6S3ZD9T12D7CIG" localSheetId="8" hidden="1">#REF!</definedName>
    <definedName name="BExS2TLU1HONYV6S3ZD9T12D7CIG" localSheetId="6" hidden="1">#REF!</definedName>
    <definedName name="BExS2TLU1HONYV6S3ZD9T12D7CIG" localSheetId="7" hidden="1">#REF!</definedName>
    <definedName name="BExS2TLU1HONYV6S3ZD9T12D7CIG" hidden="1">#REF!</definedName>
    <definedName name="BExS2WLQUVBRZJWQTWUU4CYDY4IN" localSheetId="11" hidden="1">#REF!</definedName>
    <definedName name="BExS2WLQUVBRZJWQTWUU4CYDY4IN" localSheetId="5" hidden="1">#REF!</definedName>
    <definedName name="BExS2WLQUVBRZJWQTWUU4CYDY4IN" localSheetId="8" hidden="1">#REF!</definedName>
    <definedName name="BExS2WLQUVBRZJWQTWUU4CYDY4IN" localSheetId="6" hidden="1">#REF!</definedName>
    <definedName name="BExS2WLQUVBRZJWQTWUU4CYDY4IN" localSheetId="7" hidden="1">#REF!</definedName>
    <definedName name="BExS2WLQUVBRZJWQTWUU4CYDY4IN" hidden="1">#REF!</definedName>
    <definedName name="BExS2YJQV4NUX6135T90Z1Y5R26Q" localSheetId="11" hidden="1">#REF!</definedName>
    <definedName name="BExS2YJQV4NUX6135T90Z1Y5R26Q" localSheetId="5" hidden="1">#REF!</definedName>
    <definedName name="BExS2YJQV4NUX6135T90Z1Y5R26Q" localSheetId="8" hidden="1">#REF!</definedName>
    <definedName name="BExS2YJQV4NUX6135T90Z1Y5R26Q" localSheetId="6" hidden="1">#REF!</definedName>
    <definedName name="BExS2YJQV4NUX6135T90Z1Y5R26Q" localSheetId="7" hidden="1">#REF!</definedName>
    <definedName name="BExS2YJQV4NUX6135T90Z1Y5R26Q" hidden="1">#REF!</definedName>
    <definedName name="BExS318UV9I2FXPQQWUKKX00QLPJ" localSheetId="11" hidden="1">#REF!</definedName>
    <definedName name="BExS318UV9I2FXPQQWUKKX00QLPJ" localSheetId="5" hidden="1">#REF!</definedName>
    <definedName name="BExS318UV9I2FXPQQWUKKX00QLPJ" localSheetId="8" hidden="1">#REF!</definedName>
    <definedName name="BExS318UV9I2FXPQQWUKKX00QLPJ" localSheetId="6" hidden="1">#REF!</definedName>
    <definedName name="BExS318UV9I2FXPQQWUKKX00QLPJ" localSheetId="7" hidden="1">#REF!</definedName>
    <definedName name="BExS318UV9I2FXPQQWUKKX00QLPJ" hidden="1">#REF!</definedName>
    <definedName name="BExS3LBS0SMTHALVM4NRI1BAV1NP" localSheetId="11" hidden="1">#REF!</definedName>
    <definedName name="BExS3LBS0SMTHALVM4NRI1BAV1NP" localSheetId="5" hidden="1">#REF!</definedName>
    <definedName name="BExS3LBS0SMTHALVM4NRI1BAV1NP" localSheetId="8" hidden="1">#REF!</definedName>
    <definedName name="BExS3LBS0SMTHALVM4NRI1BAV1NP" localSheetId="6" hidden="1">#REF!</definedName>
    <definedName name="BExS3LBS0SMTHALVM4NRI1BAV1NP" localSheetId="7" hidden="1">#REF!</definedName>
    <definedName name="BExS3LBS0SMTHALVM4NRI1BAV1NP" hidden="1">#REF!</definedName>
    <definedName name="BExS3MTQ75VBXDGEBURP6YT8RROE" localSheetId="11" hidden="1">#REF!</definedName>
    <definedName name="BExS3MTQ75VBXDGEBURP6YT8RROE" localSheetId="5" hidden="1">#REF!</definedName>
    <definedName name="BExS3MTQ75VBXDGEBURP6YT8RROE" localSheetId="8" hidden="1">#REF!</definedName>
    <definedName name="BExS3MTQ75VBXDGEBURP6YT8RROE" localSheetId="6" hidden="1">#REF!</definedName>
    <definedName name="BExS3MTQ75VBXDGEBURP6YT8RROE" localSheetId="7" hidden="1">#REF!</definedName>
    <definedName name="BExS3MTQ75VBXDGEBURP6YT8RROE" hidden="1">#REF!</definedName>
    <definedName name="BExS3OMGYO0DFN5186UFKEXZ2RX3" localSheetId="11" hidden="1">#REF!</definedName>
    <definedName name="BExS3OMGYO0DFN5186UFKEXZ2RX3" localSheetId="5" hidden="1">#REF!</definedName>
    <definedName name="BExS3OMGYO0DFN5186UFKEXZ2RX3" localSheetId="8" hidden="1">#REF!</definedName>
    <definedName name="BExS3OMGYO0DFN5186UFKEXZ2RX3" localSheetId="6" hidden="1">#REF!</definedName>
    <definedName name="BExS3OMGYO0DFN5186UFKEXZ2RX3" localSheetId="7" hidden="1">#REF!</definedName>
    <definedName name="BExS3OMGYO0DFN5186UFKEXZ2RX3" hidden="1">#REF!</definedName>
    <definedName name="BExS3SDERJ27OER67TIGOVZU13A2" localSheetId="11" hidden="1">#REF!</definedName>
    <definedName name="BExS3SDERJ27OER67TIGOVZU13A2" localSheetId="5" hidden="1">#REF!</definedName>
    <definedName name="BExS3SDERJ27OER67TIGOVZU13A2" localSheetId="8" hidden="1">#REF!</definedName>
    <definedName name="BExS3SDERJ27OER67TIGOVZU13A2" localSheetId="6" hidden="1">#REF!</definedName>
    <definedName name="BExS3SDERJ27OER67TIGOVZU13A2" localSheetId="7" hidden="1">#REF!</definedName>
    <definedName name="BExS3SDERJ27OER67TIGOVZU13A2" hidden="1">#REF!</definedName>
    <definedName name="BExS3STIH9SFG0R6H30P191QZE98" localSheetId="11" hidden="1">#REF!</definedName>
    <definedName name="BExS3STIH9SFG0R6H30P191QZE98" localSheetId="5" hidden="1">#REF!</definedName>
    <definedName name="BExS3STIH9SFG0R6H30P191QZE98" localSheetId="8" hidden="1">#REF!</definedName>
    <definedName name="BExS3STIH9SFG0R6H30P191QZE98" localSheetId="6" hidden="1">#REF!</definedName>
    <definedName name="BExS3STIH9SFG0R6H30P191QZE98" localSheetId="7" hidden="1">#REF!</definedName>
    <definedName name="BExS3STIH9SFG0R6H30P191QZE98" hidden="1">#REF!</definedName>
    <definedName name="BExS46R5WDNU5KL04FKY5LHJUCB8" localSheetId="11" hidden="1">#REF!</definedName>
    <definedName name="BExS46R5WDNU5KL04FKY5LHJUCB8" localSheetId="5" hidden="1">#REF!</definedName>
    <definedName name="BExS46R5WDNU5KL04FKY5LHJUCB8" localSheetId="8" hidden="1">#REF!</definedName>
    <definedName name="BExS46R5WDNU5KL04FKY5LHJUCB8" localSheetId="6" hidden="1">#REF!</definedName>
    <definedName name="BExS46R5WDNU5KL04FKY5LHJUCB8" localSheetId="7" hidden="1">#REF!</definedName>
    <definedName name="BExS46R5WDNU5KL04FKY5LHJUCB8" hidden="1">#REF!</definedName>
    <definedName name="BExS4ASWKM93XA275AXHYP8AG6SU" localSheetId="11" hidden="1">#REF!</definedName>
    <definedName name="BExS4ASWKM93XA275AXHYP8AG6SU" localSheetId="5" hidden="1">#REF!</definedName>
    <definedName name="BExS4ASWKM93XA275AXHYP8AG6SU" localSheetId="8" hidden="1">#REF!</definedName>
    <definedName name="BExS4ASWKM93XA275AXHYP8AG6SU" localSheetId="6" hidden="1">#REF!</definedName>
    <definedName name="BExS4ASWKM93XA275AXHYP8AG6SU" localSheetId="7" hidden="1">#REF!</definedName>
    <definedName name="BExS4ASWKM93XA275AXHYP8AG6SU" hidden="1">#REF!</definedName>
    <definedName name="BExS4IANBC4RO7HIK0MZZ2RPQU78" localSheetId="11" hidden="1">#REF!</definedName>
    <definedName name="BExS4IANBC4RO7HIK0MZZ2RPQU78" localSheetId="5" hidden="1">#REF!</definedName>
    <definedName name="BExS4IANBC4RO7HIK0MZZ2RPQU78" localSheetId="8" hidden="1">#REF!</definedName>
    <definedName name="BExS4IANBC4RO7HIK0MZZ2RPQU78" localSheetId="6" hidden="1">#REF!</definedName>
    <definedName name="BExS4IANBC4RO7HIK0MZZ2RPQU78" localSheetId="7" hidden="1">#REF!</definedName>
    <definedName name="BExS4IANBC4RO7HIK0MZZ2RPQU78" hidden="1">#REF!</definedName>
    <definedName name="BExS4JN3Y6SVBKILQK0R9HS45Y52" localSheetId="11" hidden="1">#REF!</definedName>
    <definedName name="BExS4JN3Y6SVBKILQK0R9HS45Y52" localSheetId="5" hidden="1">#REF!</definedName>
    <definedName name="BExS4JN3Y6SVBKILQK0R9HS45Y52" localSheetId="8" hidden="1">#REF!</definedName>
    <definedName name="BExS4JN3Y6SVBKILQK0R9HS45Y52" localSheetId="6" hidden="1">#REF!</definedName>
    <definedName name="BExS4JN3Y6SVBKILQK0R9HS45Y52" localSheetId="7" hidden="1">#REF!</definedName>
    <definedName name="BExS4JN3Y6SVBKILQK0R9HS45Y52" hidden="1">#REF!</definedName>
    <definedName name="BExS4P6S41O6Z6BED77U3GD9PNH1" localSheetId="11" hidden="1">#REF!</definedName>
    <definedName name="BExS4P6S41O6Z6BED77U3GD9PNH1" localSheetId="5" hidden="1">#REF!</definedName>
    <definedName name="BExS4P6S41O6Z6BED77U3GD9PNH1" localSheetId="8" hidden="1">#REF!</definedName>
    <definedName name="BExS4P6S41O6Z6BED77U3GD9PNH1" localSheetId="6" hidden="1">#REF!</definedName>
    <definedName name="BExS4P6S41O6Z6BED77U3GD9PNH1" localSheetId="7" hidden="1">#REF!</definedName>
    <definedName name="BExS4P6S41O6Z6BED77U3GD9PNH1" hidden="1">#REF!</definedName>
    <definedName name="BExS4PXPURUHFBOKYFJD5J1J2RXC" localSheetId="11" hidden="1">#REF!</definedName>
    <definedName name="BExS4PXPURUHFBOKYFJD5J1J2RXC" localSheetId="5" hidden="1">#REF!</definedName>
    <definedName name="BExS4PXPURUHFBOKYFJD5J1J2RXC" localSheetId="8" hidden="1">#REF!</definedName>
    <definedName name="BExS4PXPURUHFBOKYFJD5J1J2RXC" localSheetId="6" hidden="1">#REF!</definedName>
    <definedName name="BExS4PXPURUHFBOKYFJD5J1J2RXC" localSheetId="7" hidden="1">#REF!</definedName>
    <definedName name="BExS4PXPURUHFBOKYFJD5J1J2RXC" hidden="1">#REF!</definedName>
    <definedName name="BExS4T32HD3YGJ91HTJ2IGVX6V4O" localSheetId="11" hidden="1">#REF!</definedName>
    <definedName name="BExS4T32HD3YGJ91HTJ2IGVX6V4O" localSheetId="5" hidden="1">#REF!</definedName>
    <definedName name="BExS4T32HD3YGJ91HTJ2IGVX6V4O" localSheetId="8" hidden="1">#REF!</definedName>
    <definedName name="BExS4T32HD3YGJ91HTJ2IGVX6V4O" localSheetId="6" hidden="1">#REF!</definedName>
    <definedName name="BExS4T32HD3YGJ91HTJ2IGVX6V4O" localSheetId="7" hidden="1">#REF!</definedName>
    <definedName name="BExS4T32HD3YGJ91HTJ2IGVX6V4O" hidden="1">#REF!</definedName>
    <definedName name="BExS51H0N51UT0FZOPZRCF1GU063" localSheetId="11" hidden="1">#REF!</definedName>
    <definedName name="BExS51H0N51UT0FZOPZRCF1GU063" localSheetId="5" hidden="1">#REF!</definedName>
    <definedName name="BExS51H0N51UT0FZOPZRCF1GU063" localSheetId="8" hidden="1">#REF!</definedName>
    <definedName name="BExS51H0N51UT0FZOPZRCF1GU063" localSheetId="6" hidden="1">#REF!</definedName>
    <definedName name="BExS51H0N51UT0FZOPZRCF1GU063" localSheetId="7" hidden="1">#REF!</definedName>
    <definedName name="BExS51H0N51UT0FZOPZRCF1GU063" hidden="1">#REF!</definedName>
    <definedName name="BExS54X72TJFC41FJK72MLRR2OO7" localSheetId="11" hidden="1">#REF!</definedName>
    <definedName name="BExS54X72TJFC41FJK72MLRR2OO7" localSheetId="5" hidden="1">#REF!</definedName>
    <definedName name="BExS54X72TJFC41FJK72MLRR2OO7" localSheetId="8" hidden="1">#REF!</definedName>
    <definedName name="BExS54X72TJFC41FJK72MLRR2OO7" localSheetId="6" hidden="1">#REF!</definedName>
    <definedName name="BExS54X72TJFC41FJK72MLRR2OO7" localSheetId="7" hidden="1">#REF!</definedName>
    <definedName name="BExS54X72TJFC41FJK72MLRR2OO7" hidden="1">#REF!</definedName>
    <definedName name="BExS59F0PA1V2ZC7S5TN6IT41SXP" localSheetId="11" hidden="1">#REF!</definedName>
    <definedName name="BExS59F0PA1V2ZC7S5TN6IT41SXP" localSheetId="5" hidden="1">#REF!</definedName>
    <definedName name="BExS59F0PA1V2ZC7S5TN6IT41SXP" localSheetId="8" hidden="1">#REF!</definedName>
    <definedName name="BExS59F0PA1V2ZC7S5TN6IT41SXP" localSheetId="6" hidden="1">#REF!</definedName>
    <definedName name="BExS59F0PA1V2ZC7S5TN6IT41SXP" localSheetId="7" hidden="1">#REF!</definedName>
    <definedName name="BExS59F0PA1V2ZC7S5TN6IT41SXP" hidden="1">#REF!</definedName>
    <definedName name="BExS5L3TGB8JVW9ROYWTKYTUPW27" localSheetId="11" hidden="1">#REF!</definedName>
    <definedName name="BExS5L3TGB8JVW9ROYWTKYTUPW27" localSheetId="5" hidden="1">#REF!</definedName>
    <definedName name="BExS5L3TGB8JVW9ROYWTKYTUPW27" localSheetId="8" hidden="1">#REF!</definedName>
    <definedName name="BExS5L3TGB8JVW9ROYWTKYTUPW27" localSheetId="6" hidden="1">#REF!</definedName>
    <definedName name="BExS5L3TGB8JVW9ROYWTKYTUPW27" localSheetId="7" hidden="1">#REF!</definedName>
    <definedName name="BExS5L3TGB8JVW9ROYWTKYTUPW27" hidden="1">#REF!</definedName>
    <definedName name="BExS6GKQ96EHVLYWNJDWXZXUZW90" localSheetId="11" hidden="1">#REF!</definedName>
    <definedName name="BExS6GKQ96EHVLYWNJDWXZXUZW90" localSheetId="5" hidden="1">#REF!</definedName>
    <definedName name="BExS6GKQ96EHVLYWNJDWXZXUZW90" localSheetId="8" hidden="1">#REF!</definedName>
    <definedName name="BExS6GKQ96EHVLYWNJDWXZXUZW90" localSheetId="6" hidden="1">#REF!</definedName>
    <definedName name="BExS6GKQ96EHVLYWNJDWXZXUZW90" localSheetId="7" hidden="1">#REF!</definedName>
    <definedName name="BExS6GKQ96EHVLYWNJDWXZXUZW90" hidden="1">#REF!</definedName>
    <definedName name="BExS6ITKSZFRR01YD5B0F676SYN7" localSheetId="11" hidden="1">#REF!</definedName>
    <definedName name="BExS6ITKSZFRR01YD5B0F676SYN7" localSheetId="5" hidden="1">#REF!</definedName>
    <definedName name="BExS6ITKSZFRR01YD5B0F676SYN7" localSheetId="8" hidden="1">#REF!</definedName>
    <definedName name="BExS6ITKSZFRR01YD5B0F676SYN7" localSheetId="6" hidden="1">#REF!</definedName>
    <definedName name="BExS6ITKSZFRR01YD5B0F676SYN7" localSheetId="7" hidden="1">#REF!</definedName>
    <definedName name="BExS6ITKSZFRR01YD5B0F676SYN7" hidden="1">#REF!</definedName>
    <definedName name="BExS6N0LI574IAC89EFW6CLTCQ33" localSheetId="11" hidden="1">#REF!</definedName>
    <definedName name="BExS6N0LI574IAC89EFW6CLTCQ33" localSheetId="5" hidden="1">#REF!</definedName>
    <definedName name="BExS6N0LI574IAC89EFW6CLTCQ33" localSheetId="8" hidden="1">#REF!</definedName>
    <definedName name="BExS6N0LI574IAC89EFW6CLTCQ33" localSheetId="6" hidden="1">#REF!</definedName>
    <definedName name="BExS6N0LI574IAC89EFW6CLTCQ33" localSheetId="7" hidden="1">#REF!</definedName>
    <definedName name="BExS6N0LI574IAC89EFW6CLTCQ33" hidden="1">#REF!</definedName>
    <definedName name="BExS6N0NEF7XCTT5R600QZ71A44O" localSheetId="11" hidden="1">#REF!</definedName>
    <definedName name="BExS6N0NEF7XCTT5R600QZ71A44O" localSheetId="5" hidden="1">#REF!</definedName>
    <definedName name="BExS6N0NEF7XCTT5R600QZ71A44O" localSheetId="8" hidden="1">#REF!</definedName>
    <definedName name="BExS6N0NEF7XCTT5R600QZ71A44O" localSheetId="6" hidden="1">#REF!</definedName>
    <definedName name="BExS6N0NEF7XCTT5R600QZ71A44O" localSheetId="7" hidden="1">#REF!</definedName>
    <definedName name="BExS6N0NEF7XCTT5R600QZ71A44O" hidden="1">#REF!</definedName>
    <definedName name="BExS6WRDBF3ST86ZOBBUL3GTCR11" localSheetId="11" hidden="1">#REF!</definedName>
    <definedName name="BExS6WRDBF3ST86ZOBBUL3GTCR11" localSheetId="5" hidden="1">#REF!</definedName>
    <definedName name="BExS6WRDBF3ST86ZOBBUL3GTCR11" localSheetId="8" hidden="1">#REF!</definedName>
    <definedName name="BExS6WRDBF3ST86ZOBBUL3GTCR11" localSheetId="6" hidden="1">#REF!</definedName>
    <definedName name="BExS6WRDBF3ST86ZOBBUL3GTCR11" localSheetId="7" hidden="1">#REF!</definedName>
    <definedName name="BExS6WRDBF3ST86ZOBBUL3GTCR11" hidden="1">#REF!</definedName>
    <definedName name="BExS6XNRKR0C3MTA0LV5B60UB908" localSheetId="11" hidden="1">#REF!</definedName>
    <definedName name="BExS6XNRKR0C3MTA0LV5B60UB908" localSheetId="5" hidden="1">#REF!</definedName>
    <definedName name="BExS6XNRKR0C3MTA0LV5B60UB908" localSheetId="8" hidden="1">#REF!</definedName>
    <definedName name="BExS6XNRKR0C3MTA0LV5B60UB908" localSheetId="6" hidden="1">#REF!</definedName>
    <definedName name="BExS6XNRKR0C3MTA0LV5B60UB908" localSheetId="7" hidden="1">#REF!</definedName>
    <definedName name="BExS6XNRKR0C3MTA0LV5B60UB908" hidden="1">#REF!</definedName>
    <definedName name="BExS73NELZEK2MDOLXO2Q7H3EG71" localSheetId="11" hidden="1">#REF!</definedName>
    <definedName name="BExS73NELZEK2MDOLXO2Q7H3EG71" localSheetId="5" hidden="1">#REF!</definedName>
    <definedName name="BExS73NELZEK2MDOLXO2Q7H3EG71" localSheetId="8" hidden="1">#REF!</definedName>
    <definedName name="BExS73NELZEK2MDOLXO2Q7H3EG71" localSheetId="6" hidden="1">#REF!</definedName>
    <definedName name="BExS73NELZEK2MDOLXO2Q7H3EG71" localSheetId="7" hidden="1">#REF!</definedName>
    <definedName name="BExS73NELZEK2MDOLXO2Q7H3EG71" hidden="1">#REF!</definedName>
    <definedName name="BExS7DJF6AXTWAJD7K4ZCD7L6BHV" localSheetId="11" hidden="1">#REF!</definedName>
    <definedName name="BExS7DJF6AXTWAJD7K4ZCD7L6BHV" localSheetId="5" hidden="1">#REF!</definedName>
    <definedName name="BExS7DJF6AXTWAJD7K4ZCD7L6BHV" localSheetId="8" hidden="1">#REF!</definedName>
    <definedName name="BExS7DJF6AXTWAJD7K4ZCD7L6BHV" localSheetId="6" hidden="1">#REF!</definedName>
    <definedName name="BExS7DJF6AXTWAJD7K4ZCD7L6BHV" localSheetId="7" hidden="1">#REF!</definedName>
    <definedName name="BExS7DJF6AXTWAJD7K4ZCD7L6BHV" hidden="1">#REF!</definedName>
    <definedName name="BExS7GOTHHOK287MX2RC853NWQAL" localSheetId="11" hidden="1">#REF!</definedName>
    <definedName name="BExS7GOTHHOK287MX2RC853NWQAL" localSheetId="5" hidden="1">#REF!</definedName>
    <definedName name="BExS7GOTHHOK287MX2RC853NWQAL" localSheetId="8" hidden="1">#REF!</definedName>
    <definedName name="BExS7GOTHHOK287MX2RC853NWQAL" localSheetId="6" hidden="1">#REF!</definedName>
    <definedName name="BExS7GOTHHOK287MX2RC853NWQAL" localSheetId="7" hidden="1">#REF!</definedName>
    <definedName name="BExS7GOTHHOK287MX2RC853NWQAL" hidden="1">#REF!</definedName>
    <definedName name="BExS7TKQYLRZGM93UY3ZJZJBQNFJ" localSheetId="11" hidden="1">#REF!</definedName>
    <definedName name="BExS7TKQYLRZGM93UY3ZJZJBQNFJ" localSheetId="5" hidden="1">#REF!</definedName>
    <definedName name="BExS7TKQYLRZGM93UY3ZJZJBQNFJ" localSheetId="8" hidden="1">#REF!</definedName>
    <definedName name="BExS7TKQYLRZGM93UY3ZJZJBQNFJ" localSheetId="6" hidden="1">#REF!</definedName>
    <definedName name="BExS7TKQYLRZGM93UY3ZJZJBQNFJ" localSheetId="7" hidden="1">#REF!</definedName>
    <definedName name="BExS7TKQYLRZGM93UY3ZJZJBQNFJ" hidden="1">#REF!</definedName>
    <definedName name="BExS7Y2LNGVHSIBKC7C3R6X4LDR6" localSheetId="11" hidden="1">#REF!</definedName>
    <definedName name="BExS7Y2LNGVHSIBKC7C3R6X4LDR6" localSheetId="5" hidden="1">#REF!</definedName>
    <definedName name="BExS7Y2LNGVHSIBKC7C3R6X4LDR6" localSheetId="8" hidden="1">#REF!</definedName>
    <definedName name="BExS7Y2LNGVHSIBKC7C3R6X4LDR6" localSheetId="6" hidden="1">#REF!</definedName>
    <definedName name="BExS7Y2LNGVHSIBKC7C3R6X4LDR6" localSheetId="7" hidden="1">#REF!</definedName>
    <definedName name="BExS7Y2LNGVHSIBKC7C3R6X4LDR6" hidden="1">#REF!</definedName>
    <definedName name="BExS81TE0EY44Y3W2M4Z4MGNP5OM" localSheetId="11" hidden="1">#REF!</definedName>
    <definedName name="BExS81TE0EY44Y3W2M4Z4MGNP5OM" localSheetId="5" hidden="1">#REF!</definedName>
    <definedName name="BExS81TE0EY44Y3W2M4Z4MGNP5OM" localSheetId="8" hidden="1">#REF!</definedName>
    <definedName name="BExS81TE0EY44Y3W2M4Z4MGNP5OM" localSheetId="6" hidden="1">#REF!</definedName>
    <definedName name="BExS81TE0EY44Y3W2M4Z4MGNP5OM" localSheetId="7" hidden="1">#REF!</definedName>
    <definedName name="BExS81TE0EY44Y3W2M4Z4MGNP5OM" hidden="1">#REF!</definedName>
    <definedName name="BExS81YPDZDVJJVS15HV2HDXAC3Y" localSheetId="11" hidden="1">#REF!</definedName>
    <definedName name="BExS81YPDZDVJJVS15HV2HDXAC3Y" localSheetId="5" hidden="1">#REF!</definedName>
    <definedName name="BExS81YPDZDVJJVS15HV2HDXAC3Y" localSheetId="8" hidden="1">#REF!</definedName>
    <definedName name="BExS81YPDZDVJJVS15HV2HDXAC3Y" localSheetId="6" hidden="1">#REF!</definedName>
    <definedName name="BExS81YPDZDVJJVS15HV2HDXAC3Y" localSheetId="7" hidden="1">#REF!</definedName>
    <definedName name="BExS81YPDZDVJJVS15HV2HDXAC3Y" hidden="1">#REF!</definedName>
    <definedName name="BExS82PRVNUTEKQZS56YT2DVF6C2" localSheetId="11" hidden="1">#REF!</definedName>
    <definedName name="BExS82PRVNUTEKQZS56YT2DVF6C2" localSheetId="5" hidden="1">#REF!</definedName>
    <definedName name="BExS82PRVNUTEKQZS56YT2DVF6C2" localSheetId="8" hidden="1">#REF!</definedName>
    <definedName name="BExS82PRVNUTEKQZS56YT2DVF6C2" localSheetId="6" hidden="1">#REF!</definedName>
    <definedName name="BExS82PRVNUTEKQZS56YT2DVF6C2" localSheetId="7" hidden="1">#REF!</definedName>
    <definedName name="BExS82PRVNUTEKQZS56YT2DVF6C2" hidden="1">#REF!</definedName>
    <definedName name="BExS83BCNFAV6DRCB1VTUF96491J" localSheetId="11" hidden="1">#REF!</definedName>
    <definedName name="BExS83BCNFAV6DRCB1VTUF96491J" localSheetId="5" hidden="1">#REF!</definedName>
    <definedName name="BExS83BCNFAV6DRCB1VTUF96491J" localSheetId="8" hidden="1">#REF!</definedName>
    <definedName name="BExS83BCNFAV6DRCB1VTUF96491J" localSheetId="6" hidden="1">#REF!</definedName>
    <definedName name="BExS83BCNFAV6DRCB1VTUF96491J" localSheetId="7" hidden="1">#REF!</definedName>
    <definedName name="BExS83BCNFAV6DRCB1VTUF96491J" hidden="1">#REF!</definedName>
    <definedName name="BExS86GKM9ISCSNZD15BQ5E5L6A5" localSheetId="11" hidden="1">#REF!</definedName>
    <definedName name="BExS86GKM9ISCSNZD15BQ5E5L6A5" localSheetId="5" hidden="1">#REF!</definedName>
    <definedName name="BExS86GKM9ISCSNZD15BQ5E5L6A5" localSheetId="8" hidden="1">#REF!</definedName>
    <definedName name="BExS86GKM9ISCSNZD15BQ5E5L6A5" localSheetId="6" hidden="1">#REF!</definedName>
    <definedName name="BExS86GKM9ISCSNZD15BQ5E5L6A5" localSheetId="7" hidden="1">#REF!</definedName>
    <definedName name="BExS86GKM9ISCSNZD15BQ5E5L6A5" hidden="1">#REF!</definedName>
    <definedName name="BExS89GGRJ55EK546SM31UGE2K8T" localSheetId="11" hidden="1">#REF!</definedName>
    <definedName name="BExS89GGRJ55EK546SM31UGE2K8T" localSheetId="5" hidden="1">#REF!</definedName>
    <definedName name="BExS89GGRJ55EK546SM31UGE2K8T" localSheetId="8" hidden="1">#REF!</definedName>
    <definedName name="BExS89GGRJ55EK546SM31UGE2K8T" localSheetId="6" hidden="1">#REF!</definedName>
    <definedName name="BExS89GGRJ55EK546SM31UGE2K8T" localSheetId="7" hidden="1">#REF!</definedName>
    <definedName name="BExS89GGRJ55EK546SM31UGE2K8T" hidden="1">#REF!</definedName>
    <definedName name="BExS8BPG5A0GR5AO1U951NDGGR0L" localSheetId="11" hidden="1">#REF!</definedName>
    <definedName name="BExS8BPG5A0GR5AO1U951NDGGR0L" localSheetId="5" hidden="1">#REF!</definedName>
    <definedName name="BExS8BPG5A0GR5AO1U951NDGGR0L" localSheetId="8" hidden="1">#REF!</definedName>
    <definedName name="BExS8BPG5A0GR5AO1U951NDGGR0L" localSheetId="6" hidden="1">#REF!</definedName>
    <definedName name="BExS8BPG5A0GR5AO1U951NDGGR0L" localSheetId="7" hidden="1">#REF!</definedName>
    <definedName name="BExS8BPG5A0GR5AO1U951NDGGR0L" hidden="1">#REF!</definedName>
    <definedName name="BExS8CGI0JXFUBD41VFLI0SZSV8F" localSheetId="11" hidden="1">#REF!</definedName>
    <definedName name="BExS8CGI0JXFUBD41VFLI0SZSV8F" localSheetId="5" hidden="1">#REF!</definedName>
    <definedName name="BExS8CGI0JXFUBD41VFLI0SZSV8F" localSheetId="8" hidden="1">#REF!</definedName>
    <definedName name="BExS8CGI0JXFUBD41VFLI0SZSV8F" localSheetId="6" hidden="1">#REF!</definedName>
    <definedName name="BExS8CGI0JXFUBD41VFLI0SZSV8F" localSheetId="7" hidden="1">#REF!</definedName>
    <definedName name="BExS8CGI0JXFUBD41VFLI0SZSV8F" hidden="1">#REF!</definedName>
    <definedName name="BExS8D22FXVQKOEJP01LT0CDI3PS" localSheetId="11" hidden="1">#REF!</definedName>
    <definedName name="BExS8D22FXVQKOEJP01LT0CDI3PS" localSheetId="5" hidden="1">#REF!</definedName>
    <definedName name="BExS8D22FXVQKOEJP01LT0CDI3PS" localSheetId="8" hidden="1">#REF!</definedName>
    <definedName name="BExS8D22FXVQKOEJP01LT0CDI3PS" localSheetId="6" hidden="1">#REF!</definedName>
    <definedName name="BExS8D22FXVQKOEJP01LT0CDI3PS" localSheetId="7" hidden="1">#REF!</definedName>
    <definedName name="BExS8D22FXVQKOEJP01LT0CDI3PS" hidden="1">#REF!</definedName>
    <definedName name="BExS8EEJOZFBUWZDOM3O25AJRUVU" localSheetId="11" hidden="1">#REF!</definedName>
    <definedName name="BExS8EEJOZFBUWZDOM3O25AJRUVU" localSheetId="5" hidden="1">#REF!</definedName>
    <definedName name="BExS8EEJOZFBUWZDOM3O25AJRUVU" localSheetId="8" hidden="1">#REF!</definedName>
    <definedName name="BExS8EEJOZFBUWZDOM3O25AJRUVU" localSheetId="6" hidden="1">#REF!</definedName>
    <definedName name="BExS8EEJOZFBUWZDOM3O25AJRUVU" localSheetId="7" hidden="1">#REF!</definedName>
    <definedName name="BExS8EEJOZFBUWZDOM3O25AJRUVU" hidden="1">#REF!</definedName>
    <definedName name="BExS8GSUS17UY50TEM2AWF36BR9Z" localSheetId="11" hidden="1">#REF!</definedName>
    <definedName name="BExS8GSUS17UY50TEM2AWF36BR9Z" localSheetId="5" hidden="1">#REF!</definedName>
    <definedName name="BExS8GSUS17UY50TEM2AWF36BR9Z" localSheetId="8" hidden="1">#REF!</definedName>
    <definedName name="BExS8GSUS17UY50TEM2AWF36BR9Z" localSheetId="6" hidden="1">#REF!</definedName>
    <definedName name="BExS8GSUS17UY50TEM2AWF36BR9Z" localSheetId="7" hidden="1">#REF!</definedName>
    <definedName name="BExS8GSUS17UY50TEM2AWF36BR9Z" hidden="1">#REF!</definedName>
    <definedName name="BExS8HJRBVG0XI6PWA9KTMJZMQXK" localSheetId="11" hidden="1">#REF!</definedName>
    <definedName name="BExS8HJRBVG0XI6PWA9KTMJZMQXK" localSheetId="5" hidden="1">#REF!</definedName>
    <definedName name="BExS8HJRBVG0XI6PWA9KTMJZMQXK" localSheetId="8" hidden="1">#REF!</definedName>
    <definedName name="BExS8HJRBVG0XI6PWA9KTMJZMQXK" localSheetId="6" hidden="1">#REF!</definedName>
    <definedName name="BExS8HJRBVG0XI6PWA9KTMJZMQXK" localSheetId="7" hidden="1">#REF!</definedName>
    <definedName name="BExS8HJRBVG0XI6PWA9KTMJZMQXK" hidden="1">#REF!</definedName>
    <definedName name="BExS8NE9HUZJH13OXLREOV1BX0OZ" localSheetId="11" hidden="1">#REF!</definedName>
    <definedName name="BExS8NE9HUZJH13OXLREOV1BX0OZ" localSheetId="5" hidden="1">#REF!</definedName>
    <definedName name="BExS8NE9HUZJH13OXLREOV1BX0OZ" localSheetId="8" hidden="1">#REF!</definedName>
    <definedName name="BExS8NE9HUZJH13OXLREOV1BX0OZ" localSheetId="6" hidden="1">#REF!</definedName>
    <definedName name="BExS8NE9HUZJH13OXLREOV1BX0OZ" localSheetId="7" hidden="1">#REF!</definedName>
    <definedName name="BExS8NE9HUZJH13OXLREOV1BX0OZ" hidden="1">#REF!</definedName>
    <definedName name="BExS8R51C8RM2FS6V6IRTYO9GA4A" localSheetId="11" hidden="1">#REF!</definedName>
    <definedName name="BExS8R51C8RM2FS6V6IRTYO9GA4A" localSheetId="5" hidden="1">#REF!</definedName>
    <definedName name="BExS8R51C8RM2FS6V6IRTYO9GA4A" localSheetId="8" hidden="1">#REF!</definedName>
    <definedName name="BExS8R51C8RM2FS6V6IRTYO9GA4A" localSheetId="6" hidden="1">#REF!</definedName>
    <definedName name="BExS8R51C8RM2FS6V6IRTYO9GA4A" localSheetId="7" hidden="1">#REF!</definedName>
    <definedName name="BExS8R51C8RM2FS6V6IRTYO9GA4A" hidden="1">#REF!</definedName>
    <definedName name="BExS8WDX408F60MH1X9B9UZ2H4R7" localSheetId="11" hidden="1">#REF!</definedName>
    <definedName name="BExS8WDX408F60MH1X9B9UZ2H4R7" localSheetId="5" hidden="1">#REF!</definedName>
    <definedName name="BExS8WDX408F60MH1X9B9UZ2H4R7" localSheetId="8" hidden="1">#REF!</definedName>
    <definedName name="BExS8WDX408F60MH1X9B9UZ2H4R7" localSheetId="6" hidden="1">#REF!</definedName>
    <definedName name="BExS8WDX408F60MH1X9B9UZ2H4R7" localSheetId="7" hidden="1">#REF!</definedName>
    <definedName name="BExS8WDX408F60MH1X9B9UZ2H4R7" hidden="1">#REF!</definedName>
    <definedName name="BExS8X4UTVOFE2YEVLO8LTKMSI3A" localSheetId="11" hidden="1">#REF!</definedName>
    <definedName name="BExS8X4UTVOFE2YEVLO8LTKMSI3A" localSheetId="5" hidden="1">#REF!</definedName>
    <definedName name="BExS8X4UTVOFE2YEVLO8LTKMSI3A" localSheetId="8" hidden="1">#REF!</definedName>
    <definedName name="BExS8X4UTVOFE2YEVLO8LTKMSI3A" localSheetId="6" hidden="1">#REF!</definedName>
    <definedName name="BExS8X4UTVOFE2YEVLO8LTKMSI3A" localSheetId="7" hidden="1">#REF!</definedName>
    <definedName name="BExS8X4UTVOFE2YEVLO8LTKMSI3A" hidden="1">#REF!</definedName>
    <definedName name="BExS8Z2W2QEC3MH0BZIYLDFQNUIP" localSheetId="11" hidden="1">#REF!</definedName>
    <definedName name="BExS8Z2W2QEC3MH0BZIYLDFQNUIP" localSheetId="5" hidden="1">#REF!</definedName>
    <definedName name="BExS8Z2W2QEC3MH0BZIYLDFQNUIP" localSheetId="8" hidden="1">#REF!</definedName>
    <definedName name="BExS8Z2W2QEC3MH0BZIYLDFQNUIP" localSheetId="6" hidden="1">#REF!</definedName>
    <definedName name="BExS8Z2W2QEC3MH0BZIYLDFQNUIP" localSheetId="7" hidden="1">#REF!</definedName>
    <definedName name="BExS8Z2W2QEC3MH0BZIYLDFQNUIP" hidden="1">#REF!</definedName>
    <definedName name="BExS92DKGRFFCIA9C0IXDOLO57EP" localSheetId="11" hidden="1">#REF!</definedName>
    <definedName name="BExS92DKGRFFCIA9C0IXDOLO57EP" localSheetId="5" hidden="1">#REF!</definedName>
    <definedName name="BExS92DKGRFFCIA9C0IXDOLO57EP" localSheetId="8" hidden="1">#REF!</definedName>
    <definedName name="BExS92DKGRFFCIA9C0IXDOLO57EP" localSheetId="6" hidden="1">#REF!</definedName>
    <definedName name="BExS92DKGRFFCIA9C0IXDOLO57EP" localSheetId="7" hidden="1">#REF!</definedName>
    <definedName name="BExS92DKGRFFCIA9C0IXDOLO57EP" hidden="1">#REF!</definedName>
    <definedName name="BExS98OB4321YCHLCQ022PXKTT2W" localSheetId="11" hidden="1">#REF!</definedName>
    <definedName name="BExS98OB4321YCHLCQ022PXKTT2W" localSheetId="5" hidden="1">#REF!</definedName>
    <definedName name="BExS98OB4321YCHLCQ022PXKTT2W" localSheetId="8" hidden="1">#REF!</definedName>
    <definedName name="BExS98OB4321YCHLCQ022PXKTT2W" localSheetId="6" hidden="1">#REF!</definedName>
    <definedName name="BExS98OB4321YCHLCQ022PXKTT2W" localSheetId="7" hidden="1">#REF!</definedName>
    <definedName name="BExS98OB4321YCHLCQ022PXKTT2W" hidden="1">#REF!</definedName>
    <definedName name="BExS9C9N8GFISC6HUERJ0EI06GB2" localSheetId="11" hidden="1">#REF!</definedName>
    <definedName name="BExS9C9N8GFISC6HUERJ0EI06GB2" localSheetId="5" hidden="1">#REF!</definedName>
    <definedName name="BExS9C9N8GFISC6HUERJ0EI06GB2" localSheetId="8" hidden="1">#REF!</definedName>
    <definedName name="BExS9C9N8GFISC6HUERJ0EI06GB2" localSheetId="6" hidden="1">#REF!</definedName>
    <definedName name="BExS9C9N8GFISC6HUERJ0EI06GB2" localSheetId="7" hidden="1">#REF!</definedName>
    <definedName name="BExS9C9N8GFISC6HUERJ0EI06GB2" hidden="1">#REF!</definedName>
    <definedName name="BExS9D6619QNINF06KHZHYUAH0S9" localSheetId="11" hidden="1">#REF!</definedName>
    <definedName name="BExS9D6619QNINF06KHZHYUAH0S9" localSheetId="5" hidden="1">#REF!</definedName>
    <definedName name="BExS9D6619QNINF06KHZHYUAH0S9" localSheetId="8" hidden="1">#REF!</definedName>
    <definedName name="BExS9D6619QNINF06KHZHYUAH0S9" localSheetId="6" hidden="1">#REF!</definedName>
    <definedName name="BExS9D6619QNINF06KHZHYUAH0S9" localSheetId="7" hidden="1">#REF!</definedName>
    <definedName name="BExS9D6619QNINF06KHZHYUAH0S9" hidden="1">#REF!</definedName>
    <definedName name="BExS9DX13CACP3J8JDREK30JB1SQ" localSheetId="11" hidden="1">#REF!</definedName>
    <definedName name="BExS9DX13CACP3J8JDREK30JB1SQ" localSheetId="5" hidden="1">#REF!</definedName>
    <definedName name="BExS9DX13CACP3J8JDREK30JB1SQ" localSheetId="8" hidden="1">#REF!</definedName>
    <definedName name="BExS9DX13CACP3J8JDREK30JB1SQ" localSheetId="6" hidden="1">#REF!</definedName>
    <definedName name="BExS9DX13CACP3J8JDREK30JB1SQ" localSheetId="7" hidden="1">#REF!</definedName>
    <definedName name="BExS9DX13CACP3J8JDREK30JB1SQ" hidden="1">#REF!</definedName>
    <definedName name="BExS9FPRS2KRRCS33SE6WFNF5GYL" localSheetId="11" hidden="1">#REF!</definedName>
    <definedName name="BExS9FPRS2KRRCS33SE6WFNF5GYL" localSheetId="5" hidden="1">#REF!</definedName>
    <definedName name="BExS9FPRS2KRRCS33SE6WFNF5GYL" localSheetId="8" hidden="1">#REF!</definedName>
    <definedName name="BExS9FPRS2KRRCS33SE6WFNF5GYL" localSheetId="6" hidden="1">#REF!</definedName>
    <definedName name="BExS9FPRS2KRRCS33SE6WFNF5GYL" localSheetId="7" hidden="1">#REF!</definedName>
    <definedName name="BExS9FPRS2KRRCS33SE6WFNF5GYL" hidden="1">#REF!</definedName>
    <definedName name="BExS9M5VN3VE822UH6TLACVY24CJ" localSheetId="11" hidden="1">#REF!</definedName>
    <definedName name="BExS9M5VN3VE822UH6TLACVY24CJ" localSheetId="5" hidden="1">#REF!</definedName>
    <definedName name="BExS9M5VN3VE822UH6TLACVY24CJ" localSheetId="8" hidden="1">#REF!</definedName>
    <definedName name="BExS9M5VN3VE822UH6TLACVY24CJ" localSheetId="6" hidden="1">#REF!</definedName>
    <definedName name="BExS9M5VN3VE822UH6TLACVY24CJ" localSheetId="7" hidden="1">#REF!</definedName>
    <definedName name="BExS9M5VN3VE822UH6TLACVY24CJ" hidden="1">#REF!</definedName>
    <definedName name="BExS9WI0A6PSEB8N9GPXF2Z7MWHM" localSheetId="11" hidden="1">#REF!</definedName>
    <definedName name="BExS9WI0A6PSEB8N9GPXF2Z7MWHM" localSheetId="5" hidden="1">#REF!</definedName>
    <definedName name="BExS9WI0A6PSEB8N9GPXF2Z7MWHM" localSheetId="8" hidden="1">#REF!</definedName>
    <definedName name="BExS9WI0A6PSEB8N9GPXF2Z7MWHM" localSheetId="6" hidden="1">#REF!</definedName>
    <definedName name="BExS9WI0A6PSEB8N9GPXF2Z7MWHM" localSheetId="7" hidden="1">#REF!</definedName>
    <definedName name="BExS9WI0A6PSEB8N9GPXF2Z7MWHM" hidden="1">#REF!</definedName>
    <definedName name="BExS9XJPZ07ND34OHX60QD382FV6" localSheetId="11" hidden="1">#REF!</definedName>
    <definedName name="BExS9XJPZ07ND34OHX60QD382FV6" localSheetId="5" hidden="1">#REF!</definedName>
    <definedName name="BExS9XJPZ07ND34OHX60QD382FV6" localSheetId="8" hidden="1">#REF!</definedName>
    <definedName name="BExS9XJPZ07ND34OHX60QD382FV6" localSheetId="6" hidden="1">#REF!</definedName>
    <definedName name="BExS9XJPZ07ND34OHX60QD382FV6" localSheetId="7" hidden="1">#REF!</definedName>
    <definedName name="BExS9XJPZ07ND34OHX60QD382FV6" hidden="1">#REF!</definedName>
    <definedName name="BExSA4AJLEEN4R7HU4FRSMYR17TR" localSheetId="11" hidden="1">#REF!</definedName>
    <definedName name="BExSA4AJLEEN4R7HU4FRSMYR17TR" localSheetId="5" hidden="1">#REF!</definedName>
    <definedName name="BExSA4AJLEEN4R7HU4FRSMYR17TR" localSheetId="8" hidden="1">#REF!</definedName>
    <definedName name="BExSA4AJLEEN4R7HU4FRSMYR17TR" localSheetId="6" hidden="1">#REF!</definedName>
    <definedName name="BExSA4AJLEEN4R7HU4FRSMYR17TR" localSheetId="7" hidden="1">#REF!</definedName>
    <definedName name="BExSA4AJLEEN4R7HU4FRSMYR17TR" hidden="1">#REF!</definedName>
    <definedName name="BExSA5HP306TN9XJS0TU619DLRR7" localSheetId="11" hidden="1">#REF!</definedName>
    <definedName name="BExSA5HP306TN9XJS0TU619DLRR7" localSheetId="5" hidden="1">#REF!</definedName>
    <definedName name="BExSA5HP306TN9XJS0TU619DLRR7" localSheetId="8" hidden="1">#REF!</definedName>
    <definedName name="BExSA5HP306TN9XJS0TU619DLRR7" localSheetId="6" hidden="1">#REF!</definedName>
    <definedName name="BExSA5HP306TN9XJS0TU619DLRR7" localSheetId="7" hidden="1">#REF!</definedName>
    <definedName name="BExSA5HP306TN9XJS0TU619DLRR7" hidden="1">#REF!</definedName>
    <definedName name="BExSAAVWQOOIA6B3JHQVGP08HFEM" localSheetId="11" hidden="1">#REF!</definedName>
    <definedName name="BExSAAVWQOOIA6B3JHQVGP08HFEM" localSheetId="5" hidden="1">#REF!</definedName>
    <definedName name="BExSAAVWQOOIA6B3JHQVGP08HFEM" localSheetId="8" hidden="1">#REF!</definedName>
    <definedName name="BExSAAVWQOOIA6B3JHQVGP08HFEM" localSheetId="6" hidden="1">#REF!</definedName>
    <definedName name="BExSAAVWQOOIA6B3JHQVGP08HFEM" localSheetId="7" hidden="1">#REF!</definedName>
    <definedName name="BExSAAVWQOOIA6B3JHQVGP08HFEM" hidden="1">#REF!</definedName>
    <definedName name="BExSAFJ3IICU2M7QPVE4ARYMXZKX" localSheetId="11" hidden="1">#REF!</definedName>
    <definedName name="BExSAFJ3IICU2M7QPVE4ARYMXZKX" localSheetId="5" hidden="1">#REF!</definedName>
    <definedName name="BExSAFJ3IICU2M7QPVE4ARYMXZKX" localSheetId="8" hidden="1">#REF!</definedName>
    <definedName name="BExSAFJ3IICU2M7QPVE4ARYMXZKX" localSheetId="6" hidden="1">#REF!</definedName>
    <definedName name="BExSAFJ3IICU2M7QPVE4ARYMXZKX" localSheetId="7" hidden="1">#REF!</definedName>
    <definedName name="BExSAFJ3IICU2M7QPVE4ARYMXZKX" hidden="1">#REF!</definedName>
    <definedName name="BExSAH6ID8OHX379UXVNGFO8J6KQ" localSheetId="11" hidden="1">#REF!</definedName>
    <definedName name="BExSAH6ID8OHX379UXVNGFO8J6KQ" localSheetId="5" hidden="1">#REF!</definedName>
    <definedName name="BExSAH6ID8OHX379UXVNGFO8J6KQ" localSheetId="8" hidden="1">#REF!</definedName>
    <definedName name="BExSAH6ID8OHX379UXVNGFO8J6KQ" localSheetId="6" hidden="1">#REF!</definedName>
    <definedName name="BExSAH6ID8OHX379UXVNGFO8J6KQ" localSheetId="7" hidden="1">#REF!</definedName>
    <definedName name="BExSAH6ID8OHX379UXVNGFO8J6KQ" hidden="1">#REF!</definedName>
    <definedName name="BExSAQBHIXGQRNIRGCJMBXUPCZQA" localSheetId="11" hidden="1">#REF!</definedName>
    <definedName name="BExSAQBHIXGQRNIRGCJMBXUPCZQA" localSheetId="5" hidden="1">#REF!</definedName>
    <definedName name="BExSAQBHIXGQRNIRGCJMBXUPCZQA" localSheetId="8" hidden="1">#REF!</definedName>
    <definedName name="BExSAQBHIXGQRNIRGCJMBXUPCZQA" localSheetId="6" hidden="1">#REF!</definedName>
    <definedName name="BExSAQBHIXGQRNIRGCJMBXUPCZQA" localSheetId="7" hidden="1">#REF!</definedName>
    <definedName name="BExSAQBHIXGQRNIRGCJMBXUPCZQA" hidden="1">#REF!</definedName>
    <definedName name="BExSAUTCT4P7JP57NOR9MTX33QJZ" localSheetId="11" hidden="1">#REF!</definedName>
    <definedName name="BExSAUTCT4P7JP57NOR9MTX33QJZ" localSheetId="5" hidden="1">#REF!</definedName>
    <definedName name="BExSAUTCT4P7JP57NOR9MTX33QJZ" localSheetId="8" hidden="1">#REF!</definedName>
    <definedName name="BExSAUTCT4P7JP57NOR9MTX33QJZ" localSheetId="6" hidden="1">#REF!</definedName>
    <definedName name="BExSAUTCT4P7JP57NOR9MTX33QJZ" localSheetId="7" hidden="1">#REF!</definedName>
    <definedName name="BExSAUTCT4P7JP57NOR9MTX33QJZ" hidden="1">#REF!</definedName>
    <definedName name="BExSAY9CA9TFXQ9M9FBJRGJO9T9E" localSheetId="11" hidden="1">#REF!</definedName>
    <definedName name="BExSAY9CA9TFXQ9M9FBJRGJO9T9E" localSheetId="5" hidden="1">#REF!</definedName>
    <definedName name="BExSAY9CA9TFXQ9M9FBJRGJO9T9E" localSheetId="8" hidden="1">#REF!</definedName>
    <definedName name="BExSAY9CA9TFXQ9M9FBJRGJO9T9E" localSheetId="6" hidden="1">#REF!</definedName>
    <definedName name="BExSAY9CA9TFXQ9M9FBJRGJO9T9E" localSheetId="7" hidden="1">#REF!</definedName>
    <definedName name="BExSAY9CA9TFXQ9M9FBJRGJO9T9E" hidden="1">#REF!</definedName>
    <definedName name="BExSB4JYKQ3MINI7RAYK5M8BLJDC" localSheetId="11" hidden="1">#REF!</definedName>
    <definedName name="BExSB4JYKQ3MINI7RAYK5M8BLJDC" localSheetId="5" hidden="1">#REF!</definedName>
    <definedName name="BExSB4JYKQ3MINI7RAYK5M8BLJDC" localSheetId="8" hidden="1">#REF!</definedName>
    <definedName name="BExSB4JYKQ3MINI7RAYK5M8BLJDC" localSheetId="6" hidden="1">#REF!</definedName>
    <definedName name="BExSB4JYKQ3MINI7RAYK5M8BLJDC" localSheetId="7" hidden="1">#REF!</definedName>
    <definedName name="BExSB4JYKQ3MINI7RAYK5M8BLJDC" hidden="1">#REF!</definedName>
    <definedName name="BExSBCY73CG3Q15P5BDLDT994XRL" localSheetId="11" hidden="1">#REF!</definedName>
    <definedName name="BExSBCY73CG3Q15P5BDLDT994XRL" localSheetId="5" hidden="1">#REF!</definedName>
    <definedName name="BExSBCY73CG3Q15P5BDLDT994XRL" localSheetId="8" hidden="1">#REF!</definedName>
    <definedName name="BExSBCY73CG3Q15P5BDLDT994XRL" localSheetId="6" hidden="1">#REF!</definedName>
    <definedName name="BExSBCY73CG3Q15P5BDLDT994XRL" localSheetId="7" hidden="1">#REF!</definedName>
    <definedName name="BExSBCY73CG3Q15P5BDLDT994XRL" hidden="1">#REF!</definedName>
    <definedName name="BExSBMOS41ZRLWYLOU29V6Y7YORR" localSheetId="11" hidden="1">#REF!</definedName>
    <definedName name="BExSBMOS41ZRLWYLOU29V6Y7YORR" localSheetId="5" hidden="1">#REF!</definedName>
    <definedName name="BExSBMOS41ZRLWYLOU29V6Y7YORR" localSheetId="8" hidden="1">#REF!</definedName>
    <definedName name="BExSBMOS41ZRLWYLOU29V6Y7YORR" localSheetId="6" hidden="1">#REF!</definedName>
    <definedName name="BExSBMOS41ZRLWYLOU29V6Y7YORR" localSheetId="7" hidden="1">#REF!</definedName>
    <definedName name="BExSBMOS41ZRLWYLOU29V6Y7YORR" hidden="1">#REF!</definedName>
    <definedName name="BExSBPZG22WAMZYIF7CZ686E8X80" localSheetId="11" hidden="1">#REF!</definedName>
    <definedName name="BExSBPZG22WAMZYIF7CZ686E8X80" localSheetId="5" hidden="1">#REF!</definedName>
    <definedName name="BExSBPZG22WAMZYIF7CZ686E8X80" localSheetId="8" hidden="1">#REF!</definedName>
    <definedName name="BExSBPZG22WAMZYIF7CZ686E8X80" localSheetId="6" hidden="1">#REF!</definedName>
    <definedName name="BExSBPZG22WAMZYIF7CZ686E8X80" localSheetId="7" hidden="1">#REF!</definedName>
    <definedName name="BExSBPZG22WAMZYIF7CZ686E8X80" hidden="1">#REF!</definedName>
    <definedName name="BExSBRBXXQMBU1TYDW1BXTEVEPRU" localSheetId="11" hidden="1">#REF!</definedName>
    <definedName name="BExSBRBXXQMBU1TYDW1BXTEVEPRU" localSheetId="5" hidden="1">#REF!</definedName>
    <definedName name="BExSBRBXXQMBU1TYDW1BXTEVEPRU" localSheetId="8" hidden="1">#REF!</definedName>
    <definedName name="BExSBRBXXQMBU1TYDW1BXTEVEPRU" localSheetId="6" hidden="1">#REF!</definedName>
    <definedName name="BExSBRBXXQMBU1TYDW1BXTEVEPRU" localSheetId="7" hidden="1">#REF!</definedName>
    <definedName name="BExSBRBXXQMBU1TYDW1BXTEVEPRU" hidden="1">#REF!</definedName>
    <definedName name="BExSC54998WTZ21DSL0R8UN0Y9JH" localSheetId="11" hidden="1">#REF!</definedName>
    <definedName name="BExSC54998WTZ21DSL0R8UN0Y9JH" localSheetId="5" hidden="1">#REF!</definedName>
    <definedName name="BExSC54998WTZ21DSL0R8UN0Y9JH" localSheetId="8" hidden="1">#REF!</definedName>
    <definedName name="BExSC54998WTZ21DSL0R8UN0Y9JH" localSheetId="6" hidden="1">#REF!</definedName>
    <definedName name="BExSC54998WTZ21DSL0R8UN0Y9JH" localSheetId="7" hidden="1">#REF!</definedName>
    <definedName name="BExSC54998WTZ21DSL0R8UN0Y9JH" hidden="1">#REF!</definedName>
    <definedName name="BExSC60N7WR9PJSNC9B7ORCX9NGY" localSheetId="11" hidden="1">#REF!</definedName>
    <definedName name="BExSC60N7WR9PJSNC9B7ORCX9NGY" localSheetId="5" hidden="1">#REF!</definedName>
    <definedName name="BExSC60N7WR9PJSNC9B7ORCX9NGY" localSheetId="8" hidden="1">#REF!</definedName>
    <definedName name="BExSC60N7WR9PJSNC9B7ORCX9NGY" localSheetId="6" hidden="1">#REF!</definedName>
    <definedName name="BExSC60N7WR9PJSNC9B7ORCX9NGY" localSheetId="7" hidden="1">#REF!</definedName>
    <definedName name="BExSC60N7WR9PJSNC9B7ORCX9NGY" hidden="1">#REF!</definedName>
    <definedName name="BExSCE99EZTILTTCE4NJJF96OYYM" localSheetId="11" hidden="1">#REF!</definedName>
    <definedName name="BExSCE99EZTILTTCE4NJJF96OYYM" localSheetId="5" hidden="1">#REF!</definedName>
    <definedName name="BExSCE99EZTILTTCE4NJJF96OYYM" localSheetId="8" hidden="1">#REF!</definedName>
    <definedName name="BExSCE99EZTILTTCE4NJJF96OYYM" localSheetId="6" hidden="1">#REF!</definedName>
    <definedName name="BExSCE99EZTILTTCE4NJJF96OYYM" localSheetId="7" hidden="1">#REF!</definedName>
    <definedName name="BExSCE99EZTILTTCE4NJJF96OYYM" hidden="1">#REF!</definedName>
    <definedName name="BExSCFWOMYELUEPWVJIRGIQZH5BV" localSheetId="11" hidden="1">#REF!</definedName>
    <definedName name="BExSCFWOMYELUEPWVJIRGIQZH5BV" localSheetId="5" hidden="1">#REF!</definedName>
    <definedName name="BExSCFWOMYELUEPWVJIRGIQZH5BV" localSheetId="8" hidden="1">#REF!</definedName>
    <definedName name="BExSCFWOMYELUEPWVJIRGIQZH5BV" localSheetId="6" hidden="1">#REF!</definedName>
    <definedName name="BExSCFWOMYELUEPWVJIRGIQZH5BV" localSheetId="7" hidden="1">#REF!</definedName>
    <definedName name="BExSCFWOMYELUEPWVJIRGIQZH5BV" hidden="1">#REF!</definedName>
    <definedName name="BExSCHUQZ2HFEWS54X67DIS8OSXZ" localSheetId="11" hidden="1">#REF!</definedName>
    <definedName name="BExSCHUQZ2HFEWS54X67DIS8OSXZ" localSheetId="5" hidden="1">#REF!</definedName>
    <definedName name="BExSCHUQZ2HFEWS54X67DIS8OSXZ" localSheetId="8" hidden="1">#REF!</definedName>
    <definedName name="BExSCHUQZ2HFEWS54X67DIS8OSXZ" localSheetId="6" hidden="1">#REF!</definedName>
    <definedName name="BExSCHUQZ2HFEWS54X67DIS8OSXZ" localSheetId="7" hidden="1">#REF!</definedName>
    <definedName name="BExSCHUQZ2HFEWS54X67DIS8OSXZ" hidden="1">#REF!</definedName>
    <definedName name="BExSCOG41SKKG4GYU76WRWW1CTE6" localSheetId="11" hidden="1">#REF!</definedName>
    <definedName name="BExSCOG41SKKG4GYU76WRWW1CTE6" localSheetId="5" hidden="1">#REF!</definedName>
    <definedName name="BExSCOG41SKKG4GYU76WRWW1CTE6" localSheetId="8" hidden="1">#REF!</definedName>
    <definedName name="BExSCOG41SKKG4GYU76WRWW1CTE6" localSheetId="6" hidden="1">#REF!</definedName>
    <definedName name="BExSCOG41SKKG4GYU76WRWW1CTE6" localSheetId="7" hidden="1">#REF!</definedName>
    <definedName name="BExSCOG41SKKG4GYU76WRWW1CTE6" hidden="1">#REF!</definedName>
    <definedName name="BExSCVC9P86YVFMRKKUVRV29MZXZ" localSheetId="11" hidden="1">#REF!</definedName>
    <definedName name="BExSCVC9P86YVFMRKKUVRV29MZXZ" localSheetId="5" hidden="1">#REF!</definedName>
    <definedName name="BExSCVC9P86YVFMRKKUVRV29MZXZ" localSheetId="8" hidden="1">#REF!</definedName>
    <definedName name="BExSCVC9P86YVFMRKKUVRV29MZXZ" localSheetId="6" hidden="1">#REF!</definedName>
    <definedName name="BExSCVC9P86YVFMRKKUVRV29MZXZ" localSheetId="7" hidden="1">#REF!</definedName>
    <definedName name="BExSCVC9P86YVFMRKKUVRV29MZXZ" hidden="1">#REF!</definedName>
    <definedName name="BExSD233CH4MU9ZMGNRF97ZV7KWU" localSheetId="11" hidden="1">#REF!</definedName>
    <definedName name="BExSD233CH4MU9ZMGNRF97ZV7KWU" localSheetId="5" hidden="1">#REF!</definedName>
    <definedName name="BExSD233CH4MU9ZMGNRF97ZV7KWU" localSheetId="8" hidden="1">#REF!</definedName>
    <definedName name="BExSD233CH4MU9ZMGNRF97ZV7KWU" localSheetId="6" hidden="1">#REF!</definedName>
    <definedName name="BExSD233CH4MU9ZMGNRF97ZV7KWU" localSheetId="7" hidden="1">#REF!</definedName>
    <definedName name="BExSD233CH4MU9ZMGNRF97ZV7KWU" hidden="1">#REF!</definedName>
    <definedName name="BExSD2U0F3BN6IN9N4R2DTTJG15H" localSheetId="11" hidden="1">#REF!</definedName>
    <definedName name="BExSD2U0F3BN6IN9N4R2DTTJG15H" localSheetId="5" hidden="1">#REF!</definedName>
    <definedName name="BExSD2U0F3BN6IN9N4R2DTTJG15H" localSheetId="8" hidden="1">#REF!</definedName>
    <definedName name="BExSD2U0F3BN6IN9N4R2DTTJG15H" localSheetId="6" hidden="1">#REF!</definedName>
    <definedName name="BExSD2U0F3BN6IN9N4R2DTTJG15H" localSheetId="7" hidden="1">#REF!</definedName>
    <definedName name="BExSD2U0F3BN6IN9N4R2DTTJG15H" hidden="1">#REF!</definedName>
    <definedName name="BExSD6A6NY15YSMFH51ST6XJY429" localSheetId="11" hidden="1">#REF!</definedName>
    <definedName name="BExSD6A6NY15YSMFH51ST6XJY429" localSheetId="5" hidden="1">#REF!</definedName>
    <definedName name="BExSD6A6NY15YSMFH51ST6XJY429" localSheetId="8" hidden="1">#REF!</definedName>
    <definedName name="BExSD6A6NY15YSMFH51ST6XJY429" localSheetId="6" hidden="1">#REF!</definedName>
    <definedName name="BExSD6A6NY15YSMFH51ST6XJY429" localSheetId="7" hidden="1">#REF!</definedName>
    <definedName name="BExSD6A6NY15YSMFH51ST6XJY429" hidden="1">#REF!</definedName>
    <definedName name="BExSD9VH6PF6RQ135VOEE08YXPAW" localSheetId="11" hidden="1">#REF!</definedName>
    <definedName name="BExSD9VH6PF6RQ135VOEE08YXPAW" localSheetId="5" hidden="1">#REF!</definedName>
    <definedName name="BExSD9VH6PF6RQ135VOEE08YXPAW" localSheetId="8" hidden="1">#REF!</definedName>
    <definedName name="BExSD9VH6PF6RQ135VOEE08YXPAW" localSheetId="6" hidden="1">#REF!</definedName>
    <definedName name="BExSD9VH6PF6RQ135VOEE08YXPAW" localSheetId="7" hidden="1">#REF!</definedName>
    <definedName name="BExSD9VH6PF6RQ135VOEE08YXPAW" hidden="1">#REF!</definedName>
    <definedName name="BExSDI9QWFD49GEZWZ3KOGM27XRB" localSheetId="11" hidden="1">#REF!</definedName>
    <definedName name="BExSDI9QWFD49GEZWZ3KOGM27XRB" localSheetId="5" hidden="1">#REF!</definedName>
    <definedName name="BExSDI9QWFD49GEZWZ3KOGM27XRB" localSheetId="8" hidden="1">#REF!</definedName>
    <definedName name="BExSDI9QWFD49GEZWZ3KOGM27XRB" localSheetId="6" hidden="1">#REF!</definedName>
    <definedName name="BExSDI9QWFD49GEZWZ3KOGM27XRB" localSheetId="7" hidden="1">#REF!</definedName>
    <definedName name="BExSDI9QWFD49GEZWZ3KOGM27XRB" hidden="1">#REF!</definedName>
    <definedName name="BExSDP5Y04WWMX2WWRITWOX8R5I9" localSheetId="11" hidden="1">#REF!</definedName>
    <definedName name="BExSDP5Y04WWMX2WWRITWOX8R5I9" localSheetId="5" hidden="1">#REF!</definedName>
    <definedName name="BExSDP5Y04WWMX2WWRITWOX8R5I9" localSheetId="8" hidden="1">#REF!</definedName>
    <definedName name="BExSDP5Y04WWMX2WWRITWOX8R5I9" localSheetId="6" hidden="1">#REF!</definedName>
    <definedName name="BExSDP5Y04WWMX2WWRITWOX8R5I9" localSheetId="7" hidden="1">#REF!</definedName>
    <definedName name="BExSDP5Y04WWMX2WWRITWOX8R5I9" hidden="1">#REF!</definedName>
    <definedName name="BExSDSGM203BJTNS9MKCBX453HMD" localSheetId="11" hidden="1">#REF!</definedName>
    <definedName name="BExSDSGM203BJTNS9MKCBX453HMD" localSheetId="5" hidden="1">#REF!</definedName>
    <definedName name="BExSDSGM203BJTNS9MKCBX453HMD" localSheetId="8" hidden="1">#REF!</definedName>
    <definedName name="BExSDSGM203BJTNS9MKCBX453HMD" localSheetId="6" hidden="1">#REF!</definedName>
    <definedName name="BExSDSGM203BJTNS9MKCBX453HMD" localSheetId="7" hidden="1">#REF!</definedName>
    <definedName name="BExSDSGM203BJTNS9MKCBX453HMD" hidden="1">#REF!</definedName>
    <definedName name="BExSDT20XUFXTDM37M148AXAP7HN" localSheetId="11" hidden="1">#REF!</definedName>
    <definedName name="BExSDT20XUFXTDM37M148AXAP7HN" localSheetId="5" hidden="1">#REF!</definedName>
    <definedName name="BExSDT20XUFXTDM37M148AXAP7HN" localSheetId="8" hidden="1">#REF!</definedName>
    <definedName name="BExSDT20XUFXTDM37M148AXAP7HN" localSheetId="6" hidden="1">#REF!</definedName>
    <definedName name="BExSDT20XUFXTDM37M148AXAP7HN" localSheetId="7" hidden="1">#REF!</definedName>
    <definedName name="BExSDT20XUFXTDM37M148AXAP7HN" hidden="1">#REF!</definedName>
    <definedName name="BExSDYLOWNTKCY92LFEDAV8LO7D3" localSheetId="11" hidden="1">#REF!</definedName>
    <definedName name="BExSDYLOWNTKCY92LFEDAV8LO7D3" localSheetId="5" hidden="1">#REF!</definedName>
    <definedName name="BExSDYLOWNTKCY92LFEDAV8LO7D3" localSheetId="8" hidden="1">#REF!</definedName>
    <definedName name="BExSDYLOWNTKCY92LFEDAV8LO7D3" localSheetId="6" hidden="1">#REF!</definedName>
    <definedName name="BExSDYLOWNTKCY92LFEDAV8LO7D3" localSheetId="7" hidden="1">#REF!</definedName>
    <definedName name="BExSDYLOWNTKCY92LFEDAV8LO7D3" hidden="1">#REF!</definedName>
    <definedName name="BExSE277VXZ807WBUB6A1UGQ1SF9" localSheetId="11" hidden="1">#REF!</definedName>
    <definedName name="BExSE277VXZ807WBUB6A1UGQ1SF9" localSheetId="5" hidden="1">#REF!</definedName>
    <definedName name="BExSE277VXZ807WBUB6A1UGQ1SF9" localSheetId="8" hidden="1">#REF!</definedName>
    <definedName name="BExSE277VXZ807WBUB6A1UGQ1SF9" localSheetId="6" hidden="1">#REF!</definedName>
    <definedName name="BExSE277VXZ807WBUB6A1UGQ1SF9" localSheetId="7" hidden="1">#REF!</definedName>
    <definedName name="BExSE277VXZ807WBUB6A1UGQ1SF9" hidden="1">#REF!</definedName>
    <definedName name="BExSE3EDSP4UL6G0I3DZ5SBHMUBU" localSheetId="11" hidden="1">#REF!</definedName>
    <definedName name="BExSE3EDSP4UL6G0I3DZ5SBHMUBU" localSheetId="5" hidden="1">#REF!</definedName>
    <definedName name="BExSE3EDSP4UL6G0I3DZ5SBHMUBU" localSheetId="8" hidden="1">#REF!</definedName>
    <definedName name="BExSE3EDSP4UL6G0I3DZ5SBHMUBU" localSheetId="6" hidden="1">#REF!</definedName>
    <definedName name="BExSE3EDSP4UL6G0I3DZ5SBHMUBU" localSheetId="7" hidden="1">#REF!</definedName>
    <definedName name="BExSE3EDSP4UL6G0I3DZ5SBHMUBU" hidden="1">#REF!</definedName>
    <definedName name="BExSEEHK1VLWD7JBV9SVVVIKQZ3I" localSheetId="11" hidden="1">#REF!</definedName>
    <definedName name="BExSEEHK1VLWD7JBV9SVVVIKQZ3I" localSheetId="5" hidden="1">#REF!</definedName>
    <definedName name="BExSEEHK1VLWD7JBV9SVVVIKQZ3I" localSheetId="8" hidden="1">#REF!</definedName>
    <definedName name="BExSEEHK1VLWD7JBV9SVVVIKQZ3I" localSheetId="6" hidden="1">#REF!</definedName>
    <definedName name="BExSEEHK1VLWD7JBV9SVVVIKQZ3I" localSheetId="7" hidden="1">#REF!</definedName>
    <definedName name="BExSEEHK1VLWD7JBV9SVVVIKQZ3I" hidden="1">#REF!</definedName>
    <definedName name="BExSEITYG8XAMWJ1C8VKU1MB4TEO" localSheetId="11" hidden="1">#REF!</definedName>
    <definedName name="BExSEITYG8XAMWJ1C8VKU1MB4TEO" localSheetId="5" hidden="1">#REF!</definedName>
    <definedName name="BExSEITYG8XAMWJ1C8VKU1MB4TEO" localSheetId="8" hidden="1">#REF!</definedName>
    <definedName name="BExSEITYG8XAMWJ1C8VKU1MB4TEO" localSheetId="6" hidden="1">#REF!</definedName>
    <definedName name="BExSEITYG8XAMWJ1C8VKU1MB4TEO" localSheetId="7" hidden="1">#REF!</definedName>
    <definedName name="BExSEITYG8XAMWJ1C8VKU1MB4TEO" hidden="1">#REF!</definedName>
    <definedName name="BExSEJKZLX37P3V33TRTFJ30BFRK" localSheetId="11" hidden="1">#REF!</definedName>
    <definedName name="BExSEJKZLX37P3V33TRTFJ30BFRK" localSheetId="5" hidden="1">#REF!</definedName>
    <definedName name="BExSEJKZLX37P3V33TRTFJ30BFRK" localSheetId="8" hidden="1">#REF!</definedName>
    <definedName name="BExSEJKZLX37P3V33TRTFJ30BFRK" localSheetId="6" hidden="1">#REF!</definedName>
    <definedName name="BExSEJKZLX37P3V33TRTFJ30BFRK" localSheetId="7" hidden="1">#REF!</definedName>
    <definedName name="BExSEJKZLX37P3V33TRTFJ30BFRK" hidden="1">#REF!</definedName>
    <definedName name="BExSEKXG1AW54E28IG5EODEM0JJV" localSheetId="11" hidden="1">#REF!</definedName>
    <definedName name="BExSEKXG1AW54E28IG5EODEM0JJV" localSheetId="5" hidden="1">#REF!</definedName>
    <definedName name="BExSEKXG1AW54E28IG5EODEM0JJV" localSheetId="8" hidden="1">#REF!</definedName>
    <definedName name="BExSEKXG1AW54E28IG5EODEM0JJV" localSheetId="6" hidden="1">#REF!</definedName>
    <definedName name="BExSEKXG1AW54E28IG5EODEM0JJV" localSheetId="7" hidden="1">#REF!</definedName>
    <definedName name="BExSEKXG1AW54E28IG5EODEM0JJV" hidden="1">#REF!</definedName>
    <definedName name="BExSEO84KVM8R2IV5MFH0XI3IZSN" localSheetId="11" hidden="1">#REF!</definedName>
    <definedName name="BExSEO84KVM8R2IV5MFH0XI3IZSN" localSheetId="5" hidden="1">#REF!</definedName>
    <definedName name="BExSEO84KVM8R2IV5MFH0XI3IZSN" localSheetId="8" hidden="1">#REF!</definedName>
    <definedName name="BExSEO84KVM8R2IV5MFH0XI3IZSN" localSheetId="6" hidden="1">#REF!</definedName>
    <definedName name="BExSEO84KVM8R2IV5MFH0XI3IZSN" localSheetId="7" hidden="1">#REF!</definedName>
    <definedName name="BExSEO84KVM8R2IV5MFH0XI3IZSN" hidden="1">#REF!</definedName>
    <definedName name="BExSEP9UVOAI6TMXKNK587PQ3328" localSheetId="11" hidden="1">#REF!</definedName>
    <definedName name="BExSEP9UVOAI6TMXKNK587PQ3328" localSheetId="5" hidden="1">#REF!</definedName>
    <definedName name="BExSEP9UVOAI6TMXKNK587PQ3328" localSheetId="8" hidden="1">#REF!</definedName>
    <definedName name="BExSEP9UVOAI6TMXKNK587PQ3328" localSheetId="6" hidden="1">#REF!</definedName>
    <definedName name="BExSEP9UVOAI6TMXKNK587PQ3328" localSheetId="7" hidden="1">#REF!</definedName>
    <definedName name="BExSEP9UVOAI6TMXKNK587PQ3328" hidden="1">#REF!</definedName>
    <definedName name="BExSERIU9MUGR4NPZAUJCVXUZ74I" localSheetId="11" hidden="1">#REF!</definedName>
    <definedName name="BExSERIU9MUGR4NPZAUJCVXUZ74I" localSheetId="5" hidden="1">#REF!</definedName>
    <definedName name="BExSERIU9MUGR4NPZAUJCVXUZ74I" localSheetId="8" hidden="1">#REF!</definedName>
    <definedName name="BExSERIU9MUGR4NPZAUJCVXUZ74I" localSheetId="6" hidden="1">#REF!</definedName>
    <definedName name="BExSERIU9MUGR4NPZAUJCVXUZ74I" localSheetId="7" hidden="1">#REF!</definedName>
    <definedName name="BExSERIU9MUGR4NPZAUJCVXUZ74I" hidden="1">#REF!</definedName>
    <definedName name="BExSF07QFLZCO4P6K6QF05XG7PH1" localSheetId="11" hidden="1">#REF!</definedName>
    <definedName name="BExSF07QFLZCO4P6K6QF05XG7PH1" localSheetId="5" hidden="1">#REF!</definedName>
    <definedName name="BExSF07QFLZCO4P6K6QF05XG7PH1" localSheetId="8" hidden="1">#REF!</definedName>
    <definedName name="BExSF07QFLZCO4P6K6QF05XG7PH1" localSheetId="6" hidden="1">#REF!</definedName>
    <definedName name="BExSF07QFLZCO4P6K6QF05XG7PH1" localSheetId="7" hidden="1">#REF!</definedName>
    <definedName name="BExSF07QFLZCO4P6K6QF05XG7PH1" hidden="1">#REF!</definedName>
    <definedName name="BExSFJ8ZAGQ63A4MVMZRQWLVRGQ5" localSheetId="11" hidden="1">#REF!</definedName>
    <definedName name="BExSFJ8ZAGQ63A4MVMZRQWLVRGQ5" localSheetId="5" hidden="1">#REF!</definedName>
    <definedName name="BExSFJ8ZAGQ63A4MVMZRQWLVRGQ5" localSheetId="8" hidden="1">#REF!</definedName>
    <definedName name="BExSFJ8ZAGQ63A4MVMZRQWLVRGQ5" localSheetId="6" hidden="1">#REF!</definedName>
    <definedName name="BExSFJ8ZAGQ63A4MVMZRQWLVRGQ5" localSheetId="7" hidden="1">#REF!</definedName>
    <definedName name="BExSFJ8ZAGQ63A4MVMZRQWLVRGQ5" hidden="1">#REF!</definedName>
    <definedName name="BExSFKQRST2S9KXWWLCXYLKSF4G1" localSheetId="11" hidden="1">#REF!</definedName>
    <definedName name="BExSFKQRST2S9KXWWLCXYLKSF4G1" localSheetId="5" hidden="1">#REF!</definedName>
    <definedName name="BExSFKQRST2S9KXWWLCXYLKSF4G1" localSheetId="8" hidden="1">#REF!</definedName>
    <definedName name="BExSFKQRST2S9KXWWLCXYLKSF4G1" localSheetId="6" hidden="1">#REF!</definedName>
    <definedName name="BExSFKQRST2S9KXWWLCXYLKSF4G1" localSheetId="7" hidden="1">#REF!</definedName>
    <definedName name="BExSFKQRST2S9KXWWLCXYLKSF4G1" hidden="1">#REF!</definedName>
    <definedName name="BExSFOHO6VZ5Y463KL3XYTZBVE3P" localSheetId="11" hidden="1">#REF!</definedName>
    <definedName name="BExSFOHO6VZ5Y463KL3XYTZBVE3P" localSheetId="5" hidden="1">#REF!</definedName>
    <definedName name="BExSFOHO6VZ5Y463KL3XYTZBVE3P" localSheetId="8" hidden="1">#REF!</definedName>
    <definedName name="BExSFOHO6VZ5Y463KL3XYTZBVE3P" localSheetId="6" hidden="1">#REF!</definedName>
    <definedName name="BExSFOHO6VZ5Y463KL3XYTZBVE3P" localSheetId="7" hidden="1">#REF!</definedName>
    <definedName name="BExSFOHO6VZ5Y463KL3XYTZBVE3P" hidden="1">#REF!</definedName>
    <definedName name="BExSFY2ZJOYUEYBX21QZ7AMN2WK1" localSheetId="11" hidden="1">#REF!</definedName>
    <definedName name="BExSFY2ZJOYUEYBX21QZ7AMN2WK1" localSheetId="5" hidden="1">#REF!</definedName>
    <definedName name="BExSFY2ZJOYUEYBX21QZ7AMN2WK1" localSheetId="8" hidden="1">#REF!</definedName>
    <definedName name="BExSFY2ZJOYUEYBX21QZ7AMN2WK1" localSheetId="6" hidden="1">#REF!</definedName>
    <definedName name="BExSFY2ZJOYUEYBX21QZ7AMN2WK1" localSheetId="7" hidden="1">#REF!</definedName>
    <definedName name="BExSFY2ZJOYUEYBX21QZ7AMN2WK1" hidden="1">#REF!</definedName>
    <definedName name="BExSFYDRRTAZVPXRWUF5PDQ97WFF" localSheetId="11" hidden="1">#REF!</definedName>
    <definedName name="BExSFYDRRTAZVPXRWUF5PDQ97WFF" localSheetId="5" hidden="1">#REF!</definedName>
    <definedName name="BExSFYDRRTAZVPXRWUF5PDQ97WFF" localSheetId="8" hidden="1">#REF!</definedName>
    <definedName name="BExSFYDRRTAZVPXRWUF5PDQ97WFF" localSheetId="6" hidden="1">#REF!</definedName>
    <definedName name="BExSFYDRRTAZVPXRWUF5PDQ97WFF" localSheetId="7" hidden="1">#REF!</definedName>
    <definedName name="BExSFYDRRTAZVPXRWUF5PDQ97WFF" hidden="1">#REF!</definedName>
    <definedName name="BExSFZVPFTXA3F0IJ2NGH1GXX9R7" localSheetId="11" hidden="1">#REF!</definedName>
    <definedName name="BExSFZVPFTXA3F0IJ2NGH1GXX9R7" localSheetId="5" hidden="1">#REF!</definedName>
    <definedName name="BExSFZVPFTXA3F0IJ2NGH1GXX9R7" localSheetId="8" hidden="1">#REF!</definedName>
    <definedName name="BExSFZVPFTXA3F0IJ2NGH1GXX9R7" localSheetId="6" hidden="1">#REF!</definedName>
    <definedName name="BExSFZVPFTXA3F0IJ2NGH1GXX9R7" localSheetId="7" hidden="1">#REF!</definedName>
    <definedName name="BExSFZVPFTXA3F0IJ2NGH1GXX9R7" hidden="1">#REF!</definedName>
    <definedName name="BExSG2Q34XRC1K28H4XG6PQM3FTW" localSheetId="11" hidden="1">#REF!</definedName>
    <definedName name="BExSG2Q34XRC1K28H4XG6PQM3FTW" localSheetId="5" hidden="1">#REF!</definedName>
    <definedName name="BExSG2Q34XRC1K28H4XG6PQM3FTW" localSheetId="8" hidden="1">#REF!</definedName>
    <definedName name="BExSG2Q34XRC1K28H4XG6PQM3FTW" localSheetId="6" hidden="1">#REF!</definedName>
    <definedName name="BExSG2Q34XRC1K28H4XG6PQM3FTW" localSheetId="7" hidden="1">#REF!</definedName>
    <definedName name="BExSG2Q34XRC1K28H4XG6PQM3FTW" hidden="1">#REF!</definedName>
    <definedName name="BExSG90Q4ZUU2IPGDYOM169NJV9S" localSheetId="11" hidden="1">#REF!</definedName>
    <definedName name="BExSG90Q4ZUU2IPGDYOM169NJV9S" localSheetId="5" hidden="1">#REF!</definedName>
    <definedName name="BExSG90Q4ZUU2IPGDYOM169NJV9S" localSheetId="8" hidden="1">#REF!</definedName>
    <definedName name="BExSG90Q4ZUU2IPGDYOM169NJV9S" localSheetId="6" hidden="1">#REF!</definedName>
    <definedName name="BExSG90Q4ZUU2IPGDYOM169NJV9S" localSheetId="7" hidden="1">#REF!</definedName>
    <definedName name="BExSG90Q4ZUU2IPGDYOM169NJV9S" hidden="1">#REF!</definedName>
    <definedName name="BExSG9X3DU845PNXYJGGLBQY2UHG" localSheetId="11" hidden="1">#REF!</definedName>
    <definedName name="BExSG9X3DU845PNXYJGGLBQY2UHG" localSheetId="5" hidden="1">#REF!</definedName>
    <definedName name="BExSG9X3DU845PNXYJGGLBQY2UHG" localSheetId="8" hidden="1">#REF!</definedName>
    <definedName name="BExSG9X3DU845PNXYJGGLBQY2UHG" localSheetId="6" hidden="1">#REF!</definedName>
    <definedName name="BExSG9X3DU845PNXYJGGLBQY2UHG" localSheetId="7" hidden="1">#REF!</definedName>
    <definedName name="BExSG9X3DU845PNXYJGGLBQY2UHG" hidden="1">#REF!</definedName>
    <definedName name="BExSGE45J27MDUUNXW7Z8Q33UAON" localSheetId="11" hidden="1">#REF!</definedName>
    <definedName name="BExSGE45J27MDUUNXW7Z8Q33UAON" localSheetId="5" hidden="1">#REF!</definedName>
    <definedName name="BExSGE45J27MDUUNXW7Z8Q33UAON" localSheetId="8" hidden="1">#REF!</definedName>
    <definedName name="BExSGE45J27MDUUNXW7Z8Q33UAON" localSheetId="6" hidden="1">#REF!</definedName>
    <definedName name="BExSGE45J27MDUUNXW7Z8Q33UAON" localSheetId="7" hidden="1">#REF!</definedName>
    <definedName name="BExSGE45J27MDUUNXW7Z8Q33UAON" hidden="1">#REF!</definedName>
    <definedName name="BExSGE9LY91Q0URHB4YAMX0UAMYI" localSheetId="11" hidden="1">#REF!</definedName>
    <definedName name="BExSGE9LY91Q0URHB4YAMX0UAMYI" localSheetId="5" hidden="1">#REF!</definedName>
    <definedName name="BExSGE9LY91Q0URHB4YAMX0UAMYI" localSheetId="8" hidden="1">#REF!</definedName>
    <definedName name="BExSGE9LY91Q0URHB4YAMX0UAMYI" localSheetId="6" hidden="1">#REF!</definedName>
    <definedName name="BExSGE9LY91Q0URHB4YAMX0UAMYI" localSheetId="7" hidden="1">#REF!</definedName>
    <definedName name="BExSGE9LY91Q0URHB4YAMX0UAMYI" hidden="1">#REF!</definedName>
    <definedName name="BExSGLB2URTLBCKBB4Y885W925F2" localSheetId="11" hidden="1">#REF!</definedName>
    <definedName name="BExSGLB2URTLBCKBB4Y885W925F2" localSheetId="5" hidden="1">#REF!</definedName>
    <definedName name="BExSGLB2URTLBCKBB4Y885W925F2" localSheetId="8" hidden="1">#REF!</definedName>
    <definedName name="BExSGLB2URTLBCKBB4Y885W925F2" localSheetId="6" hidden="1">#REF!</definedName>
    <definedName name="BExSGLB2URTLBCKBB4Y885W925F2" localSheetId="7" hidden="1">#REF!</definedName>
    <definedName name="BExSGLB2URTLBCKBB4Y885W925F2" hidden="1">#REF!</definedName>
    <definedName name="BExSGNEL2G0PC04ATVS20W5179EK" localSheetId="11" hidden="1">#REF!</definedName>
    <definedName name="BExSGNEL2G0PC04ATVS20W5179EK" localSheetId="5" hidden="1">#REF!</definedName>
    <definedName name="BExSGNEL2G0PC04ATVS20W5179EK" localSheetId="8" hidden="1">#REF!</definedName>
    <definedName name="BExSGNEL2G0PC04ATVS20W5179EK" localSheetId="6" hidden="1">#REF!</definedName>
    <definedName name="BExSGNEL2G0PC04ATVS20W5179EK" localSheetId="7" hidden="1">#REF!</definedName>
    <definedName name="BExSGNEL2G0PC04ATVS20W5179EK" hidden="1">#REF!</definedName>
    <definedName name="BExSGOAYG73SFWOPAQV80P710GID" localSheetId="11" hidden="1">#REF!</definedName>
    <definedName name="BExSGOAYG73SFWOPAQV80P710GID" localSheetId="5" hidden="1">#REF!</definedName>
    <definedName name="BExSGOAYG73SFWOPAQV80P710GID" localSheetId="8" hidden="1">#REF!</definedName>
    <definedName name="BExSGOAYG73SFWOPAQV80P710GID" localSheetId="6" hidden="1">#REF!</definedName>
    <definedName name="BExSGOAYG73SFWOPAQV80P710GID" localSheetId="7" hidden="1">#REF!</definedName>
    <definedName name="BExSGOAYG73SFWOPAQV80P710GID" hidden="1">#REF!</definedName>
    <definedName name="BExSGOWJHRW7FWKLO2EHUOOGHNAF" localSheetId="11" hidden="1">#REF!</definedName>
    <definedName name="BExSGOWJHRW7FWKLO2EHUOOGHNAF" localSheetId="5" hidden="1">#REF!</definedName>
    <definedName name="BExSGOWJHRW7FWKLO2EHUOOGHNAF" localSheetId="8" hidden="1">#REF!</definedName>
    <definedName name="BExSGOWJHRW7FWKLO2EHUOOGHNAF" localSheetId="6" hidden="1">#REF!</definedName>
    <definedName name="BExSGOWJHRW7FWKLO2EHUOOGHNAF" localSheetId="7" hidden="1">#REF!</definedName>
    <definedName name="BExSGOWJHRW7FWKLO2EHUOOGHNAF" hidden="1">#REF!</definedName>
    <definedName name="BExSGOWJTAP41ZV5Q23H7MI9C76W" localSheetId="11" hidden="1">#REF!</definedName>
    <definedName name="BExSGOWJTAP41ZV5Q23H7MI9C76W" localSheetId="5" hidden="1">#REF!</definedName>
    <definedName name="BExSGOWJTAP41ZV5Q23H7MI9C76W" localSheetId="8" hidden="1">#REF!</definedName>
    <definedName name="BExSGOWJTAP41ZV5Q23H7MI9C76W" localSheetId="6" hidden="1">#REF!</definedName>
    <definedName name="BExSGOWJTAP41ZV5Q23H7MI9C76W" localSheetId="7" hidden="1">#REF!</definedName>
    <definedName name="BExSGOWJTAP41ZV5Q23H7MI9C76W" hidden="1">#REF!</definedName>
    <definedName name="BExSGR5JQVX2HQ0PKCGZNSSUM1RV" localSheetId="11" hidden="1">#REF!</definedName>
    <definedName name="BExSGR5JQVX2HQ0PKCGZNSSUM1RV" localSheetId="5" hidden="1">#REF!</definedName>
    <definedName name="BExSGR5JQVX2HQ0PKCGZNSSUM1RV" localSheetId="8" hidden="1">#REF!</definedName>
    <definedName name="BExSGR5JQVX2HQ0PKCGZNSSUM1RV" localSheetId="6" hidden="1">#REF!</definedName>
    <definedName name="BExSGR5JQVX2HQ0PKCGZNSSUM1RV" localSheetId="7" hidden="1">#REF!</definedName>
    <definedName name="BExSGR5JQVX2HQ0PKCGZNSSUM1RV" hidden="1">#REF!</definedName>
    <definedName name="BExSGT3MKX7YVLVP6YLL6KVO8UGV" localSheetId="11" hidden="1">#REF!</definedName>
    <definedName name="BExSGT3MKX7YVLVP6YLL6KVO8UGV" localSheetId="5" hidden="1">#REF!</definedName>
    <definedName name="BExSGT3MKX7YVLVP6YLL6KVO8UGV" localSheetId="8" hidden="1">#REF!</definedName>
    <definedName name="BExSGT3MKX7YVLVP6YLL6KVO8UGV" localSheetId="6" hidden="1">#REF!</definedName>
    <definedName name="BExSGT3MKX7YVLVP6YLL6KVO8UGV" localSheetId="7" hidden="1">#REF!</definedName>
    <definedName name="BExSGT3MKX7YVLVP6YLL6KVO8UGV" hidden="1">#REF!</definedName>
    <definedName name="BExSGVHX69GJZHD99DKE4RZ042B1" localSheetId="11" hidden="1">#REF!</definedName>
    <definedName name="BExSGVHX69GJZHD99DKE4RZ042B1" localSheetId="5" hidden="1">#REF!</definedName>
    <definedName name="BExSGVHX69GJZHD99DKE4RZ042B1" localSheetId="8" hidden="1">#REF!</definedName>
    <definedName name="BExSGVHX69GJZHD99DKE4RZ042B1" localSheetId="6" hidden="1">#REF!</definedName>
    <definedName name="BExSGVHX69GJZHD99DKE4RZ042B1" localSheetId="7" hidden="1">#REF!</definedName>
    <definedName name="BExSGVHX69GJZHD99DKE4RZ042B1" hidden="1">#REF!</definedName>
    <definedName name="BExSGZJO4J4ZO04E2N2ECVYS9DEZ" localSheetId="11" hidden="1">#REF!</definedName>
    <definedName name="BExSGZJO4J4ZO04E2N2ECVYS9DEZ" localSheetId="5" hidden="1">#REF!</definedName>
    <definedName name="BExSGZJO4J4ZO04E2N2ECVYS9DEZ" localSheetId="8" hidden="1">#REF!</definedName>
    <definedName name="BExSGZJO4J4ZO04E2N2ECVYS9DEZ" localSheetId="6" hidden="1">#REF!</definedName>
    <definedName name="BExSGZJO4J4ZO04E2N2ECVYS9DEZ" localSheetId="7" hidden="1">#REF!</definedName>
    <definedName name="BExSGZJO4J4ZO04E2N2ECVYS9DEZ" hidden="1">#REF!</definedName>
    <definedName name="BExSHAHFHS7MMNJR8JPVABRGBVIT" localSheetId="11" hidden="1">#REF!</definedName>
    <definedName name="BExSHAHFHS7MMNJR8JPVABRGBVIT" localSheetId="5" hidden="1">#REF!</definedName>
    <definedName name="BExSHAHFHS7MMNJR8JPVABRGBVIT" localSheetId="8" hidden="1">#REF!</definedName>
    <definedName name="BExSHAHFHS7MMNJR8JPVABRGBVIT" localSheetId="6" hidden="1">#REF!</definedName>
    <definedName name="BExSHAHFHS7MMNJR8JPVABRGBVIT" localSheetId="7" hidden="1">#REF!</definedName>
    <definedName name="BExSHAHFHS7MMNJR8JPVABRGBVIT" hidden="1">#REF!</definedName>
    <definedName name="BExSHGH88QZWW4RNAX4YKAZ5JEBL" localSheetId="11" hidden="1">#REF!</definedName>
    <definedName name="BExSHGH88QZWW4RNAX4YKAZ5JEBL" localSheetId="5" hidden="1">#REF!</definedName>
    <definedName name="BExSHGH88QZWW4RNAX4YKAZ5JEBL" localSheetId="8" hidden="1">#REF!</definedName>
    <definedName name="BExSHGH88QZWW4RNAX4YKAZ5JEBL" localSheetId="6" hidden="1">#REF!</definedName>
    <definedName name="BExSHGH88QZWW4RNAX4YKAZ5JEBL" localSheetId="7" hidden="1">#REF!</definedName>
    <definedName name="BExSHGH88QZWW4RNAX4YKAZ5JEBL" hidden="1">#REF!</definedName>
    <definedName name="BExSHOKK1OO3CX9Z28C58E5J1D9W" localSheetId="11" hidden="1">#REF!</definedName>
    <definedName name="BExSHOKK1OO3CX9Z28C58E5J1D9W" localSheetId="5" hidden="1">#REF!</definedName>
    <definedName name="BExSHOKK1OO3CX9Z28C58E5J1D9W" localSheetId="8" hidden="1">#REF!</definedName>
    <definedName name="BExSHOKK1OO3CX9Z28C58E5J1D9W" localSheetId="6" hidden="1">#REF!</definedName>
    <definedName name="BExSHOKK1OO3CX9Z28C58E5J1D9W" localSheetId="7" hidden="1">#REF!</definedName>
    <definedName name="BExSHOKK1OO3CX9Z28C58E5J1D9W" hidden="1">#REF!</definedName>
    <definedName name="BExSHQD8KYLTQGDXIRKCHQQ7MKIH" localSheetId="11" hidden="1">#REF!</definedName>
    <definedName name="BExSHQD8KYLTQGDXIRKCHQQ7MKIH" localSheetId="5" hidden="1">#REF!</definedName>
    <definedName name="BExSHQD8KYLTQGDXIRKCHQQ7MKIH" localSheetId="8" hidden="1">#REF!</definedName>
    <definedName name="BExSHQD8KYLTQGDXIRKCHQQ7MKIH" localSheetId="6" hidden="1">#REF!</definedName>
    <definedName name="BExSHQD8KYLTQGDXIRKCHQQ7MKIH" localSheetId="7" hidden="1">#REF!</definedName>
    <definedName name="BExSHQD8KYLTQGDXIRKCHQQ7MKIH" hidden="1">#REF!</definedName>
    <definedName name="BExSHVGPIAHXI97UBLI9G4I4M29F" localSheetId="11" hidden="1">#REF!</definedName>
    <definedName name="BExSHVGPIAHXI97UBLI9G4I4M29F" localSheetId="5" hidden="1">#REF!</definedName>
    <definedName name="BExSHVGPIAHXI97UBLI9G4I4M29F" localSheetId="8" hidden="1">#REF!</definedName>
    <definedName name="BExSHVGPIAHXI97UBLI9G4I4M29F" localSheetId="6" hidden="1">#REF!</definedName>
    <definedName name="BExSHVGPIAHXI97UBLI9G4I4M29F" localSheetId="7" hidden="1">#REF!</definedName>
    <definedName name="BExSHVGPIAHXI97UBLI9G4I4M29F" hidden="1">#REF!</definedName>
    <definedName name="BExSI0K2YL3HTCQAD8A7TR4QCUR6" localSheetId="11" hidden="1">#REF!</definedName>
    <definedName name="BExSI0K2YL3HTCQAD8A7TR4QCUR6" localSheetId="5" hidden="1">#REF!</definedName>
    <definedName name="BExSI0K2YL3HTCQAD8A7TR4QCUR6" localSheetId="8" hidden="1">#REF!</definedName>
    <definedName name="BExSI0K2YL3HTCQAD8A7TR4QCUR6" localSheetId="6" hidden="1">#REF!</definedName>
    <definedName name="BExSI0K2YL3HTCQAD8A7TR4QCUR6" localSheetId="7" hidden="1">#REF!</definedName>
    <definedName name="BExSI0K2YL3HTCQAD8A7TR4QCUR6" hidden="1">#REF!</definedName>
    <definedName name="BExSIFUDNRWXWIWNGCCFOOD8WIAZ" localSheetId="11" hidden="1">#REF!</definedName>
    <definedName name="BExSIFUDNRWXWIWNGCCFOOD8WIAZ" localSheetId="5" hidden="1">#REF!</definedName>
    <definedName name="BExSIFUDNRWXWIWNGCCFOOD8WIAZ" localSheetId="8" hidden="1">#REF!</definedName>
    <definedName name="BExSIFUDNRWXWIWNGCCFOOD8WIAZ" localSheetId="6" hidden="1">#REF!</definedName>
    <definedName name="BExSIFUDNRWXWIWNGCCFOOD8WIAZ" localSheetId="7" hidden="1">#REF!</definedName>
    <definedName name="BExSIFUDNRWXWIWNGCCFOOD8WIAZ" hidden="1">#REF!</definedName>
    <definedName name="BExTTZNS2PBCR93C9IUW49UZ4I6T" localSheetId="11" hidden="1">#REF!</definedName>
    <definedName name="BExTTZNS2PBCR93C9IUW49UZ4I6T" localSheetId="5" hidden="1">#REF!</definedName>
    <definedName name="BExTTZNS2PBCR93C9IUW49UZ4I6T" localSheetId="8" hidden="1">#REF!</definedName>
    <definedName name="BExTTZNS2PBCR93C9IUW49UZ4I6T" localSheetId="6" hidden="1">#REF!</definedName>
    <definedName name="BExTTZNS2PBCR93C9IUW49UZ4I6T" localSheetId="7" hidden="1">#REF!</definedName>
    <definedName name="BExTTZNS2PBCR93C9IUW49UZ4I6T" hidden="1">#REF!</definedName>
    <definedName name="BExTU2YFQ25JQ6MEMRHHN66VLTPJ" localSheetId="11" hidden="1">#REF!</definedName>
    <definedName name="BExTU2YFQ25JQ6MEMRHHN66VLTPJ" localSheetId="5" hidden="1">#REF!</definedName>
    <definedName name="BExTU2YFQ25JQ6MEMRHHN66VLTPJ" localSheetId="8" hidden="1">#REF!</definedName>
    <definedName name="BExTU2YFQ25JQ6MEMRHHN66VLTPJ" localSheetId="6" hidden="1">#REF!</definedName>
    <definedName name="BExTU2YFQ25JQ6MEMRHHN66VLTPJ" localSheetId="7" hidden="1">#REF!</definedName>
    <definedName name="BExTU2YFQ25JQ6MEMRHHN66VLTPJ" hidden="1">#REF!</definedName>
    <definedName name="BExTU75IOII1V5O0C9X2VAYYVJUG" localSheetId="11" hidden="1">#REF!</definedName>
    <definedName name="BExTU75IOII1V5O0C9X2VAYYVJUG" localSheetId="5" hidden="1">#REF!</definedName>
    <definedName name="BExTU75IOII1V5O0C9X2VAYYVJUG" localSheetId="8" hidden="1">#REF!</definedName>
    <definedName name="BExTU75IOII1V5O0C9X2VAYYVJUG" localSheetId="6" hidden="1">#REF!</definedName>
    <definedName name="BExTU75IOII1V5O0C9X2VAYYVJUG" localSheetId="7" hidden="1">#REF!</definedName>
    <definedName name="BExTU75IOII1V5O0C9X2VAYYVJUG" hidden="1">#REF!</definedName>
    <definedName name="BExTUA5F7V4LUIIAM17J3A8XF3JE" localSheetId="11" hidden="1">#REF!</definedName>
    <definedName name="BExTUA5F7V4LUIIAM17J3A8XF3JE" localSheetId="5" hidden="1">#REF!</definedName>
    <definedName name="BExTUA5F7V4LUIIAM17J3A8XF3JE" localSheetId="8" hidden="1">#REF!</definedName>
    <definedName name="BExTUA5F7V4LUIIAM17J3A8XF3JE" localSheetId="6" hidden="1">#REF!</definedName>
    <definedName name="BExTUA5F7V4LUIIAM17J3A8XF3JE" localSheetId="7" hidden="1">#REF!</definedName>
    <definedName name="BExTUA5F7V4LUIIAM17J3A8XF3JE" hidden="1">#REF!</definedName>
    <definedName name="BExTUBY3AA9B91YRRWFOT21LUL8Q" localSheetId="11" hidden="1">#REF!</definedName>
    <definedName name="BExTUBY3AA9B91YRRWFOT21LUL8Q" localSheetId="5" hidden="1">#REF!</definedName>
    <definedName name="BExTUBY3AA9B91YRRWFOT21LUL8Q" localSheetId="8" hidden="1">#REF!</definedName>
    <definedName name="BExTUBY3AA9B91YRRWFOT21LUL8Q" localSheetId="6" hidden="1">#REF!</definedName>
    <definedName name="BExTUBY3AA9B91YRRWFOT21LUL8Q" localSheetId="7" hidden="1">#REF!</definedName>
    <definedName name="BExTUBY3AA9B91YRRWFOT21LUL8Q" hidden="1">#REF!</definedName>
    <definedName name="BExTUJ53ANGZ3H1KDK4CR4Q0OD6P" localSheetId="11" hidden="1">#REF!</definedName>
    <definedName name="BExTUJ53ANGZ3H1KDK4CR4Q0OD6P" localSheetId="5" hidden="1">#REF!</definedName>
    <definedName name="BExTUJ53ANGZ3H1KDK4CR4Q0OD6P" localSheetId="8" hidden="1">#REF!</definedName>
    <definedName name="BExTUJ53ANGZ3H1KDK4CR4Q0OD6P" localSheetId="6" hidden="1">#REF!</definedName>
    <definedName name="BExTUJ53ANGZ3H1KDK4CR4Q0OD6P" localSheetId="7" hidden="1">#REF!</definedName>
    <definedName name="BExTUJ53ANGZ3H1KDK4CR4Q0OD6P" hidden="1">#REF!</definedName>
    <definedName name="BExTUKXSZBM7C57G6NGLWGU4WOHY" localSheetId="11" hidden="1">#REF!</definedName>
    <definedName name="BExTUKXSZBM7C57G6NGLWGU4WOHY" localSheetId="5" hidden="1">#REF!</definedName>
    <definedName name="BExTUKXSZBM7C57G6NGLWGU4WOHY" localSheetId="8" hidden="1">#REF!</definedName>
    <definedName name="BExTUKXSZBM7C57G6NGLWGU4WOHY" localSheetId="6" hidden="1">#REF!</definedName>
    <definedName name="BExTUKXSZBM7C57G6NGLWGU4WOHY" localSheetId="7" hidden="1">#REF!</definedName>
    <definedName name="BExTUKXSZBM7C57G6NGLWGU4WOHY" hidden="1">#REF!</definedName>
    <definedName name="BExTUNC5INBE8Y5OA5GQUTXX6QJW" localSheetId="11" hidden="1">#REF!</definedName>
    <definedName name="BExTUNC5INBE8Y5OA5GQUTXX6QJW" localSheetId="5" hidden="1">#REF!</definedName>
    <definedName name="BExTUNC5INBE8Y5OA5GQUTXX6QJW" localSheetId="8" hidden="1">#REF!</definedName>
    <definedName name="BExTUNC5INBE8Y5OA5GQUTXX6QJW" localSheetId="6" hidden="1">#REF!</definedName>
    <definedName name="BExTUNC5INBE8Y5OA5GQUTXX6QJW" localSheetId="7" hidden="1">#REF!</definedName>
    <definedName name="BExTUNC5INBE8Y5OA5GQUTXX6QJW" hidden="1">#REF!</definedName>
    <definedName name="BExTUSQCFFYZCDNHWHADBC2E1ZP1" localSheetId="11" hidden="1">#REF!</definedName>
    <definedName name="BExTUSQCFFYZCDNHWHADBC2E1ZP1" localSheetId="5" hidden="1">#REF!</definedName>
    <definedName name="BExTUSQCFFYZCDNHWHADBC2E1ZP1" localSheetId="8" hidden="1">#REF!</definedName>
    <definedName name="BExTUSQCFFYZCDNHWHADBC2E1ZP1" localSheetId="6" hidden="1">#REF!</definedName>
    <definedName name="BExTUSQCFFYZCDNHWHADBC2E1ZP1" localSheetId="7" hidden="1">#REF!</definedName>
    <definedName name="BExTUSQCFFYZCDNHWHADBC2E1ZP1" hidden="1">#REF!</definedName>
    <definedName name="BExTUV4NQDZVAENZPSZGF7A3DDFN" localSheetId="11" hidden="1">#REF!</definedName>
    <definedName name="BExTUV4NQDZVAENZPSZGF7A3DDFN" localSheetId="5" hidden="1">#REF!</definedName>
    <definedName name="BExTUV4NQDZVAENZPSZGF7A3DDFN" localSheetId="8" hidden="1">#REF!</definedName>
    <definedName name="BExTUV4NQDZVAENZPSZGF7A3DDFN" localSheetId="6" hidden="1">#REF!</definedName>
    <definedName name="BExTUV4NQDZVAENZPSZGF7A3DDFN" localSheetId="7" hidden="1">#REF!</definedName>
    <definedName name="BExTUV4NQDZVAENZPSZGF7A3DDFN" hidden="1">#REF!</definedName>
    <definedName name="BExTUVFGOJEYS28JURA5KHQFDU5J" localSheetId="11" hidden="1">#REF!</definedName>
    <definedName name="BExTUVFGOJEYS28JURA5KHQFDU5J" localSheetId="5" hidden="1">#REF!</definedName>
    <definedName name="BExTUVFGOJEYS28JURA5KHQFDU5J" localSheetId="8" hidden="1">#REF!</definedName>
    <definedName name="BExTUVFGOJEYS28JURA5KHQFDU5J" localSheetId="6" hidden="1">#REF!</definedName>
    <definedName name="BExTUVFGOJEYS28JURA5KHQFDU5J" localSheetId="7" hidden="1">#REF!</definedName>
    <definedName name="BExTUVFGOJEYS28JURA5KHQFDU5J" hidden="1">#REF!</definedName>
    <definedName name="BExTUW10U40QCYGHM5NJ3YR1O5SP" localSheetId="11" hidden="1">#REF!</definedName>
    <definedName name="BExTUW10U40QCYGHM5NJ3YR1O5SP" localSheetId="5" hidden="1">#REF!</definedName>
    <definedName name="BExTUW10U40QCYGHM5NJ3YR1O5SP" localSheetId="8" hidden="1">#REF!</definedName>
    <definedName name="BExTUW10U40QCYGHM5NJ3YR1O5SP" localSheetId="6" hidden="1">#REF!</definedName>
    <definedName name="BExTUW10U40QCYGHM5NJ3YR1O5SP" localSheetId="7" hidden="1">#REF!</definedName>
    <definedName name="BExTUW10U40QCYGHM5NJ3YR1O5SP" hidden="1">#REF!</definedName>
    <definedName name="BExTUWXFQHINU66YG82BI20ATMB5" localSheetId="11" hidden="1">#REF!</definedName>
    <definedName name="BExTUWXFQHINU66YG82BI20ATMB5" localSheetId="5" hidden="1">#REF!</definedName>
    <definedName name="BExTUWXFQHINU66YG82BI20ATMB5" localSheetId="8" hidden="1">#REF!</definedName>
    <definedName name="BExTUWXFQHINU66YG82BI20ATMB5" localSheetId="6" hidden="1">#REF!</definedName>
    <definedName name="BExTUWXFQHINU66YG82BI20ATMB5" localSheetId="7" hidden="1">#REF!</definedName>
    <definedName name="BExTUWXFQHINU66YG82BI20ATMB5" hidden="1">#REF!</definedName>
    <definedName name="BExTUY9WNSJ91GV8CP0SKJTEIV82" localSheetId="11" hidden="1">[48]ZZCOOM_M03_Q004!#REF!</definedName>
    <definedName name="BExTUY9WNSJ91GV8CP0SKJTEIV82" localSheetId="5" hidden="1">[48]ZZCOOM_M03_Q004!#REF!</definedName>
    <definedName name="BExTUY9WNSJ91GV8CP0SKJTEIV82" localSheetId="8" hidden="1">[49]ZZCOOM_M03_Q005!#REF!</definedName>
    <definedName name="BExTUY9WNSJ91GV8CP0SKJTEIV82" localSheetId="6" hidden="1">[48]ZZCOOM_M03_Q004!#REF!</definedName>
    <definedName name="BExTUY9WNSJ91GV8CP0SKJTEIV82" localSheetId="7" hidden="1">#REF!</definedName>
    <definedName name="BExTUY9WNSJ91GV8CP0SKJTEIV82" hidden="1">[48]ZZCOOM_M03_Q004!#REF!</definedName>
    <definedName name="BExTV67VIM8PV6KO253M4DUBJQLC" localSheetId="11" hidden="1">#REF!</definedName>
    <definedName name="BExTV67VIM8PV6KO253M4DUBJQLC" localSheetId="5" hidden="1">#REF!</definedName>
    <definedName name="BExTV67VIM8PV6KO253M4DUBJQLC" localSheetId="8" hidden="1">#REF!</definedName>
    <definedName name="BExTV67VIM8PV6KO253M4DUBJQLC" localSheetId="6" hidden="1">#REF!</definedName>
    <definedName name="BExTV67VIM8PV6KO253M4DUBJQLC" localSheetId="7" hidden="1">#REF!</definedName>
    <definedName name="BExTV67VIM8PV6KO253M4DUBJQLC" hidden="1">#REF!</definedName>
    <definedName name="BExTVELZCF2YA5L6F23BYZZR6WHF" localSheetId="11" hidden="1">#REF!</definedName>
    <definedName name="BExTVELZCF2YA5L6F23BYZZR6WHF" localSheetId="5" hidden="1">#REF!</definedName>
    <definedName name="BExTVELZCF2YA5L6F23BYZZR6WHF" localSheetId="8" hidden="1">#REF!</definedName>
    <definedName name="BExTVELZCF2YA5L6F23BYZZR6WHF" localSheetId="6" hidden="1">#REF!</definedName>
    <definedName name="BExTVELZCF2YA5L6F23BYZZR6WHF" localSheetId="7" hidden="1">#REF!</definedName>
    <definedName name="BExTVELZCF2YA5L6F23BYZZR6WHF" hidden="1">#REF!</definedName>
    <definedName name="BExTVGPIQZ99YFXUC8OONUX5BD42" localSheetId="11" hidden="1">#REF!</definedName>
    <definedName name="BExTVGPIQZ99YFXUC8OONUX5BD42" localSheetId="5" hidden="1">#REF!</definedName>
    <definedName name="BExTVGPIQZ99YFXUC8OONUX5BD42" localSheetId="8" hidden="1">#REF!</definedName>
    <definedName name="BExTVGPIQZ99YFXUC8OONUX5BD42" localSheetId="6" hidden="1">#REF!</definedName>
    <definedName name="BExTVGPIQZ99YFXUC8OONUX5BD42" localSheetId="7" hidden="1">#REF!</definedName>
    <definedName name="BExTVGPIQZ99YFXUC8OONUX5BD42" hidden="1">#REF!</definedName>
    <definedName name="BExTVQG4F5RF0LZXG06AZ6EU1GQ3" localSheetId="11" hidden="1">#REF!</definedName>
    <definedName name="BExTVQG4F5RF0LZXG06AZ6EU1GQ3" localSheetId="5" hidden="1">#REF!</definedName>
    <definedName name="BExTVQG4F5RF0LZXG06AZ6EU1GQ3" localSheetId="8" hidden="1">#REF!</definedName>
    <definedName name="BExTVQG4F5RF0LZXG06AZ6EU1GQ3" localSheetId="6" hidden="1">#REF!</definedName>
    <definedName name="BExTVQG4F5RF0LZXG06AZ6EU1GQ3" localSheetId="7" hidden="1">#REF!</definedName>
    <definedName name="BExTVQG4F5RF0LZXG06AZ6EU1GQ3" hidden="1">#REF!</definedName>
    <definedName name="BExTVZQLP9VFLEYQ9280W13X7E8K" localSheetId="11" hidden="1">#REF!</definedName>
    <definedName name="BExTVZQLP9VFLEYQ9280W13X7E8K" localSheetId="5" hidden="1">#REF!</definedName>
    <definedName name="BExTVZQLP9VFLEYQ9280W13X7E8K" localSheetId="8" hidden="1">#REF!</definedName>
    <definedName name="BExTVZQLP9VFLEYQ9280W13X7E8K" localSheetId="6" hidden="1">#REF!</definedName>
    <definedName name="BExTVZQLP9VFLEYQ9280W13X7E8K" localSheetId="7" hidden="1">#REF!</definedName>
    <definedName name="BExTVZQLP9VFLEYQ9280W13X7E8K" hidden="1">#REF!</definedName>
    <definedName name="BExTWB4LA1PODQOH4LDTHQKBN16K" localSheetId="11" hidden="1">#REF!</definedName>
    <definedName name="BExTWB4LA1PODQOH4LDTHQKBN16K" localSheetId="5" hidden="1">#REF!</definedName>
    <definedName name="BExTWB4LA1PODQOH4LDTHQKBN16K" localSheetId="8" hidden="1">#REF!</definedName>
    <definedName name="BExTWB4LA1PODQOH4LDTHQKBN16K" localSheetId="6" hidden="1">#REF!</definedName>
    <definedName name="BExTWB4LA1PODQOH4LDTHQKBN16K" localSheetId="7" hidden="1">#REF!</definedName>
    <definedName name="BExTWB4LA1PODQOH4LDTHQKBN16K" hidden="1">#REF!</definedName>
    <definedName name="BExTWI0Q8AWXUA3ZN7I5V3QK2KM1" localSheetId="11" hidden="1">#REF!</definedName>
    <definedName name="BExTWI0Q8AWXUA3ZN7I5V3QK2KM1" localSheetId="5" hidden="1">#REF!</definedName>
    <definedName name="BExTWI0Q8AWXUA3ZN7I5V3QK2KM1" localSheetId="8" hidden="1">#REF!</definedName>
    <definedName name="BExTWI0Q8AWXUA3ZN7I5V3QK2KM1" localSheetId="6" hidden="1">#REF!</definedName>
    <definedName name="BExTWI0Q8AWXUA3ZN7I5V3QK2KM1" localSheetId="7" hidden="1">#REF!</definedName>
    <definedName name="BExTWI0Q8AWXUA3ZN7I5V3QK2KM1" hidden="1">#REF!</definedName>
    <definedName name="BExTWJTIA3WUW1PUWXAOP9O8NKLZ" localSheetId="11" hidden="1">#REF!</definedName>
    <definedName name="BExTWJTIA3WUW1PUWXAOP9O8NKLZ" localSheetId="5" hidden="1">#REF!</definedName>
    <definedName name="BExTWJTIA3WUW1PUWXAOP9O8NKLZ" localSheetId="8" hidden="1">#REF!</definedName>
    <definedName name="BExTWJTIA3WUW1PUWXAOP9O8NKLZ" localSheetId="6" hidden="1">#REF!</definedName>
    <definedName name="BExTWJTIA3WUW1PUWXAOP9O8NKLZ" localSheetId="7" hidden="1">#REF!</definedName>
    <definedName name="BExTWJTIA3WUW1PUWXAOP9O8NKLZ" hidden="1">#REF!</definedName>
    <definedName name="BExTWW95OX07FNA01WF5MSSSFQLX" localSheetId="11" hidden="1">#REF!</definedName>
    <definedName name="BExTWW95OX07FNA01WF5MSSSFQLX" localSheetId="5" hidden="1">#REF!</definedName>
    <definedName name="BExTWW95OX07FNA01WF5MSSSFQLX" localSheetId="8" hidden="1">#REF!</definedName>
    <definedName name="BExTWW95OX07FNA01WF5MSSSFQLX" localSheetId="6" hidden="1">#REF!</definedName>
    <definedName name="BExTWW95OX07FNA01WF5MSSSFQLX" localSheetId="7" hidden="1">#REF!</definedName>
    <definedName name="BExTWW95OX07FNA01WF5MSSSFQLX" hidden="1">#REF!</definedName>
    <definedName name="BExTX005F4GLW03J0PLPRPMI1SEG" localSheetId="11" hidden="1">#REF!</definedName>
    <definedName name="BExTX005F4GLW03J0PLPRPMI1SEG" localSheetId="5" hidden="1">#REF!</definedName>
    <definedName name="BExTX005F4GLW03J0PLPRPMI1SEG" localSheetId="8" hidden="1">#REF!</definedName>
    <definedName name="BExTX005F4GLW03J0PLPRPMI1SEG" localSheetId="6" hidden="1">#REF!</definedName>
    <definedName name="BExTX005F4GLW03J0PLPRPMI1SEG" localSheetId="7" hidden="1">#REF!</definedName>
    <definedName name="BExTX005F4GLW03J0PLPRPMI1SEG" hidden="1">#REF!</definedName>
    <definedName name="BExTX476KI0RNB71XI5TYMANSGBG" localSheetId="11" hidden="1">#REF!</definedName>
    <definedName name="BExTX476KI0RNB71XI5TYMANSGBG" localSheetId="5" hidden="1">#REF!</definedName>
    <definedName name="BExTX476KI0RNB71XI5TYMANSGBG" localSheetId="8" hidden="1">#REF!</definedName>
    <definedName name="BExTX476KI0RNB71XI5TYMANSGBG" localSheetId="6" hidden="1">#REF!</definedName>
    <definedName name="BExTX476KI0RNB71XI5TYMANSGBG" localSheetId="7" hidden="1">#REF!</definedName>
    <definedName name="BExTX476KI0RNB71XI5TYMANSGBG" hidden="1">#REF!</definedName>
    <definedName name="BExTXBJFKNSCUO7IOL6CSKERP06D" localSheetId="11" hidden="1">#REF!</definedName>
    <definedName name="BExTXBJFKNSCUO7IOL6CSKERP06D" localSheetId="5" hidden="1">#REF!</definedName>
    <definedName name="BExTXBJFKNSCUO7IOL6CSKERP06D" localSheetId="8" hidden="1">#REF!</definedName>
    <definedName name="BExTXBJFKNSCUO7IOL6CSKERP06D" localSheetId="6" hidden="1">#REF!</definedName>
    <definedName name="BExTXBJFKNSCUO7IOL6CSKERP06D" localSheetId="7" hidden="1">#REF!</definedName>
    <definedName name="BExTXBJFKNSCUO7IOL6CSKERP06D" hidden="1">#REF!</definedName>
    <definedName name="BExTXDMZDQ9U1FD9T7F79J29SYYN" localSheetId="11" hidden="1">#REF!</definedName>
    <definedName name="BExTXDMZDQ9U1FD9T7F79J29SYYN" localSheetId="5" hidden="1">#REF!</definedName>
    <definedName name="BExTXDMZDQ9U1FD9T7F79J29SYYN" localSheetId="8" hidden="1">#REF!</definedName>
    <definedName name="BExTXDMZDQ9U1FD9T7F79J29SYYN" localSheetId="6" hidden="1">#REF!</definedName>
    <definedName name="BExTXDMZDQ9U1FD9T7F79J29SYYN" localSheetId="7" hidden="1">#REF!</definedName>
    <definedName name="BExTXDMZDQ9U1FD9T7F79J29SYYN" hidden="1">#REF!</definedName>
    <definedName name="BExTXJ6HBAIXMMWKZTJNFDYVZCAY" localSheetId="11" hidden="1">#REF!</definedName>
    <definedName name="BExTXJ6HBAIXMMWKZTJNFDYVZCAY" localSheetId="5" hidden="1">#REF!</definedName>
    <definedName name="BExTXJ6HBAIXMMWKZTJNFDYVZCAY" localSheetId="8" hidden="1">#REF!</definedName>
    <definedName name="BExTXJ6HBAIXMMWKZTJNFDYVZCAY" localSheetId="6" hidden="1">#REF!</definedName>
    <definedName name="BExTXJ6HBAIXMMWKZTJNFDYVZCAY" localSheetId="7" hidden="1">#REF!</definedName>
    <definedName name="BExTXJ6HBAIXMMWKZTJNFDYVZCAY" hidden="1">#REF!</definedName>
    <definedName name="BExTXT812NQT8GAEGH738U29BI0D" localSheetId="11" hidden="1">#REF!</definedName>
    <definedName name="BExTXT812NQT8GAEGH738U29BI0D" localSheetId="5" hidden="1">#REF!</definedName>
    <definedName name="BExTXT812NQT8GAEGH738U29BI0D" localSheetId="8" hidden="1">#REF!</definedName>
    <definedName name="BExTXT812NQT8GAEGH738U29BI0D" localSheetId="6" hidden="1">#REF!</definedName>
    <definedName name="BExTXT812NQT8GAEGH738U29BI0D" localSheetId="7" hidden="1">#REF!</definedName>
    <definedName name="BExTXT812NQT8GAEGH738U29BI0D" hidden="1">#REF!</definedName>
    <definedName name="BExTXWIP2TFPTQ76NHFOB72NICRZ" localSheetId="11" hidden="1">#REF!</definedName>
    <definedName name="BExTXWIP2TFPTQ76NHFOB72NICRZ" localSheetId="5" hidden="1">#REF!</definedName>
    <definedName name="BExTXWIP2TFPTQ76NHFOB72NICRZ" localSheetId="8" hidden="1">#REF!</definedName>
    <definedName name="BExTXWIP2TFPTQ76NHFOB72NICRZ" localSheetId="6" hidden="1">#REF!</definedName>
    <definedName name="BExTXWIP2TFPTQ76NHFOB72NICRZ" localSheetId="7" hidden="1">#REF!</definedName>
    <definedName name="BExTXWIP2TFPTQ76NHFOB72NICRZ" hidden="1">#REF!</definedName>
    <definedName name="BExTY5T62H651VC86QM4X7E28JVA" localSheetId="11" hidden="1">#REF!</definedName>
    <definedName name="BExTY5T62H651VC86QM4X7E28JVA" localSheetId="5" hidden="1">#REF!</definedName>
    <definedName name="BExTY5T62H651VC86QM4X7E28JVA" localSheetId="8" hidden="1">#REF!</definedName>
    <definedName name="BExTY5T62H651VC86QM4X7E28JVA" localSheetId="6" hidden="1">#REF!</definedName>
    <definedName name="BExTY5T62H651VC86QM4X7E28JVA" localSheetId="7" hidden="1">#REF!</definedName>
    <definedName name="BExTY5T62H651VC86QM4X7E28JVA" hidden="1">#REF!</definedName>
    <definedName name="BExTYB7EHGVTJ4RSYOXWSG87U5WI" localSheetId="11" hidden="1">#REF!</definedName>
    <definedName name="BExTYB7EHGVTJ4RSYOXWSG87U5WI" localSheetId="5" hidden="1">#REF!</definedName>
    <definedName name="BExTYB7EHGVTJ4RSYOXWSG87U5WI" localSheetId="8" hidden="1">#REF!</definedName>
    <definedName name="BExTYB7EHGVTJ4RSYOXWSG87U5WI" localSheetId="6" hidden="1">#REF!</definedName>
    <definedName name="BExTYB7EHGVTJ4RSYOXWSG87U5WI" localSheetId="7" hidden="1">#REF!</definedName>
    <definedName name="BExTYB7EHGVTJ4RSYOXWSG87U5WI" hidden="1">#REF!</definedName>
    <definedName name="BExTYC93RS0KNKFOD35WG37LS9LY" localSheetId="11" hidden="1">#REF!</definedName>
    <definedName name="BExTYC93RS0KNKFOD35WG37LS9LY" localSheetId="5" hidden="1">#REF!</definedName>
    <definedName name="BExTYC93RS0KNKFOD35WG37LS9LY" localSheetId="8" hidden="1">#REF!</definedName>
    <definedName name="BExTYC93RS0KNKFOD35WG37LS9LY" localSheetId="6" hidden="1">#REF!</definedName>
    <definedName name="BExTYC93RS0KNKFOD35WG37LS9LY" localSheetId="7" hidden="1">#REF!</definedName>
    <definedName name="BExTYC93RS0KNKFOD35WG37LS9LY" hidden="1">#REF!</definedName>
    <definedName name="BExTYKCEFJ83LZM95M1V7CSFQVEA" localSheetId="11" hidden="1">#REF!</definedName>
    <definedName name="BExTYKCEFJ83LZM95M1V7CSFQVEA" localSheetId="5" hidden="1">#REF!</definedName>
    <definedName name="BExTYKCEFJ83LZM95M1V7CSFQVEA" localSheetId="8" hidden="1">#REF!</definedName>
    <definedName name="BExTYKCEFJ83LZM95M1V7CSFQVEA" localSheetId="6" hidden="1">#REF!</definedName>
    <definedName name="BExTYKCEFJ83LZM95M1V7CSFQVEA" localSheetId="7" hidden="1">#REF!</definedName>
    <definedName name="BExTYKCEFJ83LZM95M1V7CSFQVEA" hidden="1">#REF!</definedName>
    <definedName name="BExTYPLA9N640MFRJJQPKXT7P88M" localSheetId="11" hidden="1">#REF!</definedName>
    <definedName name="BExTYPLA9N640MFRJJQPKXT7P88M" localSheetId="5" hidden="1">#REF!</definedName>
    <definedName name="BExTYPLA9N640MFRJJQPKXT7P88M" localSheetId="8" hidden="1">#REF!</definedName>
    <definedName name="BExTYPLA9N640MFRJJQPKXT7P88M" localSheetId="6" hidden="1">#REF!</definedName>
    <definedName name="BExTYPLA9N640MFRJJQPKXT7P88M" localSheetId="7" hidden="1">#REF!</definedName>
    <definedName name="BExTYPLA9N640MFRJJQPKXT7P88M" hidden="1">#REF!</definedName>
    <definedName name="BExTYW1794M1TLJ2QQQCEEUZN18F" localSheetId="11" hidden="1">#REF!</definedName>
    <definedName name="BExTYW1794M1TLJ2QQQCEEUZN18F" localSheetId="5" hidden="1">#REF!</definedName>
    <definedName name="BExTYW1794M1TLJ2QQQCEEUZN18F" localSheetId="8" hidden="1">#REF!</definedName>
    <definedName name="BExTYW1794M1TLJ2QQQCEEUZN18F" localSheetId="6" hidden="1">#REF!</definedName>
    <definedName name="BExTYW1794M1TLJ2QQQCEEUZN18F" localSheetId="7" hidden="1">#REF!</definedName>
    <definedName name="BExTYW1794M1TLJ2QQQCEEUZN18F" hidden="1">#REF!</definedName>
    <definedName name="BExTZ7F71SNTOX4LLZCK5R9VUMIJ" localSheetId="11" hidden="1">#REF!</definedName>
    <definedName name="BExTZ7F71SNTOX4LLZCK5R9VUMIJ" localSheetId="5" hidden="1">#REF!</definedName>
    <definedName name="BExTZ7F71SNTOX4LLZCK5R9VUMIJ" localSheetId="8" hidden="1">#REF!</definedName>
    <definedName name="BExTZ7F71SNTOX4LLZCK5R9VUMIJ" localSheetId="6" hidden="1">#REF!</definedName>
    <definedName name="BExTZ7F71SNTOX4LLZCK5R9VUMIJ" localSheetId="7" hidden="1">#REF!</definedName>
    <definedName name="BExTZ7F71SNTOX4LLZCK5R9VUMIJ" hidden="1">#REF!</definedName>
    <definedName name="BExTZ80SWE36T1QSIIPJU7NJ65JL" localSheetId="11" hidden="1">#REF!</definedName>
    <definedName name="BExTZ80SWE36T1QSIIPJU7NJ65JL" localSheetId="5" hidden="1">#REF!</definedName>
    <definedName name="BExTZ80SWE36T1QSIIPJU7NJ65JL" localSheetId="8" hidden="1">#REF!</definedName>
    <definedName name="BExTZ80SWE36T1QSIIPJU7NJ65JL" localSheetId="6" hidden="1">#REF!</definedName>
    <definedName name="BExTZ80SWE36T1QSIIPJU7NJ65JL" localSheetId="7" hidden="1">#REF!</definedName>
    <definedName name="BExTZ80SWE36T1QSIIPJU7NJ65JL" hidden="1">#REF!</definedName>
    <definedName name="BExTZ869RSO739T4Q78JLOVO7G0C" localSheetId="11" hidden="1">#REF!</definedName>
    <definedName name="BExTZ869RSO739T4Q78JLOVO7G0C" localSheetId="5" hidden="1">#REF!</definedName>
    <definedName name="BExTZ869RSO739T4Q78JLOVO7G0C" localSheetId="8" hidden="1">#REF!</definedName>
    <definedName name="BExTZ869RSO739T4Q78JLOVO7G0C" localSheetId="6" hidden="1">#REF!</definedName>
    <definedName name="BExTZ869RSO739T4Q78JLOVO7G0C" localSheetId="7" hidden="1">#REF!</definedName>
    <definedName name="BExTZ869RSO739T4Q78JLOVO7G0C" hidden="1">#REF!</definedName>
    <definedName name="BExTZ8X5G9S3PA4FPSNK7T69W7QT" localSheetId="11" hidden="1">#REF!</definedName>
    <definedName name="BExTZ8X5G9S3PA4FPSNK7T69W7QT" localSheetId="5" hidden="1">#REF!</definedName>
    <definedName name="BExTZ8X5G9S3PA4FPSNK7T69W7QT" localSheetId="8" hidden="1">#REF!</definedName>
    <definedName name="BExTZ8X5G9S3PA4FPSNK7T69W7QT" localSheetId="6" hidden="1">#REF!</definedName>
    <definedName name="BExTZ8X5G9S3PA4FPSNK7T69W7QT" localSheetId="7" hidden="1">#REF!</definedName>
    <definedName name="BExTZ8X5G9S3PA4FPSNK7T69W7QT" hidden="1">#REF!</definedName>
    <definedName name="BExTZ97Y0RMR8V5BI9F2H4MFB77O" localSheetId="11" hidden="1">#REF!</definedName>
    <definedName name="BExTZ97Y0RMR8V5BI9F2H4MFB77O" localSheetId="5" hidden="1">#REF!</definedName>
    <definedName name="BExTZ97Y0RMR8V5BI9F2H4MFB77O" localSheetId="8" hidden="1">#REF!</definedName>
    <definedName name="BExTZ97Y0RMR8V5BI9F2H4MFB77O" localSheetId="6" hidden="1">#REF!</definedName>
    <definedName name="BExTZ97Y0RMR8V5BI9F2H4MFB77O" localSheetId="7" hidden="1">#REF!</definedName>
    <definedName name="BExTZ97Y0RMR8V5BI9F2H4MFB77O" hidden="1">#REF!</definedName>
    <definedName name="BExTZK5PMCAXJL4DUIGL6H9Y8U4C" localSheetId="11" hidden="1">#REF!</definedName>
    <definedName name="BExTZK5PMCAXJL4DUIGL6H9Y8U4C" localSheetId="5" hidden="1">#REF!</definedName>
    <definedName name="BExTZK5PMCAXJL4DUIGL6H9Y8U4C" localSheetId="8" hidden="1">#REF!</definedName>
    <definedName name="BExTZK5PMCAXJL4DUIGL6H9Y8U4C" localSheetId="6" hidden="1">#REF!</definedName>
    <definedName name="BExTZK5PMCAXJL4DUIGL6H9Y8U4C" localSheetId="7" hidden="1">#REF!</definedName>
    <definedName name="BExTZK5PMCAXJL4DUIGL6H9Y8U4C" hidden="1">#REF!</definedName>
    <definedName name="BExTZKB6L5SXV5UN71YVTCBEIGWY" localSheetId="11" hidden="1">#REF!</definedName>
    <definedName name="BExTZKB6L5SXV5UN71YVTCBEIGWY" localSheetId="5" hidden="1">#REF!</definedName>
    <definedName name="BExTZKB6L5SXV5UN71YVTCBEIGWY" localSheetId="8" hidden="1">#REF!</definedName>
    <definedName name="BExTZKB6L5SXV5UN71YVTCBEIGWY" localSheetId="6" hidden="1">#REF!</definedName>
    <definedName name="BExTZKB6L5SXV5UN71YVTCBEIGWY" localSheetId="7" hidden="1">#REF!</definedName>
    <definedName name="BExTZKB6L5SXV5UN71YVTCBEIGWY" hidden="1">#REF!</definedName>
    <definedName name="BExTZLICVKK4NBJFEGL270GJ2VQO" localSheetId="11" hidden="1">#REF!</definedName>
    <definedName name="BExTZLICVKK4NBJFEGL270GJ2VQO" localSheetId="5" hidden="1">#REF!</definedName>
    <definedName name="BExTZLICVKK4NBJFEGL270GJ2VQO" localSheetId="8" hidden="1">#REF!</definedName>
    <definedName name="BExTZLICVKK4NBJFEGL270GJ2VQO" localSheetId="6" hidden="1">#REF!</definedName>
    <definedName name="BExTZLICVKK4NBJFEGL270GJ2VQO" localSheetId="7" hidden="1">#REF!</definedName>
    <definedName name="BExTZLICVKK4NBJFEGL270GJ2VQO" hidden="1">#REF!</definedName>
    <definedName name="BExTZO2596CBZKPI7YNA1QQNPAIJ" localSheetId="11" hidden="1">#REF!</definedName>
    <definedName name="BExTZO2596CBZKPI7YNA1QQNPAIJ" localSheetId="5" hidden="1">#REF!</definedName>
    <definedName name="BExTZO2596CBZKPI7YNA1QQNPAIJ" localSheetId="8" hidden="1">#REF!</definedName>
    <definedName name="BExTZO2596CBZKPI7YNA1QQNPAIJ" localSheetId="6" hidden="1">#REF!</definedName>
    <definedName name="BExTZO2596CBZKPI7YNA1QQNPAIJ" localSheetId="7" hidden="1">#REF!</definedName>
    <definedName name="BExTZO2596CBZKPI7YNA1QQNPAIJ" hidden="1">#REF!</definedName>
    <definedName name="BExTZY8TDV4U7FQL7O10G6VKWKPJ" localSheetId="11" hidden="1">#REF!</definedName>
    <definedName name="BExTZY8TDV4U7FQL7O10G6VKWKPJ" localSheetId="5" hidden="1">#REF!</definedName>
    <definedName name="BExTZY8TDV4U7FQL7O10G6VKWKPJ" localSheetId="8" hidden="1">#REF!</definedName>
    <definedName name="BExTZY8TDV4U7FQL7O10G6VKWKPJ" localSheetId="6" hidden="1">#REF!</definedName>
    <definedName name="BExTZY8TDV4U7FQL7O10G6VKWKPJ" localSheetId="7" hidden="1">#REF!</definedName>
    <definedName name="BExTZY8TDV4U7FQL7O10G6VKWKPJ" hidden="1">#REF!</definedName>
    <definedName name="BExU02QNT4LT7H9JPUC4FXTLVGZT" localSheetId="11" hidden="1">#REF!</definedName>
    <definedName name="BExU02QNT4LT7H9JPUC4FXTLVGZT" localSheetId="5" hidden="1">#REF!</definedName>
    <definedName name="BExU02QNT4LT7H9JPUC4FXTLVGZT" localSheetId="8" hidden="1">#REF!</definedName>
    <definedName name="BExU02QNT4LT7H9JPUC4FXTLVGZT" localSheetId="6" hidden="1">#REF!</definedName>
    <definedName name="BExU02QNT4LT7H9JPUC4FXTLVGZT" localSheetId="7" hidden="1">#REF!</definedName>
    <definedName name="BExU02QNT4LT7H9JPUC4FXTLVGZT" hidden="1">#REF!</definedName>
    <definedName name="BExU0BFJJQO1HJZKI14QGOQ6JROO" localSheetId="11" hidden="1">#REF!</definedName>
    <definedName name="BExU0BFJJQO1HJZKI14QGOQ6JROO" localSheetId="5" hidden="1">#REF!</definedName>
    <definedName name="BExU0BFJJQO1HJZKI14QGOQ6JROO" localSheetId="8" hidden="1">#REF!</definedName>
    <definedName name="BExU0BFJJQO1HJZKI14QGOQ6JROO" localSheetId="6" hidden="1">#REF!</definedName>
    <definedName name="BExU0BFJJQO1HJZKI14QGOQ6JROO" localSheetId="7" hidden="1">#REF!</definedName>
    <definedName name="BExU0BFJJQO1HJZKI14QGOQ6JROO" hidden="1">#REF!</definedName>
    <definedName name="BExU0FH5WTGW8MRFUFMDDSMJ6YQ5" localSheetId="11" hidden="1">#REF!</definedName>
    <definedName name="BExU0FH5WTGW8MRFUFMDDSMJ6YQ5" localSheetId="5" hidden="1">#REF!</definedName>
    <definedName name="BExU0FH5WTGW8MRFUFMDDSMJ6YQ5" localSheetId="8" hidden="1">#REF!</definedName>
    <definedName name="BExU0FH5WTGW8MRFUFMDDSMJ6YQ5" localSheetId="6" hidden="1">#REF!</definedName>
    <definedName name="BExU0FH5WTGW8MRFUFMDDSMJ6YQ5" localSheetId="7" hidden="1">#REF!</definedName>
    <definedName name="BExU0FH5WTGW8MRFUFMDDSMJ6YQ5" hidden="1">#REF!</definedName>
    <definedName name="BExU0GDOIL9U33QGU9ZU3YX3V1I4" localSheetId="11" hidden="1">#REF!</definedName>
    <definedName name="BExU0GDOIL9U33QGU9ZU3YX3V1I4" localSheetId="5" hidden="1">#REF!</definedName>
    <definedName name="BExU0GDOIL9U33QGU9ZU3YX3V1I4" localSheetId="8" hidden="1">#REF!</definedName>
    <definedName name="BExU0GDOIL9U33QGU9ZU3YX3V1I4" localSheetId="6" hidden="1">#REF!</definedName>
    <definedName name="BExU0GDOIL9U33QGU9ZU3YX3V1I4" localSheetId="7" hidden="1">#REF!</definedName>
    <definedName name="BExU0GDOIL9U33QGU9ZU3YX3V1I4" hidden="1">#REF!</definedName>
    <definedName name="BExU0HKTO8WJDQDWRTUK5TETM3HS" localSheetId="11" hidden="1">#REF!</definedName>
    <definedName name="BExU0HKTO8WJDQDWRTUK5TETM3HS" localSheetId="5" hidden="1">#REF!</definedName>
    <definedName name="BExU0HKTO8WJDQDWRTUK5TETM3HS" localSheetId="8" hidden="1">#REF!</definedName>
    <definedName name="BExU0HKTO8WJDQDWRTUK5TETM3HS" localSheetId="6" hidden="1">#REF!</definedName>
    <definedName name="BExU0HKTO8WJDQDWRTUK5TETM3HS" localSheetId="7" hidden="1">#REF!</definedName>
    <definedName name="BExU0HKTO8WJDQDWRTUK5TETM3HS" hidden="1">#REF!</definedName>
    <definedName name="BExU0MTJQPE041ZN7H8UKGV6MZT7" localSheetId="11" hidden="1">#REF!</definedName>
    <definedName name="BExU0MTJQPE041ZN7H8UKGV6MZT7" localSheetId="5" hidden="1">#REF!</definedName>
    <definedName name="BExU0MTJQPE041ZN7H8UKGV6MZT7" localSheetId="8" hidden="1">#REF!</definedName>
    <definedName name="BExU0MTJQPE041ZN7H8UKGV6MZT7" localSheetId="6" hidden="1">#REF!</definedName>
    <definedName name="BExU0MTJQPE041ZN7H8UKGV6MZT7" localSheetId="7" hidden="1">#REF!</definedName>
    <definedName name="BExU0MTJQPE041ZN7H8UKGV6MZT7" hidden="1">#REF!</definedName>
    <definedName name="BExU0ZUUFYHLUK4M4E8GLGIBBNT0" localSheetId="11" hidden="1">#REF!</definedName>
    <definedName name="BExU0ZUUFYHLUK4M4E8GLGIBBNT0" localSheetId="5" hidden="1">#REF!</definedName>
    <definedName name="BExU0ZUUFYHLUK4M4E8GLGIBBNT0" localSheetId="8" hidden="1">#REF!</definedName>
    <definedName name="BExU0ZUUFYHLUK4M4E8GLGIBBNT0" localSheetId="6" hidden="1">#REF!</definedName>
    <definedName name="BExU0ZUUFYHLUK4M4E8GLGIBBNT0" localSheetId="7" hidden="1">#REF!</definedName>
    <definedName name="BExU0ZUUFYHLUK4M4E8GLGIBBNT0" hidden="1">#REF!</definedName>
    <definedName name="BExU147D6RPG6ZVTSXRKFSVRHSBG" localSheetId="11" hidden="1">#REF!</definedName>
    <definedName name="BExU147D6RPG6ZVTSXRKFSVRHSBG" localSheetId="5" hidden="1">#REF!</definedName>
    <definedName name="BExU147D6RPG6ZVTSXRKFSVRHSBG" localSheetId="8" hidden="1">#REF!</definedName>
    <definedName name="BExU147D6RPG6ZVTSXRKFSVRHSBG" localSheetId="6" hidden="1">#REF!</definedName>
    <definedName name="BExU147D6RPG6ZVTSXRKFSVRHSBG" localSheetId="7" hidden="1">#REF!</definedName>
    <definedName name="BExU147D6RPG6ZVTSXRKFSVRHSBG" hidden="1">#REF!</definedName>
    <definedName name="BExU16R10W1SOAPNG4CDJ01T7JRE" localSheetId="11" hidden="1">#REF!</definedName>
    <definedName name="BExU16R10W1SOAPNG4CDJ01T7JRE" localSheetId="5" hidden="1">#REF!</definedName>
    <definedName name="BExU16R10W1SOAPNG4CDJ01T7JRE" localSheetId="8" hidden="1">#REF!</definedName>
    <definedName name="BExU16R10W1SOAPNG4CDJ01T7JRE" localSheetId="6" hidden="1">#REF!</definedName>
    <definedName name="BExU16R10W1SOAPNG4CDJ01T7JRE" localSheetId="7" hidden="1">#REF!</definedName>
    <definedName name="BExU16R10W1SOAPNG4CDJ01T7JRE" hidden="1">#REF!</definedName>
    <definedName name="BExU17CKOR3GNIHDNVLH9L1IOJS9" localSheetId="11" hidden="1">#REF!</definedName>
    <definedName name="BExU17CKOR3GNIHDNVLH9L1IOJS9" localSheetId="5" hidden="1">#REF!</definedName>
    <definedName name="BExU17CKOR3GNIHDNVLH9L1IOJS9" localSheetId="8" hidden="1">#REF!</definedName>
    <definedName name="BExU17CKOR3GNIHDNVLH9L1IOJS9" localSheetId="6" hidden="1">#REF!</definedName>
    <definedName name="BExU17CKOR3GNIHDNVLH9L1IOJS9" localSheetId="7" hidden="1">#REF!</definedName>
    <definedName name="BExU17CKOR3GNIHDNVLH9L1IOJS9" hidden="1">#REF!</definedName>
    <definedName name="BExU1DXYI5DAD9DSFIEAUOB5XFZ9" localSheetId="11" hidden="1">#REF!</definedName>
    <definedName name="BExU1DXYI5DAD9DSFIEAUOB5XFZ9" localSheetId="5" hidden="1">#REF!</definedName>
    <definedName name="BExU1DXYI5DAD9DSFIEAUOB5XFZ9" localSheetId="8" hidden="1">#REF!</definedName>
    <definedName name="BExU1DXYI5DAD9DSFIEAUOB5XFZ9" localSheetId="6" hidden="1">#REF!</definedName>
    <definedName name="BExU1DXYI5DAD9DSFIEAUOB5XFZ9" localSheetId="7" hidden="1">#REF!</definedName>
    <definedName name="BExU1DXYI5DAD9DSFIEAUOB5XFZ9" hidden="1">#REF!</definedName>
    <definedName name="BExU1GXUTLRPJN4MRINLAPHSZQFG" localSheetId="11" hidden="1">#REF!</definedName>
    <definedName name="BExU1GXUTLRPJN4MRINLAPHSZQFG" localSheetId="5" hidden="1">#REF!</definedName>
    <definedName name="BExU1GXUTLRPJN4MRINLAPHSZQFG" localSheetId="8" hidden="1">#REF!</definedName>
    <definedName name="BExU1GXUTLRPJN4MRINLAPHSZQFG" localSheetId="6" hidden="1">#REF!</definedName>
    <definedName name="BExU1GXUTLRPJN4MRINLAPHSZQFG" localSheetId="7" hidden="1">#REF!</definedName>
    <definedName name="BExU1GXUTLRPJN4MRINLAPHSZQFG" hidden="1">#REF!</definedName>
    <definedName name="BExU1IL9AOHFO85BZB6S60DK3N8H" localSheetId="11" hidden="1">#REF!</definedName>
    <definedName name="BExU1IL9AOHFO85BZB6S60DK3N8H" localSheetId="5" hidden="1">#REF!</definedName>
    <definedName name="BExU1IL9AOHFO85BZB6S60DK3N8H" localSheetId="8" hidden="1">#REF!</definedName>
    <definedName name="BExU1IL9AOHFO85BZB6S60DK3N8H" localSheetId="6" hidden="1">#REF!</definedName>
    <definedName name="BExU1IL9AOHFO85BZB6S60DK3N8H" localSheetId="7" hidden="1">#REF!</definedName>
    <definedName name="BExU1IL9AOHFO85BZB6S60DK3N8H" hidden="1">#REF!</definedName>
    <definedName name="BExU1LAEKWJ0U6NP9G2AC9CTBYH6" localSheetId="11" hidden="1">#REF!</definedName>
    <definedName name="BExU1LAEKWJ0U6NP9G2AC9CTBYH6" localSheetId="5" hidden="1">#REF!</definedName>
    <definedName name="BExU1LAEKWJ0U6NP9G2AC9CTBYH6" localSheetId="8" hidden="1">#REF!</definedName>
    <definedName name="BExU1LAEKWJ0U6NP9G2AC9CTBYH6" localSheetId="6" hidden="1">#REF!</definedName>
    <definedName name="BExU1LAEKWJ0U6NP9G2AC9CTBYH6" localSheetId="7" hidden="1">#REF!</definedName>
    <definedName name="BExU1LAEKWJ0U6NP9G2AC9CTBYH6" hidden="1">#REF!</definedName>
    <definedName name="BExU1NOPS09CLFZL1O31RAF9BQNQ" localSheetId="11" hidden="1">#REF!</definedName>
    <definedName name="BExU1NOPS09CLFZL1O31RAF9BQNQ" localSheetId="5" hidden="1">#REF!</definedName>
    <definedName name="BExU1NOPS09CLFZL1O31RAF9BQNQ" localSheetId="8" hidden="1">#REF!</definedName>
    <definedName name="BExU1NOPS09CLFZL1O31RAF9BQNQ" localSheetId="6" hidden="1">#REF!</definedName>
    <definedName name="BExU1NOPS09CLFZL1O31RAF9BQNQ" localSheetId="7" hidden="1">#REF!</definedName>
    <definedName name="BExU1NOPS09CLFZL1O31RAF9BQNQ" hidden="1">#REF!</definedName>
    <definedName name="BExU1PH9MOEX1JZVZ3D5M9DXB191" localSheetId="11" hidden="1">#REF!</definedName>
    <definedName name="BExU1PH9MOEX1JZVZ3D5M9DXB191" localSheetId="5" hidden="1">#REF!</definedName>
    <definedName name="BExU1PH9MOEX1JZVZ3D5M9DXB191" localSheetId="8" hidden="1">#REF!</definedName>
    <definedName name="BExU1PH9MOEX1JZVZ3D5M9DXB191" localSheetId="6" hidden="1">#REF!</definedName>
    <definedName name="BExU1PH9MOEX1JZVZ3D5M9DXB191" localSheetId="7" hidden="1">#REF!</definedName>
    <definedName name="BExU1PH9MOEX1JZVZ3D5M9DXB191" hidden="1">#REF!</definedName>
    <definedName name="BExU1QZEEKJA35IMEOLOJ3ODX0ZA" localSheetId="11" hidden="1">#REF!</definedName>
    <definedName name="BExU1QZEEKJA35IMEOLOJ3ODX0ZA" localSheetId="5" hidden="1">#REF!</definedName>
    <definedName name="BExU1QZEEKJA35IMEOLOJ3ODX0ZA" localSheetId="8" hidden="1">#REF!</definedName>
    <definedName name="BExU1QZEEKJA35IMEOLOJ3ODX0ZA" localSheetId="6" hidden="1">#REF!</definedName>
    <definedName name="BExU1QZEEKJA35IMEOLOJ3ODX0ZA" localSheetId="7" hidden="1">#REF!</definedName>
    <definedName name="BExU1QZEEKJA35IMEOLOJ3ODX0ZA" hidden="1">#REF!</definedName>
    <definedName name="BExU1VRURIWWVJ95O40WA23LMTJD" localSheetId="11" hidden="1">#REF!</definedName>
    <definedName name="BExU1VRURIWWVJ95O40WA23LMTJD" localSheetId="5" hidden="1">#REF!</definedName>
    <definedName name="BExU1VRURIWWVJ95O40WA23LMTJD" localSheetId="8" hidden="1">#REF!</definedName>
    <definedName name="BExU1VRURIWWVJ95O40WA23LMTJD" localSheetId="6" hidden="1">#REF!</definedName>
    <definedName name="BExU1VRURIWWVJ95O40WA23LMTJD" localSheetId="7" hidden="1">#REF!</definedName>
    <definedName name="BExU1VRURIWWVJ95O40WA23LMTJD" hidden="1">#REF!</definedName>
    <definedName name="BExU2A0FXVBDX9LO3VWEXB4TLFT0" localSheetId="11" hidden="1">#REF!</definedName>
    <definedName name="BExU2A0FXVBDX9LO3VWEXB4TLFT0" localSheetId="5" hidden="1">#REF!</definedName>
    <definedName name="BExU2A0FXVBDX9LO3VWEXB4TLFT0" localSheetId="8" hidden="1">#REF!</definedName>
    <definedName name="BExU2A0FXVBDX9LO3VWEXB4TLFT0" localSheetId="6" hidden="1">#REF!</definedName>
    <definedName name="BExU2A0FXVBDX9LO3VWEXB4TLFT0" localSheetId="7" hidden="1">#REF!</definedName>
    <definedName name="BExU2A0FXVBDX9LO3VWEXB4TLFT0" hidden="1">#REF!</definedName>
    <definedName name="BExU2LEH667H33V81XVEZUP2O0UQ" localSheetId="11" hidden="1">#REF!</definedName>
    <definedName name="BExU2LEH667H33V81XVEZUP2O0UQ" localSheetId="5" hidden="1">#REF!</definedName>
    <definedName name="BExU2LEH667H33V81XVEZUP2O0UQ" localSheetId="8" hidden="1">#REF!</definedName>
    <definedName name="BExU2LEH667H33V81XVEZUP2O0UQ" localSheetId="6" hidden="1">#REF!</definedName>
    <definedName name="BExU2LEH667H33V81XVEZUP2O0UQ" localSheetId="7" hidden="1">#REF!</definedName>
    <definedName name="BExU2LEH667H33V81XVEZUP2O0UQ" hidden="1">#REF!</definedName>
    <definedName name="BExU2M5CK6XK55UIHDVYRXJJJRI4" localSheetId="11" hidden="1">#REF!</definedName>
    <definedName name="BExU2M5CK6XK55UIHDVYRXJJJRI4" localSheetId="5" hidden="1">#REF!</definedName>
    <definedName name="BExU2M5CK6XK55UIHDVYRXJJJRI4" localSheetId="8" hidden="1">#REF!</definedName>
    <definedName name="BExU2M5CK6XK55UIHDVYRXJJJRI4" localSheetId="6" hidden="1">#REF!</definedName>
    <definedName name="BExU2M5CK6XK55UIHDVYRXJJJRI4" localSheetId="7" hidden="1">#REF!</definedName>
    <definedName name="BExU2M5CK6XK55UIHDVYRXJJJRI4" hidden="1">#REF!</definedName>
    <definedName name="BExU2TXVT25ZTOFQAF6CM53Z1RLF" localSheetId="11" hidden="1">#REF!</definedName>
    <definedName name="BExU2TXVT25ZTOFQAF6CM53Z1RLF" localSheetId="5" hidden="1">#REF!</definedName>
    <definedName name="BExU2TXVT25ZTOFQAF6CM53Z1RLF" localSheetId="8" hidden="1">#REF!</definedName>
    <definedName name="BExU2TXVT25ZTOFQAF6CM53Z1RLF" localSheetId="6" hidden="1">#REF!</definedName>
    <definedName name="BExU2TXVT25ZTOFQAF6CM53Z1RLF" localSheetId="7" hidden="1">#REF!</definedName>
    <definedName name="BExU2TXVT25ZTOFQAF6CM53Z1RLF" hidden="1">#REF!</definedName>
    <definedName name="BExU2XZLYIU19G7358W5T9E87AFR" localSheetId="11" hidden="1">#REF!</definedName>
    <definedName name="BExU2XZLYIU19G7358W5T9E87AFR" localSheetId="5" hidden="1">#REF!</definedName>
    <definedName name="BExU2XZLYIU19G7358W5T9E87AFR" localSheetId="8" hidden="1">#REF!</definedName>
    <definedName name="BExU2XZLYIU19G7358W5T9E87AFR" localSheetId="6" hidden="1">#REF!</definedName>
    <definedName name="BExU2XZLYIU19G7358W5T9E87AFR" localSheetId="7" hidden="1">#REF!</definedName>
    <definedName name="BExU2XZLYIU19G7358W5T9E87AFR" hidden="1">#REF!</definedName>
    <definedName name="BExU2ZXMKRBQEX0CT3ZPZ3UFZP1G" localSheetId="11" hidden="1">#REF!</definedName>
    <definedName name="BExU2ZXMKRBQEX0CT3ZPZ3UFZP1G" localSheetId="5" hidden="1">#REF!</definedName>
    <definedName name="BExU2ZXMKRBQEX0CT3ZPZ3UFZP1G" localSheetId="8" hidden="1">#REF!</definedName>
    <definedName name="BExU2ZXMKRBQEX0CT3ZPZ3UFZP1G" localSheetId="6" hidden="1">#REF!</definedName>
    <definedName name="BExU2ZXMKRBQEX0CT3ZPZ3UFZP1G" localSheetId="7" hidden="1">#REF!</definedName>
    <definedName name="BExU2ZXMKRBQEX0CT3ZPZ3UFZP1G" hidden="1">#REF!</definedName>
    <definedName name="BExU35XHF1K1XEQUSZ292S5T61YA" localSheetId="11" hidden="1">#REF!</definedName>
    <definedName name="BExU35XHF1K1XEQUSZ292S5T61YA" localSheetId="5" hidden="1">#REF!</definedName>
    <definedName name="BExU35XHF1K1XEQUSZ292S5T61YA" localSheetId="8" hidden="1">#REF!</definedName>
    <definedName name="BExU35XHF1K1XEQUSZ292S5T61YA" localSheetId="6" hidden="1">#REF!</definedName>
    <definedName name="BExU35XHF1K1XEQUSZ292S5T61YA" localSheetId="7" hidden="1">#REF!</definedName>
    <definedName name="BExU35XHF1K1XEQUSZ292S5T61YA" hidden="1">#REF!</definedName>
    <definedName name="BExU38S1U5IC1T5A3P2TZU5OV0LN" localSheetId="11" hidden="1">#REF!</definedName>
    <definedName name="BExU38S1U5IC1T5A3P2TZU5OV0LN" localSheetId="5" hidden="1">#REF!</definedName>
    <definedName name="BExU38S1U5IC1T5A3P2TZU5OV0LN" localSheetId="8" hidden="1">#REF!</definedName>
    <definedName name="BExU38S1U5IC1T5A3P2TZU5OV0LN" localSheetId="6" hidden="1">#REF!</definedName>
    <definedName name="BExU38S1U5IC1T5A3P2TZU5OV0LN" localSheetId="7" hidden="1">#REF!</definedName>
    <definedName name="BExU38S1U5IC1T5A3P2TZU5OV0LN" hidden="1">#REF!</definedName>
    <definedName name="BExU3B66MCKJFSKT3HL8B5EJGVX0" localSheetId="11" hidden="1">#REF!</definedName>
    <definedName name="BExU3B66MCKJFSKT3HL8B5EJGVX0" localSheetId="5" hidden="1">#REF!</definedName>
    <definedName name="BExU3B66MCKJFSKT3HL8B5EJGVX0" localSheetId="8" hidden="1">#REF!</definedName>
    <definedName name="BExU3B66MCKJFSKT3HL8B5EJGVX0" localSheetId="6" hidden="1">#REF!</definedName>
    <definedName name="BExU3B66MCKJFSKT3HL8B5EJGVX0" localSheetId="7" hidden="1">#REF!</definedName>
    <definedName name="BExU3B66MCKJFSKT3HL8B5EJGVX0" hidden="1">#REF!</definedName>
    <definedName name="BExU3FDFDB2NVPYUR5V7OA3HF474" localSheetId="11" hidden="1">#REF!</definedName>
    <definedName name="BExU3FDFDB2NVPYUR5V7OA3HF474" localSheetId="5" hidden="1">#REF!</definedName>
    <definedName name="BExU3FDFDB2NVPYUR5V7OA3HF474" localSheetId="8" hidden="1">#REF!</definedName>
    <definedName name="BExU3FDFDB2NVPYUR5V7OA3HF474" localSheetId="6" hidden="1">#REF!</definedName>
    <definedName name="BExU3FDFDB2NVPYUR5V7OA3HF474" localSheetId="7" hidden="1">#REF!</definedName>
    <definedName name="BExU3FDFDB2NVPYUR5V7OA3HF474" hidden="1">#REF!</definedName>
    <definedName name="BExU3R7J076KUCCEUGKAYMANTUT5" localSheetId="11" hidden="1">#REF!</definedName>
    <definedName name="BExU3R7J076KUCCEUGKAYMANTUT5" localSheetId="5" hidden="1">#REF!</definedName>
    <definedName name="BExU3R7J076KUCCEUGKAYMANTUT5" localSheetId="8" hidden="1">#REF!</definedName>
    <definedName name="BExU3R7J076KUCCEUGKAYMANTUT5" localSheetId="6" hidden="1">#REF!</definedName>
    <definedName name="BExU3R7J076KUCCEUGKAYMANTUT5" localSheetId="7" hidden="1">#REF!</definedName>
    <definedName name="BExU3R7J076KUCCEUGKAYMANTUT5" hidden="1">#REF!</definedName>
    <definedName name="BExU3UNI9NR1RNZR07NSLSZMDOQQ" localSheetId="11" hidden="1">#REF!</definedName>
    <definedName name="BExU3UNI9NR1RNZR07NSLSZMDOQQ" localSheetId="5" hidden="1">#REF!</definedName>
    <definedName name="BExU3UNI9NR1RNZR07NSLSZMDOQQ" localSheetId="8" hidden="1">#REF!</definedName>
    <definedName name="BExU3UNI9NR1RNZR07NSLSZMDOQQ" localSheetId="6" hidden="1">#REF!</definedName>
    <definedName name="BExU3UNI9NR1RNZR07NSLSZMDOQQ" localSheetId="7" hidden="1">#REF!</definedName>
    <definedName name="BExU3UNI9NR1RNZR07NSLSZMDOQQ" hidden="1">#REF!</definedName>
    <definedName name="BExU401R18N6XKZKL7CNFOZQCM14" localSheetId="11" hidden="1">#REF!</definedName>
    <definedName name="BExU401R18N6XKZKL7CNFOZQCM14" localSheetId="5" hidden="1">#REF!</definedName>
    <definedName name="BExU401R18N6XKZKL7CNFOZQCM14" localSheetId="8" hidden="1">#REF!</definedName>
    <definedName name="BExU401R18N6XKZKL7CNFOZQCM14" localSheetId="6" hidden="1">#REF!</definedName>
    <definedName name="BExU401R18N6XKZKL7CNFOZQCM14" localSheetId="7" hidden="1">#REF!</definedName>
    <definedName name="BExU401R18N6XKZKL7CNFOZQCM14" hidden="1">#REF!</definedName>
    <definedName name="BExU42QVGY7TK39W1BIN6CDRG2OE" localSheetId="11" hidden="1">#REF!</definedName>
    <definedName name="BExU42QVGY7TK39W1BIN6CDRG2OE" localSheetId="5" hidden="1">#REF!</definedName>
    <definedName name="BExU42QVGY7TK39W1BIN6CDRG2OE" localSheetId="8" hidden="1">#REF!</definedName>
    <definedName name="BExU42QVGY7TK39W1BIN6CDRG2OE" localSheetId="6" hidden="1">#REF!</definedName>
    <definedName name="BExU42QVGY7TK39W1BIN6CDRG2OE" localSheetId="7" hidden="1">#REF!</definedName>
    <definedName name="BExU42QVGY7TK39W1BIN6CDRG2OE" hidden="1">#REF!</definedName>
    <definedName name="BExU431LXP7LIUNGJB9OSXEANFGX" localSheetId="11" hidden="1">#REF!</definedName>
    <definedName name="BExU431LXP7LIUNGJB9OSXEANFGX" localSheetId="5" hidden="1">#REF!</definedName>
    <definedName name="BExU431LXP7LIUNGJB9OSXEANFGX" localSheetId="8" hidden="1">#REF!</definedName>
    <definedName name="BExU431LXP7LIUNGJB9OSXEANFGX" localSheetId="6" hidden="1">#REF!</definedName>
    <definedName name="BExU431LXP7LIUNGJB9OSXEANFGX" localSheetId="7" hidden="1">#REF!</definedName>
    <definedName name="BExU431LXP7LIUNGJB9OSXEANFGX" hidden="1">#REF!</definedName>
    <definedName name="BExU47OZMS6TCWMEHHF0UCSFLLPI" localSheetId="11" hidden="1">#REF!</definedName>
    <definedName name="BExU47OZMS6TCWMEHHF0UCSFLLPI" localSheetId="5" hidden="1">#REF!</definedName>
    <definedName name="BExU47OZMS6TCWMEHHF0UCSFLLPI" localSheetId="8" hidden="1">#REF!</definedName>
    <definedName name="BExU47OZMS6TCWMEHHF0UCSFLLPI" localSheetId="6" hidden="1">#REF!</definedName>
    <definedName name="BExU47OZMS6TCWMEHHF0UCSFLLPI" localSheetId="7" hidden="1">#REF!</definedName>
    <definedName name="BExU47OZMS6TCWMEHHF0UCSFLLPI" hidden="1">#REF!</definedName>
    <definedName name="BExU4D36E8TXN0M8KSNGEAFYP4DQ" localSheetId="11" hidden="1">#REF!</definedName>
    <definedName name="BExU4D36E8TXN0M8KSNGEAFYP4DQ" localSheetId="5" hidden="1">#REF!</definedName>
    <definedName name="BExU4D36E8TXN0M8KSNGEAFYP4DQ" localSheetId="8" hidden="1">#REF!</definedName>
    <definedName name="BExU4D36E8TXN0M8KSNGEAFYP4DQ" localSheetId="6" hidden="1">#REF!</definedName>
    <definedName name="BExU4D36E8TXN0M8KSNGEAFYP4DQ" localSheetId="7" hidden="1">#REF!</definedName>
    <definedName name="BExU4D36E8TXN0M8KSNGEAFYP4DQ" hidden="1">#REF!</definedName>
    <definedName name="BExU4G31RRVLJ3AC6E1FNEFMXM3O" localSheetId="11" hidden="1">#REF!</definedName>
    <definedName name="BExU4G31RRVLJ3AC6E1FNEFMXM3O" localSheetId="5" hidden="1">#REF!</definedName>
    <definedName name="BExU4G31RRVLJ3AC6E1FNEFMXM3O" localSheetId="8" hidden="1">#REF!</definedName>
    <definedName name="BExU4G31RRVLJ3AC6E1FNEFMXM3O" localSheetId="6" hidden="1">#REF!</definedName>
    <definedName name="BExU4G31RRVLJ3AC6E1FNEFMXM3O" localSheetId="7" hidden="1">#REF!</definedName>
    <definedName name="BExU4G31RRVLJ3AC6E1FNEFMXM3O" hidden="1">#REF!</definedName>
    <definedName name="BExU4GDVLPUEWBA4MRYRTQAUNO7B" localSheetId="11" hidden="1">#REF!</definedName>
    <definedName name="BExU4GDVLPUEWBA4MRYRTQAUNO7B" localSheetId="5" hidden="1">#REF!</definedName>
    <definedName name="BExU4GDVLPUEWBA4MRYRTQAUNO7B" localSheetId="8" hidden="1">#REF!</definedName>
    <definedName name="BExU4GDVLPUEWBA4MRYRTQAUNO7B" localSheetId="6" hidden="1">#REF!</definedName>
    <definedName name="BExU4GDVLPUEWBA4MRYRTQAUNO7B" localSheetId="7" hidden="1">#REF!</definedName>
    <definedName name="BExU4GDVLPUEWBA4MRYRTQAUNO7B" hidden="1">#REF!</definedName>
    <definedName name="BExU4H4RAMAX0XVAWT5WFYQNPAL3" localSheetId="11" hidden="1">#REF!</definedName>
    <definedName name="BExU4H4RAMAX0XVAWT5WFYQNPAL3" localSheetId="5" hidden="1">#REF!</definedName>
    <definedName name="BExU4H4RAMAX0XVAWT5WFYQNPAL3" localSheetId="8" hidden="1">#REF!</definedName>
    <definedName name="BExU4H4RAMAX0XVAWT5WFYQNPAL3" localSheetId="6" hidden="1">#REF!</definedName>
    <definedName name="BExU4H4RAMAX0XVAWT5WFYQNPAL3" localSheetId="7" hidden="1">#REF!</definedName>
    <definedName name="BExU4H4RAMAX0XVAWT5WFYQNPAL3" hidden="1">#REF!</definedName>
    <definedName name="BExU4I148DA7PRCCISLWQ6ABXFK6" localSheetId="11" hidden="1">#REF!</definedName>
    <definedName name="BExU4I148DA7PRCCISLWQ6ABXFK6" localSheetId="5" hidden="1">#REF!</definedName>
    <definedName name="BExU4I148DA7PRCCISLWQ6ABXFK6" localSheetId="8" hidden="1">#REF!</definedName>
    <definedName name="BExU4I148DA7PRCCISLWQ6ABXFK6" localSheetId="6" hidden="1">#REF!</definedName>
    <definedName name="BExU4I148DA7PRCCISLWQ6ABXFK6" localSheetId="7" hidden="1">#REF!</definedName>
    <definedName name="BExU4I148DA7PRCCISLWQ6ABXFK6" hidden="1">#REF!</definedName>
    <definedName name="BExU4L101H2KQHVKCKQ4PBAWZV6K" localSheetId="11" hidden="1">#REF!</definedName>
    <definedName name="BExU4L101H2KQHVKCKQ4PBAWZV6K" localSheetId="5" hidden="1">#REF!</definedName>
    <definedName name="BExU4L101H2KQHVKCKQ4PBAWZV6K" localSheetId="8" hidden="1">#REF!</definedName>
    <definedName name="BExU4L101H2KQHVKCKQ4PBAWZV6K" localSheetId="6" hidden="1">#REF!</definedName>
    <definedName name="BExU4L101H2KQHVKCKQ4PBAWZV6K" localSheetId="7" hidden="1">#REF!</definedName>
    <definedName name="BExU4L101H2KQHVKCKQ4PBAWZV6K" hidden="1">#REF!</definedName>
    <definedName name="BExU4LML14Q7KDTYIKJWXF68W7X1" localSheetId="11" hidden="1">#REF!</definedName>
    <definedName name="BExU4LML14Q7KDTYIKJWXF68W7X1" localSheetId="5" hidden="1">#REF!</definedName>
    <definedName name="BExU4LML14Q7KDTYIKJWXF68W7X1" localSheetId="8" hidden="1">#REF!</definedName>
    <definedName name="BExU4LML14Q7KDTYIKJWXF68W7X1" localSheetId="6" hidden="1">#REF!</definedName>
    <definedName name="BExU4LML14Q7KDTYIKJWXF68W7X1" localSheetId="7" hidden="1">#REF!</definedName>
    <definedName name="BExU4LML14Q7KDTYIKJWXF68W7X1" hidden="1">#REF!</definedName>
    <definedName name="BExU4NA00RRRBGRT6TOB0MXZRCRZ" localSheetId="11" hidden="1">#REF!</definedName>
    <definedName name="BExU4NA00RRRBGRT6TOB0MXZRCRZ" localSheetId="5" hidden="1">#REF!</definedName>
    <definedName name="BExU4NA00RRRBGRT6TOB0MXZRCRZ" localSheetId="8" hidden="1">#REF!</definedName>
    <definedName name="BExU4NA00RRRBGRT6TOB0MXZRCRZ" localSheetId="6" hidden="1">#REF!</definedName>
    <definedName name="BExU4NA00RRRBGRT6TOB0MXZRCRZ" localSheetId="7" hidden="1">#REF!</definedName>
    <definedName name="BExU4NA00RRRBGRT6TOB0MXZRCRZ" hidden="1">#REF!</definedName>
    <definedName name="BExU529I6YHVOG83TJHWSILIQU1S" localSheetId="11" hidden="1">#REF!</definedName>
    <definedName name="BExU529I6YHVOG83TJHWSILIQU1S" localSheetId="5" hidden="1">#REF!</definedName>
    <definedName name="BExU529I6YHVOG83TJHWSILIQU1S" localSheetId="8" hidden="1">#REF!</definedName>
    <definedName name="BExU529I6YHVOG83TJHWSILIQU1S" localSheetId="6" hidden="1">#REF!</definedName>
    <definedName name="BExU529I6YHVOG83TJHWSILIQU1S" localSheetId="7" hidden="1">#REF!</definedName>
    <definedName name="BExU529I6YHVOG83TJHWSILIQU1S" hidden="1">#REF!</definedName>
    <definedName name="BExU57YCIKPRD8QWL6EU0YR3NG3J" localSheetId="11" hidden="1">#REF!</definedName>
    <definedName name="BExU57YCIKPRD8QWL6EU0YR3NG3J" localSheetId="5" hidden="1">#REF!</definedName>
    <definedName name="BExU57YCIKPRD8QWL6EU0YR3NG3J" localSheetId="8" hidden="1">#REF!</definedName>
    <definedName name="BExU57YCIKPRD8QWL6EU0YR3NG3J" localSheetId="6" hidden="1">#REF!</definedName>
    <definedName name="BExU57YCIKPRD8QWL6EU0YR3NG3J" localSheetId="7" hidden="1">#REF!</definedName>
    <definedName name="BExU57YCIKPRD8QWL6EU0YR3NG3J" hidden="1">#REF!</definedName>
    <definedName name="BExU5DSTBWXLN6E59B757KRWRI6E" localSheetId="11" hidden="1">#REF!</definedName>
    <definedName name="BExU5DSTBWXLN6E59B757KRWRI6E" localSheetId="5" hidden="1">#REF!</definedName>
    <definedName name="BExU5DSTBWXLN6E59B757KRWRI6E" localSheetId="8" hidden="1">#REF!</definedName>
    <definedName name="BExU5DSTBWXLN6E59B757KRWRI6E" localSheetId="6" hidden="1">#REF!</definedName>
    <definedName name="BExU5DSTBWXLN6E59B757KRWRI6E" localSheetId="7" hidden="1">#REF!</definedName>
    <definedName name="BExU5DSTBWXLN6E59B757KRWRI6E" hidden="1">#REF!</definedName>
    <definedName name="BExU5JSMO03X9M4WIRPP8JPSMQKJ" localSheetId="11" hidden="1">#REF!</definedName>
    <definedName name="BExU5JSMO03X9M4WIRPP8JPSMQKJ" localSheetId="5" hidden="1">#REF!</definedName>
    <definedName name="BExU5JSMO03X9M4WIRPP8JPSMQKJ" localSheetId="8" hidden="1">#REF!</definedName>
    <definedName name="BExU5JSMO03X9M4WIRPP8JPSMQKJ" localSheetId="6" hidden="1">#REF!</definedName>
    <definedName name="BExU5JSMO03X9M4WIRPP8JPSMQKJ" localSheetId="7" hidden="1">#REF!</definedName>
    <definedName name="BExU5JSMO03X9M4WIRPP8JPSMQKJ" hidden="1">#REF!</definedName>
    <definedName name="BExU5TDWM8NNDHYPQ7OQODTQ368A" localSheetId="11" hidden="1">#REF!</definedName>
    <definedName name="BExU5TDWM8NNDHYPQ7OQODTQ368A" localSheetId="5" hidden="1">#REF!</definedName>
    <definedName name="BExU5TDWM8NNDHYPQ7OQODTQ368A" localSheetId="8" hidden="1">#REF!</definedName>
    <definedName name="BExU5TDWM8NNDHYPQ7OQODTQ368A" localSheetId="6" hidden="1">#REF!</definedName>
    <definedName name="BExU5TDWM8NNDHYPQ7OQODTQ368A" localSheetId="7" hidden="1">#REF!</definedName>
    <definedName name="BExU5TDWM8NNDHYPQ7OQODTQ368A" hidden="1">#REF!</definedName>
    <definedName name="BExU5X4OX1V1XHS6WSSORVQPP6Z3" localSheetId="11" hidden="1">#REF!</definedName>
    <definedName name="BExU5X4OX1V1XHS6WSSORVQPP6Z3" localSheetId="5" hidden="1">#REF!</definedName>
    <definedName name="BExU5X4OX1V1XHS6WSSORVQPP6Z3" localSheetId="8" hidden="1">#REF!</definedName>
    <definedName name="BExU5X4OX1V1XHS6WSSORVQPP6Z3" localSheetId="6" hidden="1">#REF!</definedName>
    <definedName name="BExU5X4OX1V1XHS6WSSORVQPP6Z3" localSheetId="7" hidden="1">#REF!</definedName>
    <definedName name="BExU5X4OX1V1XHS6WSSORVQPP6Z3" hidden="1">#REF!</definedName>
    <definedName name="BExU5XVPARTFMRYHNUTBKDIL4UJN" localSheetId="11" hidden="1">#REF!</definedName>
    <definedName name="BExU5XVPARTFMRYHNUTBKDIL4UJN" localSheetId="5" hidden="1">#REF!</definedName>
    <definedName name="BExU5XVPARTFMRYHNUTBKDIL4UJN" localSheetId="8" hidden="1">#REF!</definedName>
    <definedName name="BExU5XVPARTFMRYHNUTBKDIL4UJN" localSheetId="6" hidden="1">#REF!</definedName>
    <definedName name="BExU5XVPARTFMRYHNUTBKDIL4UJN" localSheetId="7" hidden="1">#REF!</definedName>
    <definedName name="BExU5XVPARTFMRYHNUTBKDIL4UJN" hidden="1">#REF!</definedName>
    <definedName name="BExU66KMFBAP8JCVG9VM1RD1TNFF" localSheetId="11" hidden="1">#REF!</definedName>
    <definedName name="BExU66KMFBAP8JCVG9VM1RD1TNFF" localSheetId="5" hidden="1">#REF!</definedName>
    <definedName name="BExU66KMFBAP8JCVG9VM1RD1TNFF" localSheetId="8" hidden="1">#REF!</definedName>
    <definedName name="BExU66KMFBAP8JCVG9VM1RD1TNFF" localSheetId="6" hidden="1">#REF!</definedName>
    <definedName name="BExU66KMFBAP8JCVG9VM1RD1TNFF" localSheetId="7" hidden="1">#REF!</definedName>
    <definedName name="BExU66KMFBAP8JCVG9VM1RD1TNFF" hidden="1">#REF!</definedName>
    <definedName name="BExU68IOM3CB3TACNAE9565TW7SH" localSheetId="11" hidden="1">#REF!</definedName>
    <definedName name="BExU68IOM3CB3TACNAE9565TW7SH" localSheetId="5" hidden="1">#REF!</definedName>
    <definedName name="BExU68IOM3CB3TACNAE9565TW7SH" localSheetId="8" hidden="1">#REF!</definedName>
    <definedName name="BExU68IOM3CB3TACNAE9565TW7SH" localSheetId="6" hidden="1">#REF!</definedName>
    <definedName name="BExU68IOM3CB3TACNAE9565TW7SH" localSheetId="7" hidden="1">#REF!</definedName>
    <definedName name="BExU68IOM3CB3TACNAE9565TW7SH" hidden="1">#REF!</definedName>
    <definedName name="BExU6AM82KN21E82HMWVP3LWP9IL" localSheetId="11" hidden="1">#REF!</definedName>
    <definedName name="BExU6AM82KN21E82HMWVP3LWP9IL" localSheetId="5" hidden="1">#REF!</definedName>
    <definedName name="BExU6AM82KN21E82HMWVP3LWP9IL" localSheetId="8" hidden="1">#REF!</definedName>
    <definedName name="BExU6AM82KN21E82HMWVP3LWP9IL" localSheetId="6" hidden="1">#REF!</definedName>
    <definedName name="BExU6AM82KN21E82HMWVP3LWP9IL" localSheetId="7" hidden="1">#REF!</definedName>
    <definedName name="BExU6AM82KN21E82HMWVP3LWP9IL" hidden="1">#REF!</definedName>
    <definedName name="BExU6FEU1MRHU98R9YOJC5OKUJ6L" localSheetId="11" hidden="1">#REF!</definedName>
    <definedName name="BExU6FEU1MRHU98R9YOJC5OKUJ6L" localSheetId="5" hidden="1">#REF!</definedName>
    <definedName name="BExU6FEU1MRHU98R9YOJC5OKUJ6L" localSheetId="8" hidden="1">#REF!</definedName>
    <definedName name="BExU6FEU1MRHU98R9YOJC5OKUJ6L" localSheetId="6" hidden="1">#REF!</definedName>
    <definedName name="BExU6FEU1MRHU98R9YOJC5OKUJ6L" localSheetId="7" hidden="1">#REF!</definedName>
    <definedName name="BExU6FEU1MRHU98R9YOJC5OKUJ6L" hidden="1">#REF!</definedName>
    <definedName name="BExU6KIAJ663Y8W8QMU4HCF183DF" localSheetId="11" hidden="1">#REF!</definedName>
    <definedName name="BExU6KIAJ663Y8W8QMU4HCF183DF" localSheetId="5" hidden="1">#REF!</definedName>
    <definedName name="BExU6KIAJ663Y8W8QMU4HCF183DF" localSheetId="8" hidden="1">#REF!</definedName>
    <definedName name="BExU6KIAJ663Y8W8QMU4HCF183DF" localSheetId="6" hidden="1">#REF!</definedName>
    <definedName name="BExU6KIAJ663Y8W8QMU4HCF183DF" localSheetId="7" hidden="1">#REF!</definedName>
    <definedName name="BExU6KIAJ663Y8W8QMU4HCF183DF" hidden="1">#REF!</definedName>
    <definedName name="BExU6KT19B4PG6SHXFBGBPLM66KT" localSheetId="11" hidden="1">#REF!</definedName>
    <definedName name="BExU6KT19B4PG6SHXFBGBPLM66KT" localSheetId="5" hidden="1">#REF!</definedName>
    <definedName name="BExU6KT19B4PG6SHXFBGBPLM66KT" localSheetId="8" hidden="1">#REF!</definedName>
    <definedName name="BExU6KT19B4PG6SHXFBGBPLM66KT" localSheetId="6" hidden="1">#REF!</definedName>
    <definedName name="BExU6KT19B4PG6SHXFBGBPLM66KT" localSheetId="7" hidden="1">#REF!</definedName>
    <definedName name="BExU6KT19B4PG6SHXFBGBPLM66KT" hidden="1">#REF!</definedName>
    <definedName name="BExU6PAVKIOAIMQ9XQIHHF1SUAGO" localSheetId="11" hidden="1">#REF!</definedName>
    <definedName name="BExU6PAVKIOAIMQ9XQIHHF1SUAGO" localSheetId="5" hidden="1">#REF!</definedName>
    <definedName name="BExU6PAVKIOAIMQ9XQIHHF1SUAGO" localSheetId="8" hidden="1">#REF!</definedName>
    <definedName name="BExU6PAVKIOAIMQ9XQIHHF1SUAGO" localSheetId="6" hidden="1">#REF!</definedName>
    <definedName name="BExU6PAVKIOAIMQ9XQIHHF1SUAGO" localSheetId="7" hidden="1">#REF!</definedName>
    <definedName name="BExU6PAVKIOAIMQ9XQIHHF1SUAGO" hidden="1">#REF!</definedName>
    <definedName name="BExU6SLKTWV0YINVLTI6BCG9ANZM" localSheetId="11" hidden="1">#REF!</definedName>
    <definedName name="BExU6SLKTWV0YINVLTI6BCG9ANZM" localSheetId="5" hidden="1">#REF!</definedName>
    <definedName name="BExU6SLKTWV0YINVLTI6BCG9ANZM" localSheetId="8" hidden="1">#REF!</definedName>
    <definedName name="BExU6SLKTWV0YINVLTI6BCG9ANZM" localSheetId="6" hidden="1">#REF!</definedName>
    <definedName name="BExU6SLKTWV0YINVLTI6BCG9ANZM" localSheetId="7" hidden="1">#REF!</definedName>
    <definedName name="BExU6SLKTWV0YINVLTI6BCG9ANZM" hidden="1">#REF!</definedName>
    <definedName name="BExU6WXXC7SSQDMHSLUN5C2V4IYX" localSheetId="11" hidden="1">#REF!</definedName>
    <definedName name="BExU6WXXC7SSQDMHSLUN5C2V4IYX" localSheetId="5" hidden="1">#REF!</definedName>
    <definedName name="BExU6WXXC7SSQDMHSLUN5C2V4IYX" localSheetId="8" hidden="1">#REF!</definedName>
    <definedName name="BExU6WXXC7SSQDMHSLUN5C2V4IYX" localSheetId="6" hidden="1">#REF!</definedName>
    <definedName name="BExU6WXXC7SSQDMHSLUN5C2V4IYX" localSheetId="7" hidden="1">#REF!</definedName>
    <definedName name="BExU6WXXC7SSQDMHSLUN5C2V4IYX" hidden="1">#REF!</definedName>
    <definedName name="BExU73387E74XE8A9UKZLZNJYY65" localSheetId="11" hidden="1">#REF!</definedName>
    <definedName name="BExU73387E74XE8A9UKZLZNJYY65" localSheetId="5" hidden="1">#REF!</definedName>
    <definedName name="BExU73387E74XE8A9UKZLZNJYY65" localSheetId="8" hidden="1">#REF!</definedName>
    <definedName name="BExU73387E74XE8A9UKZLZNJYY65" localSheetId="6" hidden="1">#REF!</definedName>
    <definedName name="BExU73387E74XE8A9UKZLZNJYY65" localSheetId="7" hidden="1">#REF!</definedName>
    <definedName name="BExU73387E74XE8A9UKZLZNJYY65" hidden="1">#REF!</definedName>
    <definedName name="BExU76ZHCJM8I7VSICCMSTC33O6U" localSheetId="11" hidden="1">#REF!</definedName>
    <definedName name="BExU76ZHCJM8I7VSICCMSTC33O6U" localSheetId="5" hidden="1">#REF!</definedName>
    <definedName name="BExU76ZHCJM8I7VSICCMSTC33O6U" localSheetId="8" hidden="1">#REF!</definedName>
    <definedName name="BExU76ZHCJM8I7VSICCMSTC33O6U" localSheetId="6" hidden="1">#REF!</definedName>
    <definedName name="BExU76ZHCJM8I7VSICCMSTC33O6U" localSheetId="7" hidden="1">#REF!</definedName>
    <definedName name="BExU76ZHCJM8I7VSICCMSTC33O6U" hidden="1">#REF!</definedName>
    <definedName name="BExU7BBTUF8BQ42DSGM94X5TG5GF" localSheetId="11" hidden="1">#REF!</definedName>
    <definedName name="BExU7BBTUF8BQ42DSGM94X5TG5GF" localSheetId="5" hidden="1">#REF!</definedName>
    <definedName name="BExU7BBTUF8BQ42DSGM94X5TG5GF" localSheetId="8" hidden="1">#REF!</definedName>
    <definedName name="BExU7BBTUF8BQ42DSGM94X5TG5GF" localSheetId="6" hidden="1">#REF!</definedName>
    <definedName name="BExU7BBTUF8BQ42DSGM94X5TG5GF" localSheetId="7" hidden="1">#REF!</definedName>
    <definedName name="BExU7BBTUF8BQ42DSGM94X5TG5GF" hidden="1">#REF!</definedName>
    <definedName name="BExU7HH4EAHFQHT4AXKGWAWZP3I0" localSheetId="11" hidden="1">#REF!</definedName>
    <definedName name="BExU7HH4EAHFQHT4AXKGWAWZP3I0" localSheetId="5" hidden="1">#REF!</definedName>
    <definedName name="BExU7HH4EAHFQHT4AXKGWAWZP3I0" localSheetId="8" hidden="1">#REF!</definedName>
    <definedName name="BExU7HH4EAHFQHT4AXKGWAWZP3I0" localSheetId="6" hidden="1">#REF!</definedName>
    <definedName name="BExU7HH4EAHFQHT4AXKGWAWZP3I0" localSheetId="7" hidden="1">#REF!</definedName>
    <definedName name="BExU7HH4EAHFQHT4AXKGWAWZP3I0" hidden="1">#REF!</definedName>
    <definedName name="BExU7L7WPQSA0ELXZ0I86V33QCCJ" localSheetId="11" hidden="1">#REF!</definedName>
    <definedName name="BExU7L7WPQSA0ELXZ0I86V33QCCJ" localSheetId="5" hidden="1">#REF!</definedName>
    <definedName name="BExU7L7WPQSA0ELXZ0I86V33QCCJ" localSheetId="8" hidden="1">#REF!</definedName>
    <definedName name="BExU7L7WPQSA0ELXZ0I86V33QCCJ" localSheetId="6" hidden="1">#REF!</definedName>
    <definedName name="BExU7L7WPQSA0ELXZ0I86V33QCCJ" localSheetId="7" hidden="1">#REF!</definedName>
    <definedName name="BExU7L7WPQSA0ELXZ0I86V33QCCJ" hidden="1">#REF!</definedName>
    <definedName name="BExU7MF1ZVPDHOSMCAXOSYICHZ4I" localSheetId="11" hidden="1">#REF!</definedName>
    <definedName name="BExU7MF1ZVPDHOSMCAXOSYICHZ4I" localSheetId="5" hidden="1">#REF!</definedName>
    <definedName name="BExU7MF1ZVPDHOSMCAXOSYICHZ4I" localSheetId="8" hidden="1">#REF!</definedName>
    <definedName name="BExU7MF1ZVPDHOSMCAXOSYICHZ4I" localSheetId="6" hidden="1">#REF!</definedName>
    <definedName name="BExU7MF1ZVPDHOSMCAXOSYICHZ4I" localSheetId="7" hidden="1">#REF!</definedName>
    <definedName name="BExU7MF1ZVPDHOSMCAXOSYICHZ4I" hidden="1">#REF!</definedName>
    <definedName name="BExU7O2BJ6D5YCKEL6FD2EFCWYRX" localSheetId="11" hidden="1">#REF!</definedName>
    <definedName name="BExU7O2BJ6D5YCKEL6FD2EFCWYRX" localSheetId="5" hidden="1">#REF!</definedName>
    <definedName name="BExU7O2BJ6D5YCKEL6FD2EFCWYRX" localSheetId="8" hidden="1">#REF!</definedName>
    <definedName name="BExU7O2BJ6D5YCKEL6FD2EFCWYRX" localSheetId="6" hidden="1">#REF!</definedName>
    <definedName name="BExU7O2BJ6D5YCKEL6FD2EFCWYRX" localSheetId="7" hidden="1">#REF!</definedName>
    <definedName name="BExU7O2BJ6D5YCKEL6FD2EFCWYRX" hidden="1">#REF!</definedName>
    <definedName name="BExU7Q0JS9YIUKUPNSSAIDK2KJAV" localSheetId="11" hidden="1">#REF!</definedName>
    <definedName name="BExU7Q0JS9YIUKUPNSSAIDK2KJAV" localSheetId="5" hidden="1">#REF!</definedName>
    <definedName name="BExU7Q0JS9YIUKUPNSSAIDK2KJAV" localSheetId="8" hidden="1">#REF!</definedName>
    <definedName name="BExU7Q0JS9YIUKUPNSSAIDK2KJAV" localSheetId="6" hidden="1">#REF!</definedName>
    <definedName name="BExU7Q0JS9YIUKUPNSSAIDK2KJAV" localSheetId="7" hidden="1">#REF!</definedName>
    <definedName name="BExU7Q0JS9YIUKUPNSSAIDK2KJAV" hidden="1">#REF!</definedName>
    <definedName name="BExU80I6AE5OU7P7F5V7HWIZBJ4P" localSheetId="11" hidden="1">#REF!</definedName>
    <definedName name="BExU80I6AE5OU7P7F5V7HWIZBJ4P" localSheetId="5" hidden="1">#REF!</definedName>
    <definedName name="BExU80I6AE5OU7P7F5V7HWIZBJ4P" localSheetId="8" hidden="1">#REF!</definedName>
    <definedName name="BExU80I6AE5OU7P7F5V7HWIZBJ4P" localSheetId="6" hidden="1">#REF!</definedName>
    <definedName name="BExU80I6AE5OU7P7F5V7HWIZBJ4P" localSheetId="7" hidden="1">#REF!</definedName>
    <definedName name="BExU80I6AE5OU7P7F5V7HWIZBJ4P" hidden="1">#REF!</definedName>
    <definedName name="BExU86NB26MCPYIISZ36HADONGT2" localSheetId="11" hidden="1">#REF!</definedName>
    <definedName name="BExU86NB26MCPYIISZ36HADONGT2" localSheetId="5" hidden="1">#REF!</definedName>
    <definedName name="BExU86NB26MCPYIISZ36HADONGT2" localSheetId="8" hidden="1">#REF!</definedName>
    <definedName name="BExU86NB26MCPYIISZ36HADONGT2" localSheetId="6" hidden="1">#REF!</definedName>
    <definedName name="BExU86NB26MCPYIISZ36HADONGT2" localSheetId="7" hidden="1">#REF!</definedName>
    <definedName name="BExU86NB26MCPYIISZ36HADONGT2" hidden="1">#REF!</definedName>
    <definedName name="BExU885EZZNSZV3GP298UJ8LB7OL" localSheetId="11" hidden="1">#REF!</definedName>
    <definedName name="BExU885EZZNSZV3GP298UJ8LB7OL" localSheetId="5" hidden="1">#REF!</definedName>
    <definedName name="BExU885EZZNSZV3GP298UJ8LB7OL" localSheetId="8" hidden="1">#REF!</definedName>
    <definedName name="BExU885EZZNSZV3GP298UJ8LB7OL" localSheetId="6" hidden="1">#REF!</definedName>
    <definedName name="BExU885EZZNSZV3GP298UJ8LB7OL" localSheetId="7" hidden="1">#REF!</definedName>
    <definedName name="BExU885EZZNSZV3GP298UJ8LB7OL" hidden="1">#REF!</definedName>
    <definedName name="BExU8FSAUP9TUZ1NO9WXK80QPHWV" localSheetId="11" hidden="1">#REF!</definedName>
    <definedName name="BExU8FSAUP9TUZ1NO9WXK80QPHWV" localSheetId="5" hidden="1">#REF!</definedName>
    <definedName name="BExU8FSAUP9TUZ1NO9WXK80QPHWV" localSheetId="8" hidden="1">#REF!</definedName>
    <definedName name="BExU8FSAUP9TUZ1NO9WXK80QPHWV" localSheetId="6" hidden="1">#REF!</definedName>
    <definedName name="BExU8FSAUP9TUZ1NO9WXK80QPHWV" localSheetId="7" hidden="1">#REF!</definedName>
    <definedName name="BExU8FSAUP9TUZ1NO9WXK80QPHWV" hidden="1">#REF!</definedName>
    <definedName name="BExU8KFLAN778MBN93NYZB0FV30G" localSheetId="11" hidden="1">#REF!</definedName>
    <definedName name="BExU8KFLAN778MBN93NYZB0FV30G" localSheetId="5" hidden="1">#REF!</definedName>
    <definedName name="BExU8KFLAN778MBN93NYZB0FV30G" localSheetId="8" hidden="1">#REF!</definedName>
    <definedName name="BExU8KFLAN778MBN93NYZB0FV30G" localSheetId="6" hidden="1">#REF!</definedName>
    <definedName name="BExU8KFLAN778MBN93NYZB0FV30G" localSheetId="7" hidden="1">#REF!</definedName>
    <definedName name="BExU8KFLAN778MBN93NYZB0FV30G" hidden="1">#REF!</definedName>
    <definedName name="BExU8PZC6845UUDFG9M8FTC3P3DK" localSheetId="11" hidden="1">#REF!</definedName>
    <definedName name="BExU8PZC6845UUDFG9M8FTC3P3DK" localSheetId="5" hidden="1">#REF!</definedName>
    <definedName name="BExU8PZC6845UUDFG9M8FTC3P3DK" localSheetId="8" hidden="1">#REF!</definedName>
    <definedName name="BExU8PZC6845UUDFG9M8FTC3P3DK" localSheetId="6" hidden="1">#REF!</definedName>
    <definedName name="BExU8PZC6845UUDFG9M8FTC3P3DK" localSheetId="7" hidden="1">#REF!</definedName>
    <definedName name="BExU8PZC6845UUDFG9M8FTC3P3DK" hidden="1">#REF!</definedName>
    <definedName name="BExU8UX9JX3XLB47YZ8GFXE0V7R2" localSheetId="11" hidden="1">#REF!</definedName>
    <definedName name="BExU8UX9JX3XLB47YZ8GFXE0V7R2" localSheetId="5" hidden="1">#REF!</definedName>
    <definedName name="BExU8UX9JX3XLB47YZ8GFXE0V7R2" localSheetId="8" hidden="1">#REF!</definedName>
    <definedName name="BExU8UX9JX3XLB47YZ8GFXE0V7R2" localSheetId="6" hidden="1">#REF!</definedName>
    <definedName name="BExU8UX9JX3XLB47YZ8GFXE0V7R2" localSheetId="7" hidden="1">#REF!</definedName>
    <definedName name="BExU8UX9JX3XLB47YZ8GFXE0V7R2" hidden="1">#REF!</definedName>
    <definedName name="BExU8WVGMRSFNWCNHODQ9JQCMZB0" localSheetId="11" hidden="1">#REF!</definedName>
    <definedName name="BExU8WVGMRSFNWCNHODQ9JQCMZB0" localSheetId="5" hidden="1">#REF!</definedName>
    <definedName name="BExU8WVGMRSFNWCNHODQ9JQCMZB0" localSheetId="8" hidden="1">#REF!</definedName>
    <definedName name="BExU8WVGMRSFNWCNHODQ9JQCMZB0" localSheetId="6" hidden="1">#REF!</definedName>
    <definedName name="BExU8WVGMRSFNWCNHODQ9JQCMZB0" localSheetId="7" hidden="1">#REF!</definedName>
    <definedName name="BExU8WVGMRSFNWCNHODQ9JQCMZB0" hidden="1">#REF!</definedName>
    <definedName name="BExU96M1J7P9DZQ3S9H0C12KGYTW" localSheetId="11" hidden="1">#REF!</definedName>
    <definedName name="BExU96M1J7P9DZQ3S9H0C12KGYTW" localSheetId="5" hidden="1">#REF!</definedName>
    <definedName name="BExU96M1J7P9DZQ3S9H0C12KGYTW" localSheetId="8" hidden="1">#REF!</definedName>
    <definedName name="BExU96M1J7P9DZQ3S9H0C12KGYTW" localSheetId="6" hidden="1">#REF!</definedName>
    <definedName name="BExU96M1J7P9DZQ3S9H0C12KGYTW" localSheetId="7" hidden="1">#REF!</definedName>
    <definedName name="BExU96M1J7P9DZQ3S9H0C12KGYTW" hidden="1">#REF!</definedName>
    <definedName name="BExU9F05OR1GZ3057R6UL3WPEIYI" localSheetId="11" hidden="1">#REF!</definedName>
    <definedName name="BExU9F05OR1GZ3057R6UL3WPEIYI" localSheetId="5" hidden="1">#REF!</definedName>
    <definedName name="BExU9F05OR1GZ3057R6UL3WPEIYI" localSheetId="8" hidden="1">#REF!</definedName>
    <definedName name="BExU9F05OR1GZ3057R6UL3WPEIYI" localSheetId="6" hidden="1">#REF!</definedName>
    <definedName name="BExU9F05OR1GZ3057R6UL3WPEIYI" localSheetId="7" hidden="1">#REF!</definedName>
    <definedName name="BExU9F05OR1GZ3057R6UL3WPEIYI" hidden="1">#REF!</definedName>
    <definedName name="BExU9GCSO5YILIKG6VAHN13DL75K" localSheetId="11" hidden="1">#REF!</definedName>
    <definedName name="BExU9GCSO5YILIKG6VAHN13DL75K" localSheetId="5" hidden="1">#REF!</definedName>
    <definedName name="BExU9GCSO5YILIKG6VAHN13DL75K" localSheetId="8" hidden="1">#REF!</definedName>
    <definedName name="BExU9GCSO5YILIKG6VAHN13DL75K" localSheetId="6" hidden="1">#REF!</definedName>
    <definedName name="BExU9GCSO5YILIKG6VAHN13DL75K" localSheetId="7" hidden="1">#REF!</definedName>
    <definedName name="BExU9GCSO5YILIKG6VAHN13DL75K" hidden="1">#REF!</definedName>
    <definedName name="BExU9KJOZLO15N11MJVN782NFGJ0" localSheetId="11" hidden="1">#REF!</definedName>
    <definedName name="BExU9KJOZLO15N11MJVN782NFGJ0" localSheetId="5" hidden="1">#REF!</definedName>
    <definedName name="BExU9KJOZLO15N11MJVN782NFGJ0" localSheetId="8" hidden="1">#REF!</definedName>
    <definedName name="BExU9KJOZLO15N11MJVN782NFGJ0" localSheetId="6" hidden="1">#REF!</definedName>
    <definedName name="BExU9KJOZLO15N11MJVN782NFGJ0" localSheetId="7" hidden="1">#REF!</definedName>
    <definedName name="BExU9KJOZLO15N11MJVN782NFGJ0" hidden="1">#REF!</definedName>
    <definedName name="BExU9LG29XU2K1GNKRO4438JYQZE" localSheetId="11" hidden="1">#REF!</definedName>
    <definedName name="BExU9LG29XU2K1GNKRO4438JYQZE" localSheetId="5" hidden="1">#REF!</definedName>
    <definedName name="BExU9LG29XU2K1GNKRO4438JYQZE" localSheetId="8" hidden="1">#REF!</definedName>
    <definedName name="BExU9LG29XU2K1GNKRO4438JYQZE" localSheetId="6" hidden="1">#REF!</definedName>
    <definedName name="BExU9LG29XU2K1GNKRO4438JYQZE" localSheetId="7" hidden="1">#REF!</definedName>
    <definedName name="BExU9LG29XU2K1GNKRO4438JYQZE" hidden="1">#REF!</definedName>
    <definedName name="BExU9RW36I5Z6JIXUIUB3PJH86LT" localSheetId="11" hidden="1">#REF!</definedName>
    <definedName name="BExU9RW36I5Z6JIXUIUB3PJH86LT" localSheetId="5" hidden="1">#REF!</definedName>
    <definedName name="BExU9RW36I5Z6JIXUIUB3PJH86LT" localSheetId="8" hidden="1">#REF!</definedName>
    <definedName name="BExU9RW36I5Z6JIXUIUB3PJH86LT" localSheetId="6" hidden="1">#REF!</definedName>
    <definedName name="BExU9RW36I5Z6JIXUIUB3PJH86LT" localSheetId="7" hidden="1">#REF!</definedName>
    <definedName name="BExU9RW36I5Z6JIXUIUB3PJH86LT" hidden="1">#REF!</definedName>
    <definedName name="BExU9WU19DJ2VAGISPFEGDWWOO4V" localSheetId="11" hidden="1">#REF!</definedName>
    <definedName name="BExU9WU19DJ2VAGISPFEGDWWOO4V" localSheetId="5" hidden="1">#REF!</definedName>
    <definedName name="BExU9WU19DJ2VAGISPFEGDWWOO4V" localSheetId="8" hidden="1">#REF!</definedName>
    <definedName name="BExU9WU19DJ2VAGISPFEGDWWOO4V" localSheetId="6" hidden="1">#REF!</definedName>
    <definedName name="BExU9WU19DJ2VAGISPFEGDWWOO4V" localSheetId="7" hidden="1">#REF!</definedName>
    <definedName name="BExU9WU19DJ2VAGISPFEGDWWOO4V" hidden="1">#REF!</definedName>
    <definedName name="BExUA28AO7OWDG3H23Q0CL4B7BHW" localSheetId="11" hidden="1">#REF!</definedName>
    <definedName name="BExUA28AO7OWDG3H23Q0CL4B7BHW" localSheetId="5" hidden="1">#REF!</definedName>
    <definedName name="BExUA28AO7OWDG3H23Q0CL4B7BHW" localSheetId="8" hidden="1">#REF!</definedName>
    <definedName name="BExUA28AO7OWDG3H23Q0CL4B7BHW" localSheetId="6" hidden="1">#REF!</definedName>
    <definedName name="BExUA28AO7OWDG3H23Q0CL4B7BHW" localSheetId="7" hidden="1">#REF!</definedName>
    <definedName name="BExUA28AO7OWDG3H23Q0CL4B7BHW" hidden="1">#REF!</definedName>
    <definedName name="BExUA34N2C083NSTAHQGZZ3BCYGK" localSheetId="11" hidden="1">#REF!</definedName>
    <definedName name="BExUA34N2C083NSTAHQGZZ3BCYGK" localSheetId="5" hidden="1">#REF!</definedName>
    <definedName name="BExUA34N2C083NSTAHQGZZ3BCYGK" localSheetId="8" hidden="1">#REF!</definedName>
    <definedName name="BExUA34N2C083NSTAHQGZZ3BCYGK" localSheetId="6" hidden="1">#REF!</definedName>
    <definedName name="BExUA34N2C083NSTAHQGZZ3BCYGK" localSheetId="7" hidden="1">#REF!</definedName>
    <definedName name="BExUA34N2C083NSTAHQGZZ3BCYGK" hidden="1">#REF!</definedName>
    <definedName name="BExUA5O923FFNEBY8BPO1TU3QGBM" localSheetId="11" hidden="1">#REF!</definedName>
    <definedName name="BExUA5O923FFNEBY8BPO1TU3QGBM" localSheetId="5" hidden="1">#REF!</definedName>
    <definedName name="BExUA5O923FFNEBY8BPO1TU3QGBM" localSheetId="8" hidden="1">#REF!</definedName>
    <definedName name="BExUA5O923FFNEBY8BPO1TU3QGBM" localSheetId="6" hidden="1">#REF!</definedName>
    <definedName name="BExUA5O923FFNEBY8BPO1TU3QGBM" localSheetId="7" hidden="1">#REF!</definedName>
    <definedName name="BExUA5O923FFNEBY8BPO1TU3QGBM" hidden="1">#REF!</definedName>
    <definedName name="BExUA6Q4K25VH452AQ3ZIRBCMS61" localSheetId="11" hidden="1">#REF!</definedName>
    <definedName name="BExUA6Q4K25VH452AQ3ZIRBCMS61" localSheetId="5" hidden="1">#REF!</definedName>
    <definedName name="BExUA6Q4K25VH452AQ3ZIRBCMS61" localSheetId="8" hidden="1">#REF!</definedName>
    <definedName name="BExUA6Q4K25VH452AQ3ZIRBCMS61" localSheetId="6" hidden="1">#REF!</definedName>
    <definedName name="BExUA6Q4K25VH452AQ3ZIRBCMS61" localSheetId="7" hidden="1">#REF!</definedName>
    <definedName name="BExUA6Q4K25VH452AQ3ZIRBCMS61" hidden="1">#REF!</definedName>
    <definedName name="BExUAFV4JMBSM2SKBQL9NHL0NIBS" localSheetId="11" hidden="1">#REF!</definedName>
    <definedName name="BExUAFV4JMBSM2SKBQL9NHL0NIBS" localSheetId="5" hidden="1">#REF!</definedName>
    <definedName name="BExUAFV4JMBSM2SKBQL9NHL0NIBS" localSheetId="8" hidden="1">#REF!</definedName>
    <definedName name="BExUAFV4JMBSM2SKBQL9NHL0NIBS" localSheetId="6" hidden="1">#REF!</definedName>
    <definedName name="BExUAFV4JMBSM2SKBQL9NHL0NIBS" localSheetId="7" hidden="1">#REF!</definedName>
    <definedName name="BExUAFV4JMBSM2SKBQL9NHL0NIBS" hidden="1">#REF!</definedName>
    <definedName name="BExUAMWQODKBXMRH1QCMJLJBF8M7" localSheetId="11" hidden="1">#REF!</definedName>
    <definedName name="BExUAMWQODKBXMRH1QCMJLJBF8M7" localSheetId="5" hidden="1">#REF!</definedName>
    <definedName name="BExUAMWQODKBXMRH1QCMJLJBF8M7" localSheetId="8" hidden="1">#REF!</definedName>
    <definedName name="BExUAMWQODKBXMRH1QCMJLJBF8M7" localSheetId="6" hidden="1">#REF!</definedName>
    <definedName name="BExUAMWQODKBXMRH1QCMJLJBF8M7" localSheetId="7" hidden="1">#REF!</definedName>
    <definedName name="BExUAMWQODKBXMRH1QCMJLJBF8M7" hidden="1">#REF!</definedName>
    <definedName name="BExUAPR6Y32097JKJCTGC4C6EGE9" localSheetId="11" hidden="1">#REF!</definedName>
    <definedName name="BExUAPR6Y32097JKJCTGC4C6EGE9" localSheetId="5" hidden="1">#REF!</definedName>
    <definedName name="BExUAPR6Y32097JKJCTGC4C6EGE9" localSheetId="8" hidden="1">#REF!</definedName>
    <definedName name="BExUAPR6Y32097JKJCTGC4C6EGE9" localSheetId="6" hidden="1">#REF!</definedName>
    <definedName name="BExUAPR6Y32097JKJCTGC4C6EGE9" localSheetId="7" hidden="1">#REF!</definedName>
    <definedName name="BExUAPR6Y32097JKJCTGC4C6EGE9" hidden="1">#REF!</definedName>
    <definedName name="BExUARUP0MX710TNZSAA01HUEAVC" localSheetId="11" hidden="1">#REF!</definedName>
    <definedName name="BExUARUP0MX710TNZSAA01HUEAVC" localSheetId="5" hidden="1">#REF!</definedName>
    <definedName name="BExUARUP0MX710TNZSAA01HUEAVC" localSheetId="8" hidden="1">#REF!</definedName>
    <definedName name="BExUARUP0MX710TNZSAA01HUEAVC" localSheetId="6" hidden="1">#REF!</definedName>
    <definedName name="BExUARUP0MX710TNZSAA01HUEAVC" localSheetId="7" hidden="1">#REF!</definedName>
    <definedName name="BExUARUP0MX710TNZSAA01HUEAVC" hidden="1">#REF!</definedName>
    <definedName name="BExUAX8WS5OPVLCDXRGKTU2QMTFO" localSheetId="11" hidden="1">#REF!</definedName>
    <definedName name="BExUAX8WS5OPVLCDXRGKTU2QMTFO" localSheetId="5" hidden="1">#REF!</definedName>
    <definedName name="BExUAX8WS5OPVLCDXRGKTU2QMTFO" localSheetId="8" hidden="1">#REF!</definedName>
    <definedName name="BExUAX8WS5OPVLCDXRGKTU2QMTFO" localSheetId="6" hidden="1">#REF!</definedName>
    <definedName name="BExUAX8WS5OPVLCDXRGKTU2QMTFO" localSheetId="7" hidden="1">#REF!</definedName>
    <definedName name="BExUAX8WS5OPVLCDXRGKTU2QMTFO" hidden="1">#REF!</definedName>
    <definedName name="BExUB1FYAZ433NX9GD7WGACX5IZD" localSheetId="11" hidden="1">#REF!</definedName>
    <definedName name="BExUB1FYAZ433NX9GD7WGACX5IZD" localSheetId="5" hidden="1">#REF!</definedName>
    <definedName name="BExUB1FYAZ433NX9GD7WGACX5IZD" localSheetId="8" hidden="1">#REF!</definedName>
    <definedName name="BExUB1FYAZ433NX9GD7WGACX5IZD" localSheetId="6" hidden="1">#REF!</definedName>
    <definedName name="BExUB1FYAZ433NX9GD7WGACX5IZD" localSheetId="7" hidden="1">#REF!</definedName>
    <definedName name="BExUB1FYAZ433NX9GD7WGACX5IZD" hidden="1">#REF!</definedName>
    <definedName name="BExUB8HLEXSBVPZ5AXNQEK96F1N4" localSheetId="11" hidden="1">#REF!</definedName>
    <definedName name="BExUB8HLEXSBVPZ5AXNQEK96F1N4" localSheetId="5" hidden="1">#REF!</definedName>
    <definedName name="BExUB8HLEXSBVPZ5AXNQEK96F1N4" localSheetId="8" hidden="1">#REF!</definedName>
    <definedName name="BExUB8HLEXSBVPZ5AXNQEK96F1N4" localSheetId="6" hidden="1">#REF!</definedName>
    <definedName name="BExUB8HLEXSBVPZ5AXNQEK96F1N4" localSheetId="7" hidden="1">#REF!</definedName>
    <definedName name="BExUB8HLEXSBVPZ5AXNQEK96F1N4" hidden="1">#REF!</definedName>
    <definedName name="BExUBCDVZIEA7YT0LPSMHL5ZSERQ" localSheetId="11" hidden="1">#REF!</definedName>
    <definedName name="BExUBCDVZIEA7YT0LPSMHL5ZSERQ" localSheetId="5" hidden="1">#REF!</definedName>
    <definedName name="BExUBCDVZIEA7YT0LPSMHL5ZSERQ" localSheetId="8" hidden="1">#REF!</definedName>
    <definedName name="BExUBCDVZIEA7YT0LPSMHL5ZSERQ" localSheetId="6" hidden="1">#REF!</definedName>
    <definedName name="BExUBCDVZIEA7YT0LPSMHL5ZSERQ" localSheetId="7" hidden="1">#REF!</definedName>
    <definedName name="BExUBCDVZIEA7YT0LPSMHL5ZSERQ" hidden="1">#REF!</definedName>
    <definedName name="BExUBDA8WU087BUIMXC1U1CKA2RA" localSheetId="11" hidden="1">#REF!</definedName>
    <definedName name="BExUBDA8WU087BUIMXC1U1CKA2RA" localSheetId="5" hidden="1">#REF!</definedName>
    <definedName name="BExUBDA8WU087BUIMXC1U1CKA2RA" localSheetId="8" hidden="1">#REF!</definedName>
    <definedName name="BExUBDA8WU087BUIMXC1U1CKA2RA" localSheetId="6" hidden="1">#REF!</definedName>
    <definedName name="BExUBDA8WU087BUIMXC1U1CKA2RA" localSheetId="7" hidden="1">#REF!</definedName>
    <definedName name="BExUBDA8WU087BUIMXC1U1CKA2RA" hidden="1">#REF!</definedName>
    <definedName name="BExUBKXBUCN760QYU7Q8GESBWOQH" localSheetId="11" hidden="1">#REF!</definedName>
    <definedName name="BExUBKXBUCN760QYU7Q8GESBWOQH" localSheetId="5" hidden="1">#REF!</definedName>
    <definedName name="BExUBKXBUCN760QYU7Q8GESBWOQH" localSheetId="8" hidden="1">#REF!</definedName>
    <definedName name="BExUBKXBUCN760QYU7Q8GESBWOQH" localSheetId="6" hidden="1">#REF!</definedName>
    <definedName name="BExUBKXBUCN760QYU7Q8GESBWOQH" localSheetId="7" hidden="1">#REF!</definedName>
    <definedName name="BExUBKXBUCN760QYU7Q8GESBWOQH" hidden="1">#REF!</definedName>
    <definedName name="BExUBL83ED0P076RN9RJ8P1MZ299" localSheetId="11" hidden="1">#REF!</definedName>
    <definedName name="BExUBL83ED0P076RN9RJ8P1MZ299" localSheetId="5" hidden="1">#REF!</definedName>
    <definedName name="BExUBL83ED0P076RN9RJ8P1MZ299" localSheetId="8" hidden="1">#REF!</definedName>
    <definedName name="BExUBL83ED0P076RN9RJ8P1MZ299" localSheetId="6" hidden="1">#REF!</definedName>
    <definedName name="BExUBL83ED0P076RN9RJ8P1MZ299" localSheetId="7" hidden="1">#REF!</definedName>
    <definedName name="BExUBL83ED0P076RN9RJ8P1MZ299" hidden="1">#REF!</definedName>
    <definedName name="BExUC1EPS2CZ5CKFA0AQRIVRSHS8" localSheetId="11" hidden="1">#REF!</definedName>
    <definedName name="BExUC1EPS2CZ5CKFA0AQRIVRSHS8" localSheetId="5" hidden="1">#REF!</definedName>
    <definedName name="BExUC1EPS2CZ5CKFA0AQRIVRSHS8" localSheetId="8" hidden="1">#REF!</definedName>
    <definedName name="BExUC1EPS2CZ5CKFA0AQRIVRSHS8" localSheetId="6" hidden="1">#REF!</definedName>
    <definedName name="BExUC1EPS2CZ5CKFA0AQRIVRSHS8" localSheetId="7" hidden="1">#REF!</definedName>
    <definedName name="BExUC1EPS2CZ5CKFA0AQRIVRSHS8" hidden="1">#REF!</definedName>
    <definedName name="BExUC623BDYEODBN0N4DO6PJQ7NU" localSheetId="11" hidden="1">#REF!</definedName>
    <definedName name="BExUC623BDYEODBN0N4DO6PJQ7NU" localSheetId="5" hidden="1">#REF!</definedName>
    <definedName name="BExUC623BDYEODBN0N4DO6PJQ7NU" localSheetId="8" hidden="1">#REF!</definedName>
    <definedName name="BExUC623BDYEODBN0N4DO6PJQ7NU" localSheetId="6" hidden="1">#REF!</definedName>
    <definedName name="BExUC623BDYEODBN0N4DO6PJQ7NU" localSheetId="7" hidden="1">#REF!</definedName>
    <definedName name="BExUC623BDYEODBN0N4DO6PJQ7NU" hidden="1">#REF!</definedName>
    <definedName name="BExUC8WH8TCKBB5313JGYYQ1WFLT" localSheetId="11" hidden="1">#REF!</definedName>
    <definedName name="BExUC8WH8TCKBB5313JGYYQ1WFLT" localSheetId="5" hidden="1">#REF!</definedName>
    <definedName name="BExUC8WH8TCKBB5313JGYYQ1WFLT" localSheetId="8" hidden="1">#REF!</definedName>
    <definedName name="BExUC8WH8TCKBB5313JGYYQ1WFLT" localSheetId="6" hidden="1">#REF!</definedName>
    <definedName name="BExUC8WH8TCKBB5313JGYYQ1WFLT" localSheetId="7" hidden="1">#REF!</definedName>
    <definedName name="BExUC8WH8TCKBB5313JGYYQ1WFLT" hidden="1">#REF!</definedName>
    <definedName name="BExUCAP7GOSYPHMQKK6719YLSDIQ" localSheetId="11" hidden="1">#REF!</definedName>
    <definedName name="BExUCAP7GOSYPHMQKK6719YLSDIQ" localSheetId="5" hidden="1">#REF!</definedName>
    <definedName name="BExUCAP7GOSYPHMQKK6719YLSDIQ" localSheetId="8" hidden="1">#REF!</definedName>
    <definedName name="BExUCAP7GOSYPHMQKK6719YLSDIQ" localSheetId="6" hidden="1">#REF!</definedName>
    <definedName name="BExUCAP7GOSYPHMQKK6719YLSDIQ" localSheetId="7" hidden="1">#REF!</definedName>
    <definedName name="BExUCAP7GOSYPHMQKK6719YLSDIQ" hidden="1">#REF!</definedName>
    <definedName name="BExUCFCDK6SPH86I6STXX8X3WMC4" localSheetId="11" hidden="1">#REF!</definedName>
    <definedName name="BExUCFCDK6SPH86I6STXX8X3WMC4" localSheetId="5" hidden="1">#REF!</definedName>
    <definedName name="BExUCFCDK6SPH86I6STXX8X3WMC4" localSheetId="8" hidden="1">#REF!</definedName>
    <definedName name="BExUCFCDK6SPH86I6STXX8X3WMC4" localSheetId="6" hidden="1">#REF!</definedName>
    <definedName name="BExUCFCDK6SPH86I6STXX8X3WMC4" localSheetId="7" hidden="1">#REF!</definedName>
    <definedName name="BExUCFCDK6SPH86I6STXX8X3WMC4" hidden="1">#REF!</definedName>
    <definedName name="BExUCKL98JB87L3I6T6IFSWJNYAB" localSheetId="11" hidden="1">#REF!</definedName>
    <definedName name="BExUCKL98JB87L3I6T6IFSWJNYAB" localSheetId="5" hidden="1">#REF!</definedName>
    <definedName name="BExUCKL98JB87L3I6T6IFSWJNYAB" localSheetId="8" hidden="1">#REF!</definedName>
    <definedName name="BExUCKL98JB87L3I6T6IFSWJNYAB" localSheetId="6" hidden="1">#REF!</definedName>
    <definedName name="BExUCKL98JB87L3I6T6IFSWJNYAB" localSheetId="7" hidden="1">#REF!</definedName>
    <definedName name="BExUCKL98JB87L3I6T6IFSWJNYAB" hidden="1">#REF!</definedName>
    <definedName name="BExUCLC6AQ5KR6LXSAXV4QQ8ASVG" localSheetId="11" hidden="1">#REF!</definedName>
    <definedName name="BExUCLC6AQ5KR6LXSAXV4QQ8ASVG" localSheetId="5" hidden="1">#REF!</definedName>
    <definedName name="BExUCLC6AQ5KR6LXSAXV4QQ8ASVG" localSheetId="8" hidden="1">#REF!</definedName>
    <definedName name="BExUCLC6AQ5KR6LXSAXV4QQ8ASVG" localSheetId="6" hidden="1">#REF!</definedName>
    <definedName name="BExUCLC6AQ5KR6LXSAXV4QQ8ASVG" localSheetId="7" hidden="1">#REF!</definedName>
    <definedName name="BExUCLC6AQ5KR6LXSAXV4QQ8ASVG" hidden="1">#REF!</definedName>
    <definedName name="BExUD4IOJ12X3PJG5WXNNGDRCKAP" localSheetId="11" hidden="1">#REF!</definedName>
    <definedName name="BExUD4IOJ12X3PJG5WXNNGDRCKAP" localSheetId="5" hidden="1">#REF!</definedName>
    <definedName name="BExUD4IOJ12X3PJG5WXNNGDRCKAP" localSheetId="8" hidden="1">#REF!</definedName>
    <definedName name="BExUD4IOJ12X3PJG5WXNNGDRCKAP" localSheetId="6" hidden="1">#REF!</definedName>
    <definedName name="BExUD4IOJ12X3PJG5WXNNGDRCKAP" localSheetId="7" hidden="1">#REF!</definedName>
    <definedName name="BExUD4IOJ12X3PJG5WXNNGDRCKAP" hidden="1">#REF!</definedName>
    <definedName name="BExUD9WX9BWK72UWVSLYZJLAY5VY" localSheetId="11" hidden="1">#REF!</definedName>
    <definedName name="BExUD9WX9BWK72UWVSLYZJLAY5VY" localSheetId="5" hidden="1">#REF!</definedName>
    <definedName name="BExUD9WX9BWK72UWVSLYZJLAY5VY" localSheetId="8" hidden="1">#REF!</definedName>
    <definedName name="BExUD9WX9BWK72UWVSLYZJLAY5VY" localSheetId="6" hidden="1">#REF!</definedName>
    <definedName name="BExUD9WX9BWK72UWVSLYZJLAY5VY" localSheetId="7" hidden="1">#REF!</definedName>
    <definedName name="BExUD9WX9BWK72UWVSLYZJLAY5VY" hidden="1">#REF!</definedName>
    <definedName name="BExUDEV0CYVO7Y5IQQBEJ6FUY9S6" localSheetId="11" hidden="1">#REF!</definedName>
    <definedName name="BExUDEV0CYVO7Y5IQQBEJ6FUY9S6" localSheetId="5" hidden="1">#REF!</definedName>
    <definedName name="BExUDEV0CYVO7Y5IQQBEJ6FUY9S6" localSheetId="8" hidden="1">#REF!</definedName>
    <definedName name="BExUDEV0CYVO7Y5IQQBEJ6FUY9S6" localSheetId="6" hidden="1">#REF!</definedName>
    <definedName name="BExUDEV0CYVO7Y5IQQBEJ6FUY9S6" localSheetId="7" hidden="1">#REF!</definedName>
    <definedName name="BExUDEV0CYVO7Y5IQQBEJ6FUY9S6" hidden="1">#REF!</definedName>
    <definedName name="BExUDWOXQGIZW0EAIIYLQUPXF8YV" localSheetId="11" hidden="1">#REF!</definedName>
    <definedName name="BExUDWOXQGIZW0EAIIYLQUPXF8YV" localSheetId="5" hidden="1">#REF!</definedName>
    <definedName name="BExUDWOXQGIZW0EAIIYLQUPXF8YV" localSheetId="8" hidden="1">#REF!</definedName>
    <definedName name="BExUDWOXQGIZW0EAIIYLQUPXF8YV" localSheetId="6" hidden="1">#REF!</definedName>
    <definedName name="BExUDWOXQGIZW0EAIIYLQUPXF8YV" localSheetId="7" hidden="1">#REF!</definedName>
    <definedName name="BExUDWOXQGIZW0EAIIYLQUPXF8YV" hidden="1">#REF!</definedName>
    <definedName name="BExUDXAIC17W1FUU8Z10XUAVB7CS" localSheetId="11" hidden="1">#REF!</definedName>
    <definedName name="BExUDXAIC17W1FUU8Z10XUAVB7CS" localSheetId="5" hidden="1">#REF!</definedName>
    <definedName name="BExUDXAIC17W1FUU8Z10XUAVB7CS" localSheetId="8" hidden="1">#REF!</definedName>
    <definedName name="BExUDXAIC17W1FUU8Z10XUAVB7CS" localSheetId="6" hidden="1">#REF!</definedName>
    <definedName name="BExUDXAIC17W1FUU8Z10XUAVB7CS" localSheetId="7" hidden="1">#REF!</definedName>
    <definedName name="BExUDXAIC17W1FUU8Z10XUAVB7CS" hidden="1">#REF!</definedName>
    <definedName name="BExUE5OMY7OAJQ9WR8C8HG311ORP" localSheetId="11" hidden="1">#REF!</definedName>
    <definedName name="BExUE5OMY7OAJQ9WR8C8HG311ORP" localSheetId="5" hidden="1">#REF!</definedName>
    <definedName name="BExUE5OMY7OAJQ9WR8C8HG311ORP" localSheetId="8" hidden="1">#REF!</definedName>
    <definedName name="BExUE5OMY7OAJQ9WR8C8HG311ORP" localSheetId="6" hidden="1">#REF!</definedName>
    <definedName name="BExUE5OMY7OAJQ9WR8C8HG311ORP" localSheetId="7" hidden="1">#REF!</definedName>
    <definedName name="BExUE5OMY7OAJQ9WR8C8HG311ORP" hidden="1">#REF!</definedName>
    <definedName name="BExUEFKOQWXXGRNLAOJV2BJ66UB8" localSheetId="11" hidden="1">#REF!</definedName>
    <definedName name="BExUEFKOQWXXGRNLAOJV2BJ66UB8" localSheetId="5" hidden="1">#REF!</definedName>
    <definedName name="BExUEFKOQWXXGRNLAOJV2BJ66UB8" localSheetId="8" hidden="1">#REF!</definedName>
    <definedName name="BExUEFKOQWXXGRNLAOJV2BJ66UB8" localSheetId="6" hidden="1">#REF!</definedName>
    <definedName name="BExUEFKOQWXXGRNLAOJV2BJ66UB8" localSheetId="7" hidden="1">#REF!</definedName>
    <definedName name="BExUEFKOQWXXGRNLAOJV2BJ66UB8" hidden="1">#REF!</definedName>
    <definedName name="BExUEJGX3OQQP5KFRJSRCZ70EI9V" localSheetId="11" hidden="1">#REF!</definedName>
    <definedName name="BExUEJGX3OQQP5KFRJSRCZ70EI9V" localSheetId="5" hidden="1">#REF!</definedName>
    <definedName name="BExUEJGX3OQQP5KFRJSRCZ70EI9V" localSheetId="8" hidden="1">#REF!</definedName>
    <definedName name="BExUEJGX3OQQP5KFRJSRCZ70EI9V" localSheetId="6" hidden="1">#REF!</definedName>
    <definedName name="BExUEJGX3OQQP5KFRJSRCZ70EI9V" localSheetId="7" hidden="1">#REF!</definedName>
    <definedName name="BExUEJGX3OQQP5KFRJSRCZ70EI9V" hidden="1">#REF!</definedName>
    <definedName name="BExUEKDB2RWXF3WMTZ6JSBCHNSDT" localSheetId="11" hidden="1">#REF!</definedName>
    <definedName name="BExUEKDB2RWXF3WMTZ6JSBCHNSDT" localSheetId="5" hidden="1">#REF!</definedName>
    <definedName name="BExUEKDB2RWXF3WMTZ6JSBCHNSDT" localSheetId="8" hidden="1">#REF!</definedName>
    <definedName name="BExUEKDB2RWXF3WMTZ6JSBCHNSDT" localSheetId="6" hidden="1">#REF!</definedName>
    <definedName name="BExUEKDB2RWXF3WMTZ6JSBCHNSDT" localSheetId="7" hidden="1">#REF!</definedName>
    <definedName name="BExUEKDB2RWXF3WMTZ6JSBCHNSDT" hidden="1">#REF!</definedName>
    <definedName name="BExUEYR71COFS2X8PDNU21IPMQEU" localSheetId="11" hidden="1">#REF!</definedName>
    <definedName name="BExUEYR71COFS2X8PDNU21IPMQEU" localSheetId="5" hidden="1">#REF!</definedName>
    <definedName name="BExUEYR71COFS2X8PDNU21IPMQEU" localSheetId="8" hidden="1">#REF!</definedName>
    <definedName name="BExUEYR71COFS2X8PDNU21IPMQEU" localSheetId="6" hidden="1">#REF!</definedName>
    <definedName name="BExUEYR71COFS2X8PDNU21IPMQEU" localSheetId="7" hidden="1">#REF!</definedName>
    <definedName name="BExUEYR71COFS2X8PDNU21IPMQEU" hidden="1">#REF!</definedName>
    <definedName name="BExVPRLJ9I6RX45EDVFSQGCPJSOK" localSheetId="11" hidden="1">#REF!</definedName>
    <definedName name="BExVPRLJ9I6RX45EDVFSQGCPJSOK" localSheetId="5" hidden="1">#REF!</definedName>
    <definedName name="BExVPRLJ9I6RX45EDVFSQGCPJSOK" localSheetId="8" hidden="1">#REF!</definedName>
    <definedName name="BExVPRLJ9I6RX45EDVFSQGCPJSOK" localSheetId="6" hidden="1">#REF!</definedName>
    <definedName name="BExVPRLJ9I6RX45EDVFSQGCPJSOK" localSheetId="7" hidden="1">#REF!</definedName>
    <definedName name="BExVPRLJ9I6RX45EDVFSQGCPJSOK" hidden="1">#REF!</definedName>
    <definedName name="BExVRFU8RWFT8A80ZVAW185SG2G6" localSheetId="11" hidden="1">#REF!</definedName>
    <definedName name="BExVRFU8RWFT8A80ZVAW185SG2G6" localSheetId="5" hidden="1">#REF!</definedName>
    <definedName name="BExVRFU8RWFT8A80ZVAW185SG2G6" localSheetId="8" hidden="1">#REF!</definedName>
    <definedName name="BExVRFU8RWFT8A80ZVAW185SG2G6" localSheetId="6" hidden="1">#REF!</definedName>
    <definedName name="BExVRFU8RWFT8A80ZVAW185SG2G6" localSheetId="7" hidden="1">#REF!</definedName>
    <definedName name="BExVRFU8RWFT8A80ZVAW185SG2G6" hidden="1">#REF!</definedName>
    <definedName name="BExVSJ3NHETBAIZTZQSM8LAVT76V" localSheetId="11" hidden="1">#REF!</definedName>
    <definedName name="BExVSJ3NHETBAIZTZQSM8LAVT76V" localSheetId="5" hidden="1">#REF!</definedName>
    <definedName name="BExVSJ3NHETBAIZTZQSM8LAVT76V" localSheetId="8" hidden="1">#REF!</definedName>
    <definedName name="BExVSJ3NHETBAIZTZQSM8LAVT76V" localSheetId="6" hidden="1">#REF!</definedName>
    <definedName name="BExVSJ3NHETBAIZTZQSM8LAVT76V" localSheetId="7" hidden="1">#REF!</definedName>
    <definedName name="BExVSJ3NHETBAIZTZQSM8LAVT76V" hidden="1">#REF!</definedName>
    <definedName name="BExVSL787C8E4HFQZ2NVLT35I2XV" localSheetId="11" hidden="1">#REF!</definedName>
    <definedName name="BExVSL787C8E4HFQZ2NVLT35I2XV" localSheetId="5" hidden="1">#REF!</definedName>
    <definedName name="BExVSL787C8E4HFQZ2NVLT35I2XV" localSheetId="8" hidden="1">#REF!</definedName>
    <definedName name="BExVSL787C8E4HFQZ2NVLT35I2XV" localSheetId="6" hidden="1">#REF!</definedName>
    <definedName name="BExVSL787C8E4HFQZ2NVLT35I2XV" localSheetId="7" hidden="1">#REF!</definedName>
    <definedName name="BExVSL787C8E4HFQZ2NVLT35I2XV" hidden="1">#REF!</definedName>
    <definedName name="BExVSTFTVV14SFGHQUOJL5SQ5TX9" localSheetId="11" hidden="1">#REF!</definedName>
    <definedName name="BExVSTFTVV14SFGHQUOJL5SQ5TX9" localSheetId="5" hidden="1">#REF!</definedName>
    <definedName name="BExVSTFTVV14SFGHQUOJL5SQ5TX9" localSheetId="8" hidden="1">#REF!</definedName>
    <definedName name="BExVSTFTVV14SFGHQUOJL5SQ5TX9" localSheetId="6" hidden="1">#REF!</definedName>
    <definedName name="BExVSTFTVV14SFGHQUOJL5SQ5TX9" localSheetId="7" hidden="1">#REF!</definedName>
    <definedName name="BExVSTFTVV14SFGHQUOJL5SQ5TX9" hidden="1">#REF!</definedName>
    <definedName name="BExVT017S14M5X928ARKQ2GNUFE0" localSheetId="11" hidden="1">#REF!</definedName>
    <definedName name="BExVT017S14M5X928ARKQ2GNUFE0" localSheetId="5" hidden="1">#REF!</definedName>
    <definedName name="BExVT017S14M5X928ARKQ2GNUFE0" localSheetId="8" hidden="1">#REF!</definedName>
    <definedName name="BExVT017S14M5X928ARKQ2GNUFE0" localSheetId="6" hidden="1">#REF!</definedName>
    <definedName name="BExVT017S14M5X928ARKQ2GNUFE0" localSheetId="7" hidden="1">#REF!</definedName>
    <definedName name="BExVT017S14M5X928ARKQ2GNUFE0" hidden="1">#REF!</definedName>
    <definedName name="BExVT3MPE8LQ5JFN3HQIFKSQ80U4" localSheetId="11" hidden="1">#REF!</definedName>
    <definedName name="BExVT3MPE8LQ5JFN3HQIFKSQ80U4" localSheetId="5" hidden="1">#REF!</definedName>
    <definedName name="BExVT3MPE8LQ5JFN3HQIFKSQ80U4" localSheetId="8" hidden="1">#REF!</definedName>
    <definedName name="BExVT3MPE8LQ5JFN3HQIFKSQ80U4" localSheetId="6" hidden="1">#REF!</definedName>
    <definedName name="BExVT3MPE8LQ5JFN3HQIFKSQ80U4" localSheetId="7" hidden="1">#REF!</definedName>
    <definedName name="BExVT3MPE8LQ5JFN3HQIFKSQ80U4" hidden="1">#REF!</definedName>
    <definedName name="BExVT7TRK3NZHPME2TFBXOF1WBR9" localSheetId="11" hidden="1">#REF!</definedName>
    <definedName name="BExVT7TRK3NZHPME2TFBXOF1WBR9" localSheetId="5" hidden="1">#REF!</definedName>
    <definedName name="BExVT7TRK3NZHPME2TFBXOF1WBR9" localSheetId="8" hidden="1">#REF!</definedName>
    <definedName name="BExVT7TRK3NZHPME2TFBXOF1WBR9" localSheetId="6" hidden="1">#REF!</definedName>
    <definedName name="BExVT7TRK3NZHPME2TFBXOF1WBR9" localSheetId="7" hidden="1">#REF!</definedName>
    <definedName name="BExVT7TRK3NZHPME2TFBXOF1WBR9" hidden="1">#REF!</definedName>
    <definedName name="BExVT9H0R0T7WGQAAC0HABMG54YM" localSheetId="11" hidden="1">#REF!</definedName>
    <definedName name="BExVT9H0R0T7WGQAAC0HABMG54YM" localSheetId="5" hidden="1">#REF!</definedName>
    <definedName name="BExVT9H0R0T7WGQAAC0HABMG54YM" localSheetId="8" hidden="1">#REF!</definedName>
    <definedName name="BExVT9H0R0T7WGQAAC0HABMG54YM" localSheetId="6" hidden="1">#REF!</definedName>
    <definedName name="BExVT9H0R0T7WGQAAC0HABMG54YM" localSheetId="7" hidden="1">#REF!</definedName>
    <definedName name="BExVT9H0R0T7WGQAAC0HABMG54YM" hidden="1">#REF!</definedName>
    <definedName name="BExVTAO57POUXSZQJQ6MABMZQA13" localSheetId="11" hidden="1">#REF!</definedName>
    <definedName name="BExVTAO57POUXSZQJQ6MABMZQA13" localSheetId="5" hidden="1">#REF!</definedName>
    <definedName name="BExVTAO57POUXSZQJQ6MABMZQA13" localSheetId="8" hidden="1">#REF!</definedName>
    <definedName name="BExVTAO57POUXSZQJQ6MABMZQA13" localSheetId="6" hidden="1">#REF!</definedName>
    <definedName name="BExVTAO57POUXSZQJQ6MABMZQA13" localSheetId="7" hidden="1">#REF!</definedName>
    <definedName name="BExVTAO57POUXSZQJQ6MABMZQA13" hidden="1">#REF!</definedName>
    <definedName name="BExVTCMDDEDGLUIMUU6BSFHEWTOP" localSheetId="11" hidden="1">#REF!</definedName>
    <definedName name="BExVTCMDDEDGLUIMUU6BSFHEWTOP" localSheetId="5" hidden="1">#REF!</definedName>
    <definedName name="BExVTCMDDEDGLUIMUU6BSFHEWTOP" localSheetId="8" hidden="1">#REF!</definedName>
    <definedName name="BExVTCMDDEDGLUIMUU6BSFHEWTOP" localSheetId="6" hidden="1">#REF!</definedName>
    <definedName name="BExVTCMDDEDGLUIMUU6BSFHEWTOP" localSheetId="7" hidden="1">#REF!</definedName>
    <definedName name="BExVTCMDDEDGLUIMUU6BSFHEWTOP" hidden="1">#REF!</definedName>
    <definedName name="BExVTCMDQMLKRA2NQR72XU6Y54IK" localSheetId="11" hidden="1">#REF!</definedName>
    <definedName name="BExVTCMDQMLKRA2NQR72XU6Y54IK" localSheetId="5" hidden="1">#REF!</definedName>
    <definedName name="BExVTCMDQMLKRA2NQR72XU6Y54IK" localSheetId="8" hidden="1">#REF!</definedName>
    <definedName name="BExVTCMDQMLKRA2NQR72XU6Y54IK" localSheetId="6" hidden="1">#REF!</definedName>
    <definedName name="BExVTCMDQMLKRA2NQR72XU6Y54IK" localSheetId="7" hidden="1">#REF!</definedName>
    <definedName name="BExVTCMDQMLKRA2NQR72XU6Y54IK" hidden="1">#REF!</definedName>
    <definedName name="BExVTCRV8FQ5U9OYWWL44N6KFNHU" localSheetId="11" hidden="1">#REF!</definedName>
    <definedName name="BExVTCRV8FQ5U9OYWWL44N6KFNHU" localSheetId="5" hidden="1">#REF!</definedName>
    <definedName name="BExVTCRV8FQ5U9OYWWL44N6KFNHU" localSheetId="8" hidden="1">#REF!</definedName>
    <definedName name="BExVTCRV8FQ5U9OYWWL44N6KFNHU" localSheetId="6" hidden="1">#REF!</definedName>
    <definedName name="BExVTCRV8FQ5U9OYWWL44N6KFNHU" localSheetId="7" hidden="1">#REF!</definedName>
    <definedName name="BExVTCRV8FQ5U9OYWWL44N6KFNHU" hidden="1">#REF!</definedName>
    <definedName name="BExVTNESHPVG0A0KZ7BRX26MS0PF" localSheetId="11" hidden="1">#REF!</definedName>
    <definedName name="BExVTNESHPVG0A0KZ7BRX26MS0PF" localSheetId="5" hidden="1">#REF!</definedName>
    <definedName name="BExVTNESHPVG0A0KZ7BRX26MS0PF" localSheetId="8" hidden="1">#REF!</definedName>
    <definedName name="BExVTNESHPVG0A0KZ7BRX26MS0PF" localSheetId="6" hidden="1">#REF!</definedName>
    <definedName name="BExVTNESHPVG0A0KZ7BRX26MS0PF" localSheetId="7" hidden="1">#REF!</definedName>
    <definedName name="BExVTNESHPVG0A0KZ7BRX26MS0PF" hidden="1">#REF!</definedName>
    <definedName name="BExVTTJVTNRSBHBTUZ78WG2JM5MK" localSheetId="11" hidden="1">#REF!</definedName>
    <definedName name="BExVTTJVTNRSBHBTUZ78WG2JM5MK" localSheetId="5" hidden="1">#REF!</definedName>
    <definedName name="BExVTTJVTNRSBHBTUZ78WG2JM5MK" localSheetId="8" hidden="1">#REF!</definedName>
    <definedName name="BExVTTJVTNRSBHBTUZ78WG2JM5MK" localSheetId="6" hidden="1">#REF!</definedName>
    <definedName name="BExVTTJVTNRSBHBTUZ78WG2JM5MK" localSheetId="7" hidden="1">#REF!</definedName>
    <definedName name="BExVTTJVTNRSBHBTUZ78WG2JM5MK" hidden="1">#REF!</definedName>
    <definedName name="BExVTXLMYR87BC04D1ERALPUFVPG" localSheetId="11" hidden="1">#REF!</definedName>
    <definedName name="BExVTXLMYR87BC04D1ERALPUFVPG" localSheetId="5" hidden="1">#REF!</definedName>
    <definedName name="BExVTXLMYR87BC04D1ERALPUFVPG" localSheetId="8" hidden="1">#REF!</definedName>
    <definedName name="BExVTXLMYR87BC04D1ERALPUFVPG" localSheetId="6" hidden="1">#REF!</definedName>
    <definedName name="BExVTXLMYR87BC04D1ERALPUFVPG" localSheetId="7" hidden="1">#REF!</definedName>
    <definedName name="BExVTXLMYR87BC04D1ERALPUFVPG" hidden="1">#REF!</definedName>
    <definedName name="BExVUL9V3H8ZF6Y72LQBBN639YAA" localSheetId="11" hidden="1">#REF!</definedName>
    <definedName name="BExVUL9V3H8ZF6Y72LQBBN639YAA" localSheetId="5" hidden="1">#REF!</definedName>
    <definedName name="BExVUL9V3H8ZF6Y72LQBBN639YAA" localSheetId="8" hidden="1">#REF!</definedName>
    <definedName name="BExVUL9V3H8ZF6Y72LQBBN639YAA" localSheetId="6" hidden="1">#REF!</definedName>
    <definedName name="BExVUL9V3H8ZF6Y72LQBBN639YAA" localSheetId="7" hidden="1">#REF!</definedName>
    <definedName name="BExVUL9V3H8ZF6Y72LQBBN639YAA" hidden="1">#REF!</definedName>
    <definedName name="BExVUZT95UAU8XG5X9XSE25CHQGA" localSheetId="11" hidden="1">#REF!</definedName>
    <definedName name="BExVUZT95UAU8XG5X9XSE25CHQGA" localSheetId="5" hidden="1">#REF!</definedName>
    <definedName name="BExVUZT95UAU8XG5X9XSE25CHQGA" localSheetId="8" hidden="1">#REF!</definedName>
    <definedName name="BExVUZT95UAU8XG5X9XSE25CHQGA" localSheetId="6" hidden="1">#REF!</definedName>
    <definedName name="BExVUZT95UAU8XG5X9XSE25CHQGA" localSheetId="7" hidden="1">#REF!</definedName>
    <definedName name="BExVUZT95UAU8XG5X9XSE25CHQGA" hidden="1">#REF!</definedName>
    <definedName name="BExVV5T14N2HZIK7HQ4P2KG09U0J" localSheetId="11" hidden="1">#REF!</definedName>
    <definedName name="BExVV5T14N2HZIK7HQ4P2KG09U0J" localSheetId="5" hidden="1">#REF!</definedName>
    <definedName name="BExVV5T14N2HZIK7HQ4P2KG09U0J" localSheetId="8" hidden="1">#REF!</definedName>
    <definedName name="BExVV5T14N2HZIK7HQ4P2KG09U0J" localSheetId="6" hidden="1">#REF!</definedName>
    <definedName name="BExVV5T14N2HZIK7HQ4P2KG09U0J" localSheetId="7" hidden="1">#REF!</definedName>
    <definedName name="BExVV5T14N2HZIK7HQ4P2KG09U0J" hidden="1">#REF!</definedName>
    <definedName name="BExVV7R410VYLADLX9LNG63ID6H1" localSheetId="11" hidden="1">#REF!</definedName>
    <definedName name="BExVV7R410VYLADLX9LNG63ID6H1" localSheetId="5" hidden="1">#REF!</definedName>
    <definedName name="BExVV7R410VYLADLX9LNG63ID6H1" localSheetId="8" hidden="1">#REF!</definedName>
    <definedName name="BExVV7R410VYLADLX9LNG63ID6H1" localSheetId="6" hidden="1">#REF!</definedName>
    <definedName name="BExVV7R410VYLADLX9LNG63ID6H1" localSheetId="7" hidden="1">#REF!</definedName>
    <definedName name="BExVV7R410VYLADLX9LNG63ID6H1" hidden="1">#REF!</definedName>
    <definedName name="BExVVAAVDXGWAVI6J2W0BCU58MBM" localSheetId="11" hidden="1">#REF!</definedName>
    <definedName name="BExVVAAVDXGWAVI6J2W0BCU58MBM" localSheetId="5" hidden="1">#REF!</definedName>
    <definedName name="BExVVAAVDXGWAVI6J2W0BCU58MBM" localSheetId="8" hidden="1">#REF!</definedName>
    <definedName name="BExVVAAVDXGWAVI6J2W0BCU58MBM" localSheetId="6" hidden="1">#REF!</definedName>
    <definedName name="BExVVAAVDXGWAVI6J2W0BCU58MBM" localSheetId="7" hidden="1">#REF!</definedName>
    <definedName name="BExVVAAVDXGWAVI6J2W0BCU58MBM" hidden="1">#REF!</definedName>
    <definedName name="BExVVCEED4JEKF59OV0G3T4XFMFO" localSheetId="11" hidden="1">#REF!</definedName>
    <definedName name="BExVVCEED4JEKF59OV0G3T4XFMFO" localSheetId="5" hidden="1">#REF!</definedName>
    <definedName name="BExVVCEED4JEKF59OV0G3T4XFMFO" localSheetId="8" hidden="1">#REF!</definedName>
    <definedName name="BExVVCEED4JEKF59OV0G3T4XFMFO" localSheetId="6" hidden="1">#REF!</definedName>
    <definedName name="BExVVCEED4JEKF59OV0G3T4XFMFO" localSheetId="7" hidden="1">#REF!</definedName>
    <definedName name="BExVVCEED4JEKF59OV0G3T4XFMFO" hidden="1">#REF!</definedName>
    <definedName name="BExVVPFO2J7FMSRPD36909HN4BZJ" localSheetId="11" hidden="1">#REF!</definedName>
    <definedName name="BExVVPFO2J7FMSRPD36909HN4BZJ" localSheetId="5" hidden="1">#REF!</definedName>
    <definedName name="BExVVPFO2J7FMSRPD36909HN4BZJ" localSheetId="8" hidden="1">#REF!</definedName>
    <definedName name="BExVVPFO2J7FMSRPD36909HN4BZJ" localSheetId="6" hidden="1">#REF!</definedName>
    <definedName name="BExVVPFO2J7FMSRPD36909HN4BZJ" localSheetId="7" hidden="1">#REF!</definedName>
    <definedName name="BExVVPFO2J7FMSRPD36909HN4BZJ" hidden="1">#REF!</definedName>
    <definedName name="BExVVQ19AQ3VCARJOC38SF7OYE9Y" localSheetId="11" hidden="1">#REF!</definedName>
    <definedName name="BExVVQ19AQ3VCARJOC38SF7OYE9Y" localSheetId="5" hidden="1">#REF!</definedName>
    <definedName name="BExVVQ19AQ3VCARJOC38SF7OYE9Y" localSheetId="8" hidden="1">#REF!</definedName>
    <definedName name="BExVVQ19AQ3VCARJOC38SF7OYE9Y" localSheetId="6" hidden="1">#REF!</definedName>
    <definedName name="BExVVQ19AQ3VCARJOC38SF7OYE9Y" localSheetId="7" hidden="1">#REF!</definedName>
    <definedName name="BExVVQ19AQ3VCARJOC38SF7OYE9Y" hidden="1">#REF!</definedName>
    <definedName name="BExVVQ19TAECID45CS4HXT1RD3AQ" localSheetId="11" hidden="1">#REF!</definedName>
    <definedName name="BExVVQ19TAECID45CS4HXT1RD3AQ" localSheetId="5" hidden="1">#REF!</definedName>
    <definedName name="BExVVQ19TAECID45CS4HXT1RD3AQ" localSheetId="8" hidden="1">#REF!</definedName>
    <definedName name="BExVVQ19TAECID45CS4HXT1RD3AQ" localSheetId="6" hidden="1">#REF!</definedName>
    <definedName name="BExVVQ19TAECID45CS4HXT1RD3AQ" localSheetId="7" hidden="1">#REF!</definedName>
    <definedName name="BExVVQ19TAECID45CS4HXT1RD3AQ" hidden="1">#REF!</definedName>
    <definedName name="BExVVYKOYB7OX8Y0B4UIUF79PVDO" localSheetId="11" hidden="1">#REF!</definedName>
    <definedName name="BExVVYKOYB7OX8Y0B4UIUF79PVDO" localSheetId="5" hidden="1">#REF!</definedName>
    <definedName name="BExVVYKOYB7OX8Y0B4UIUF79PVDO" localSheetId="8" hidden="1">#REF!</definedName>
    <definedName name="BExVVYKOYB7OX8Y0B4UIUF79PVDO" localSheetId="6" hidden="1">#REF!</definedName>
    <definedName name="BExVVYKOYB7OX8Y0B4UIUF79PVDO" localSheetId="7" hidden="1">#REF!</definedName>
    <definedName name="BExVVYKOYB7OX8Y0B4UIUF79PVDO" hidden="1">#REF!</definedName>
    <definedName name="BExVW3YV5XGIVJ97UUPDJGJ2P15B" localSheetId="11" hidden="1">#REF!</definedName>
    <definedName name="BExVW3YV5XGIVJ97UUPDJGJ2P15B" localSheetId="5" hidden="1">#REF!</definedName>
    <definedName name="BExVW3YV5XGIVJ97UUPDJGJ2P15B" localSheetId="8" hidden="1">#REF!</definedName>
    <definedName name="BExVW3YV5XGIVJ97UUPDJGJ2P15B" localSheetId="6" hidden="1">#REF!</definedName>
    <definedName name="BExVW3YV5XGIVJ97UUPDJGJ2P15B" localSheetId="7" hidden="1">#REF!</definedName>
    <definedName name="BExVW3YV5XGIVJ97UUPDJGJ2P15B" hidden="1">#REF!</definedName>
    <definedName name="BExVW5X571GEYR5SCU1Z2DHKWM79" localSheetId="11" hidden="1">#REF!</definedName>
    <definedName name="BExVW5X571GEYR5SCU1Z2DHKWM79" localSheetId="5" hidden="1">#REF!</definedName>
    <definedName name="BExVW5X571GEYR5SCU1Z2DHKWM79" localSheetId="8" hidden="1">#REF!</definedName>
    <definedName name="BExVW5X571GEYR5SCU1Z2DHKWM79" localSheetId="6" hidden="1">#REF!</definedName>
    <definedName name="BExVW5X571GEYR5SCU1Z2DHKWM79" localSheetId="7" hidden="1">#REF!</definedName>
    <definedName name="BExVW5X571GEYR5SCU1Z2DHKWM79" hidden="1">#REF!</definedName>
    <definedName name="BExVW6YTKA098AF57M4PHNQ54XMH" localSheetId="11" hidden="1">#REF!</definedName>
    <definedName name="BExVW6YTKA098AF57M4PHNQ54XMH" localSheetId="5" hidden="1">#REF!</definedName>
    <definedName name="BExVW6YTKA098AF57M4PHNQ54XMH" localSheetId="8" hidden="1">#REF!</definedName>
    <definedName name="BExVW6YTKA098AF57M4PHNQ54XMH" localSheetId="6" hidden="1">#REF!</definedName>
    <definedName name="BExVW6YTKA098AF57M4PHNQ54XMH" localSheetId="7" hidden="1">#REF!</definedName>
    <definedName name="BExVW6YTKA098AF57M4PHNQ54XMH" hidden="1">#REF!</definedName>
    <definedName name="BExVWHRDIJBRFANMKJFY05BHP7RS" localSheetId="11" hidden="1">#REF!</definedName>
    <definedName name="BExVWHRDIJBRFANMKJFY05BHP7RS" localSheetId="5" hidden="1">#REF!</definedName>
    <definedName name="BExVWHRDIJBRFANMKJFY05BHP7RS" localSheetId="8" hidden="1">#REF!</definedName>
    <definedName name="BExVWHRDIJBRFANMKJFY05BHP7RS" localSheetId="6" hidden="1">#REF!</definedName>
    <definedName name="BExVWHRDIJBRFANMKJFY05BHP7RS" localSheetId="7" hidden="1">#REF!</definedName>
    <definedName name="BExVWHRDIJBRFANMKJFY05BHP7RS" hidden="1">#REF!</definedName>
    <definedName name="BExVWINKCH0V0NUWH363SMXAZE62" localSheetId="11" hidden="1">#REF!</definedName>
    <definedName name="BExVWINKCH0V0NUWH363SMXAZE62" localSheetId="5" hidden="1">#REF!</definedName>
    <definedName name="BExVWINKCH0V0NUWH363SMXAZE62" localSheetId="8" hidden="1">#REF!</definedName>
    <definedName name="BExVWINKCH0V0NUWH363SMXAZE62" localSheetId="6" hidden="1">#REF!</definedName>
    <definedName name="BExVWINKCH0V0NUWH363SMXAZE62" localSheetId="7" hidden="1">#REF!</definedName>
    <definedName name="BExVWINKCH0V0NUWH363SMXAZE62" hidden="1">#REF!</definedName>
    <definedName name="BExVWYU8EK669NP172GEIGCTVPPA" localSheetId="11" hidden="1">#REF!</definedName>
    <definedName name="BExVWYU8EK669NP172GEIGCTVPPA" localSheetId="5" hidden="1">#REF!</definedName>
    <definedName name="BExVWYU8EK669NP172GEIGCTVPPA" localSheetId="8" hidden="1">#REF!</definedName>
    <definedName name="BExVWYU8EK669NP172GEIGCTVPPA" localSheetId="6" hidden="1">#REF!</definedName>
    <definedName name="BExVWYU8EK669NP172GEIGCTVPPA" localSheetId="7" hidden="1">#REF!</definedName>
    <definedName name="BExVWYU8EK669NP172GEIGCTVPPA" hidden="1">#REF!</definedName>
    <definedName name="BExVX3XN2DRJKL8EDBIG58RYQ36R" localSheetId="11" hidden="1">#REF!</definedName>
    <definedName name="BExVX3XN2DRJKL8EDBIG58RYQ36R" localSheetId="5" hidden="1">#REF!</definedName>
    <definedName name="BExVX3XN2DRJKL8EDBIG58RYQ36R" localSheetId="8" hidden="1">#REF!</definedName>
    <definedName name="BExVX3XN2DRJKL8EDBIG58RYQ36R" localSheetId="6" hidden="1">#REF!</definedName>
    <definedName name="BExVX3XN2DRJKL8EDBIG58RYQ36R" localSheetId="7" hidden="1">#REF!</definedName>
    <definedName name="BExVX3XN2DRJKL8EDBIG58RYQ36R" hidden="1">#REF!</definedName>
    <definedName name="BExVXBA38Z5WNQUH39HHZ2SAMC1T" localSheetId="11" hidden="1">#REF!</definedName>
    <definedName name="BExVXBA38Z5WNQUH39HHZ2SAMC1T" localSheetId="5" hidden="1">#REF!</definedName>
    <definedName name="BExVXBA38Z5WNQUH39HHZ2SAMC1T" localSheetId="8" hidden="1">#REF!</definedName>
    <definedName name="BExVXBA38Z5WNQUH39HHZ2SAMC1T" localSheetId="6" hidden="1">#REF!</definedName>
    <definedName name="BExVXBA38Z5WNQUH39HHZ2SAMC1T" localSheetId="7" hidden="1">#REF!</definedName>
    <definedName name="BExVXBA38Z5WNQUH39HHZ2SAMC1T" hidden="1">#REF!</definedName>
    <definedName name="BExVXDZ63PUART77BBR5SI63TPC6" localSheetId="11" hidden="1">#REF!</definedName>
    <definedName name="BExVXDZ63PUART77BBR5SI63TPC6" localSheetId="5" hidden="1">#REF!</definedName>
    <definedName name="BExVXDZ63PUART77BBR5SI63TPC6" localSheetId="8" hidden="1">#REF!</definedName>
    <definedName name="BExVXDZ63PUART77BBR5SI63TPC6" localSheetId="6" hidden="1">#REF!</definedName>
    <definedName name="BExVXDZ63PUART77BBR5SI63TPC6" localSheetId="7" hidden="1">#REF!</definedName>
    <definedName name="BExVXDZ63PUART77BBR5SI63TPC6" hidden="1">#REF!</definedName>
    <definedName name="BExVXHKI6LFYMGWISMPACMO247HL" localSheetId="11" hidden="1">#REF!</definedName>
    <definedName name="BExVXHKI6LFYMGWISMPACMO247HL" localSheetId="5" hidden="1">#REF!</definedName>
    <definedName name="BExVXHKI6LFYMGWISMPACMO247HL" localSheetId="8" hidden="1">#REF!</definedName>
    <definedName name="BExVXHKI6LFYMGWISMPACMO247HL" localSheetId="6" hidden="1">#REF!</definedName>
    <definedName name="BExVXHKI6LFYMGWISMPACMO247HL" localSheetId="7" hidden="1">#REF!</definedName>
    <definedName name="BExVXHKI6LFYMGWISMPACMO247HL" hidden="1">#REF!</definedName>
    <definedName name="BExVXK9SK580O7MYHVNJ3V911ALP" localSheetId="11" hidden="1">#REF!</definedName>
    <definedName name="BExVXK9SK580O7MYHVNJ3V911ALP" localSheetId="5" hidden="1">#REF!</definedName>
    <definedName name="BExVXK9SK580O7MYHVNJ3V911ALP" localSheetId="8" hidden="1">#REF!</definedName>
    <definedName name="BExVXK9SK580O7MYHVNJ3V911ALP" localSheetId="6" hidden="1">#REF!</definedName>
    <definedName name="BExVXK9SK580O7MYHVNJ3V911ALP" localSheetId="7" hidden="1">#REF!</definedName>
    <definedName name="BExVXK9SK580O7MYHVNJ3V911ALP" hidden="1">#REF!</definedName>
    <definedName name="BExVXLX2BZ5EF2X6R41BTKRJR1NM" localSheetId="11" hidden="1">#REF!</definedName>
    <definedName name="BExVXLX2BZ5EF2X6R41BTKRJR1NM" localSheetId="5" hidden="1">#REF!</definedName>
    <definedName name="BExVXLX2BZ5EF2X6R41BTKRJR1NM" localSheetId="8" hidden="1">#REF!</definedName>
    <definedName name="BExVXLX2BZ5EF2X6R41BTKRJR1NM" localSheetId="6" hidden="1">#REF!</definedName>
    <definedName name="BExVXLX2BZ5EF2X6R41BTKRJR1NM" localSheetId="7" hidden="1">#REF!</definedName>
    <definedName name="BExVXLX2BZ5EF2X6R41BTKRJR1NM" hidden="1">#REF!</definedName>
    <definedName name="BExVXYT01U5IPYA7E44FWS6KCEFC" localSheetId="11" hidden="1">#REF!</definedName>
    <definedName name="BExVXYT01U5IPYA7E44FWS6KCEFC" localSheetId="5" hidden="1">#REF!</definedName>
    <definedName name="BExVXYT01U5IPYA7E44FWS6KCEFC" localSheetId="8" hidden="1">#REF!</definedName>
    <definedName name="BExVXYT01U5IPYA7E44FWS6KCEFC" localSheetId="6" hidden="1">#REF!</definedName>
    <definedName name="BExVXYT01U5IPYA7E44FWS6KCEFC" localSheetId="7" hidden="1">#REF!</definedName>
    <definedName name="BExVXYT01U5IPYA7E44FWS6KCEFC" hidden="1">#REF!</definedName>
    <definedName name="BExVY11V7U1SAY4QKYE0PBSPD7LW" localSheetId="11" hidden="1">#REF!</definedName>
    <definedName name="BExVY11V7U1SAY4QKYE0PBSPD7LW" localSheetId="5" hidden="1">#REF!</definedName>
    <definedName name="BExVY11V7U1SAY4QKYE0PBSPD7LW" localSheetId="8" hidden="1">#REF!</definedName>
    <definedName name="BExVY11V7U1SAY4QKYE0PBSPD7LW" localSheetId="6" hidden="1">#REF!</definedName>
    <definedName name="BExVY11V7U1SAY4QKYE0PBSPD7LW" localSheetId="7" hidden="1">#REF!</definedName>
    <definedName name="BExVY11V7U1SAY4QKYE0PBSPD7LW" hidden="1">#REF!</definedName>
    <definedName name="BExVY1SV37DL5YU59HS4IG3VBCP4" localSheetId="11" hidden="1">#REF!</definedName>
    <definedName name="BExVY1SV37DL5YU59HS4IG3VBCP4" localSheetId="5" hidden="1">#REF!</definedName>
    <definedName name="BExVY1SV37DL5YU59HS4IG3VBCP4" localSheetId="8" hidden="1">#REF!</definedName>
    <definedName name="BExVY1SV37DL5YU59HS4IG3VBCP4" localSheetId="6" hidden="1">#REF!</definedName>
    <definedName name="BExVY1SV37DL5YU59HS4IG3VBCP4" localSheetId="7" hidden="1">#REF!</definedName>
    <definedName name="BExVY1SV37DL5YU59HS4IG3VBCP4" hidden="1">#REF!</definedName>
    <definedName name="BExVY3WFGJKSQA08UF9NCMST928Y" localSheetId="11" hidden="1">#REF!</definedName>
    <definedName name="BExVY3WFGJKSQA08UF9NCMST928Y" localSheetId="5" hidden="1">#REF!</definedName>
    <definedName name="BExVY3WFGJKSQA08UF9NCMST928Y" localSheetId="8" hidden="1">#REF!</definedName>
    <definedName name="BExVY3WFGJKSQA08UF9NCMST928Y" localSheetId="6" hidden="1">#REF!</definedName>
    <definedName name="BExVY3WFGJKSQA08UF9NCMST928Y" localSheetId="7" hidden="1">#REF!</definedName>
    <definedName name="BExVY3WFGJKSQA08UF9NCMST928Y" hidden="1">#REF!</definedName>
    <definedName name="BExVY954UOEVQEIC5OFO4NEWVKAQ" localSheetId="11" hidden="1">#REF!</definedName>
    <definedName name="BExVY954UOEVQEIC5OFO4NEWVKAQ" localSheetId="5" hidden="1">#REF!</definedName>
    <definedName name="BExVY954UOEVQEIC5OFO4NEWVKAQ" localSheetId="8" hidden="1">#REF!</definedName>
    <definedName name="BExVY954UOEVQEIC5OFO4NEWVKAQ" localSheetId="6" hidden="1">#REF!</definedName>
    <definedName name="BExVY954UOEVQEIC5OFO4NEWVKAQ" localSheetId="7" hidden="1">#REF!</definedName>
    <definedName name="BExVY954UOEVQEIC5OFO4NEWVKAQ" hidden="1">#REF!</definedName>
    <definedName name="BExVYHDYIV5397LC02V4FEP8VD6W" localSheetId="11" hidden="1">#REF!</definedName>
    <definedName name="BExVYHDYIV5397LC02V4FEP8VD6W" localSheetId="5" hidden="1">#REF!</definedName>
    <definedName name="BExVYHDYIV5397LC02V4FEP8VD6W" localSheetId="8" hidden="1">#REF!</definedName>
    <definedName name="BExVYHDYIV5397LC02V4FEP8VD6W" localSheetId="6" hidden="1">#REF!</definedName>
    <definedName name="BExVYHDYIV5397LC02V4FEP8VD6W" localSheetId="7" hidden="1">#REF!</definedName>
    <definedName name="BExVYHDYIV5397LC02V4FEP8VD6W" hidden="1">#REF!</definedName>
    <definedName name="BExVYO4NFDGC4ZOGHANQWX5CH4BT" localSheetId="11" hidden="1">#REF!</definedName>
    <definedName name="BExVYO4NFDGC4ZOGHANQWX5CH4BT" localSheetId="5" hidden="1">#REF!</definedName>
    <definedName name="BExVYO4NFDGC4ZOGHANQWX5CH4BT" localSheetId="8" hidden="1">#REF!</definedName>
    <definedName name="BExVYO4NFDGC4ZOGHANQWX5CH4BT" localSheetId="6" hidden="1">#REF!</definedName>
    <definedName name="BExVYO4NFDGC4ZOGHANQWX5CH4BT" localSheetId="7" hidden="1">#REF!</definedName>
    <definedName name="BExVYO4NFDGC4ZOGHANQWX5CH4BT" hidden="1">#REF!</definedName>
    <definedName name="BExVYOVIZDA18YIQ0A30Q052PCAK" localSheetId="11" hidden="1">#REF!</definedName>
    <definedName name="BExVYOVIZDA18YIQ0A30Q052PCAK" localSheetId="5" hidden="1">#REF!</definedName>
    <definedName name="BExVYOVIZDA18YIQ0A30Q052PCAK" localSheetId="8" hidden="1">#REF!</definedName>
    <definedName name="BExVYOVIZDA18YIQ0A30Q052PCAK" localSheetId="6" hidden="1">#REF!</definedName>
    <definedName name="BExVYOVIZDA18YIQ0A30Q052PCAK" localSheetId="7" hidden="1">#REF!</definedName>
    <definedName name="BExVYOVIZDA18YIQ0A30Q052PCAK" hidden="1">#REF!</definedName>
    <definedName name="BExVYPS2R6B75R1EFIUJ6G5TE4Q4" localSheetId="11" hidden="1">#REF!</definedName>
    <definedName name="BExVYPS2R6B75R1EFIUJ6G5TE4Q4" localSheetId="5" hidden="1">#REF!</definedName>
    <definedName name="BExVYPS2R6B75R1EFIUJ6G5TE4Q4" localSheetId="8" hidden="1">#REF!</definedName>
    <definedName name="BExVYPS2R6B75R1EFIUJ6G5TE4Q4" localSheetId="6" hidden="1">#REF!</definedName>
    <definedName name="BExVYPS2R6B75R1EFIUJ6G5TE4Q4" localSheetId="7" hidden="1">#REF!</definedName>
    <definedName name="BExVYPS2R6B75R1EFIUJ6G5TE4Q4" hidden="1">#REF!</definedName>
    <definedName name="BExVYQIXPEM6J4JVP78BRHIC05PV" localSheetId="11" hidden="1">#REF!</definedName>
    <definedName name="BExVYQIXPEM6J4JVP78BRHIC05PV" localSheetId="5" hidden="1">#REF!</definedName>
    <definedName name="BExVYQIXPEM6J4JVP78BRHIC05PV" localSheetId="8" hidden="1">#REF!</definedName>
    <definedName name="BExVYQIXPEM6J4JVP78BRHIC05PV" localSheetId="6" hidden="1">#REF!</definedName>
    <definedName name="BExVYQIXPEM6J4JVP78BRHIC05PV" localSheetId="7" hidden="1">#REF!</definedName>
    <definedName name="BExVYQIXPEM6J4JVP78BRHIC05PV" hidden="1">#REF!</definedName>
    <definedName name="BExVYVGWN7SONLVDH9WJ2F1JS264" localSheetId="11" hidden="1">#REF!</definedName>
    <definedName name="BExVYVGWN7SONLVDH9WJ2F1JS264" localSheetId="5" hidden="1">#REF!</definedName>
    <definedName name="BExVYVGWN7SONLVDH9WJ2F1JS264" localSheetId="8" hidden="1">#REF!</definedName>
    <definedName name="BExVYVGWN7SONLVDH9WJ2F1JS264" localSheetId="6" hidden="1">#REF!</definedName>
    <definedName name="BExVYVGWN7SONLVDH9WJ2F1JS264" localSheetId="7" hidden="1">#REF!</definedName>
    <definedName name="BExVYVGWN7SONLVDH9WJ2F1JS264" hidden="1">#REF!</definedName>
    <definedName name="BExVZ40HNAZRM8JHYYNQ7F6A4GU0" localSheetId="11" hidden="1">#REF!</definedName>
    <definedName name="BExVZ40HNAZRM8JHYYNQ7F6A4GU0" localSheetId="5" hidden="1">#REF!</definedName>
    <definedName name="BExVZ40HNAZRM8JHYYNQ7F6A4GU0" localSheetId="8" hidden="1">#REF!</definedName>
    <definedName name="BExVZ40HNAZRM8JHYYNQ7F6A4GU0" localSheetId="6" hidden="1">#REF!</definedName>
    <definedName name="BExVZ40HNAZRM8JHYYNQ7F6A4GU0" localSheetId="7" hidden="1">#REF!</definedName>
    <definedName name="BExVZ40HNAZRM8JHYYNQ7F6A4GU0" hidden="1">#REF!</definedName>
    <definedName name="BExVZ7WRO17PYILJEJGPQCO5IL66" localSheetId="11" hidden="1">#REF!</definedName>
    <definedName name="BExVZ7WRO17PYILJEJGPQCO5IL66" localSheetId="5" hidden="1">#REF!</definedName>
    <definedName name="BExVZ7WRO17PYILJEJGPQCO5IL66" localSheetId="8" hidden="1">#REF!</definedName>
    <definedName name="BExVZ7WRO17PYILJEJGPQCO5IL66" localSheetId="6" hidden="1">#REF!</definedName>
    <definedName name="BExVZ7WRO17PYILJEJGPQCO5IL66" localSheetId="7" hidden="1">#REF!</definedName>
    <definedName name="BExVZ7WRO17PYILJEJGPQCO5IL66" hidden="1">#REF!</definedName>
    <definedName name="BExVZ9EO732IK6MNMG17Y1EFTJQC" localSheetId="11" hidden="1">#REF!</definedName>
    <definedName name="BExVZ9EO732IK6MNMG17Y1EFTJQC" localSheetId="5" hidden="1">#REF!</definedName>
    <definedName name="BExVZ9EO732IK6MNMG17Y1EFTJQC" localSheetId="8" hidden="1">#REF!</definedName>
    <definedName name="BExVZ9EO732IK6MNMG17Y1EFTJQC" localSheetId="6" hidden="1">#REF!</definedName>
    <definedName name="BExVZ9EO732IK6MNMG17Y1EFTJQC" localSheetId="7" hidden="1">#REF!</definedName>
    <definedName name="BExVZ9EO732IK6MNMG17Y1EFTJQC" hidden="1">#REF!</definedName>
    <definedName name="BExVZB1Y5J4UL2LKK0363EU7GIJ1" localSheetId="11" hidden="1">#REF!</definedName>
    <definedName name="BExVZB1Y5J4UL2LKK0363EU7GIJ1" localSheetId="5" hidden="1">#REF!</definedName>
    <definedName name="BExVZB1Y5J4UL2LKK0363EU7GIJ1" localSheetId="8" hidden="1">#REF!</definedName>
    <definedName name="BExVZB1Y5J4UL2LKK0363EU7GIJ1" localSheetId="6" hidden="1">#REF!</definedName>
    <definedName name="BExVZB1Y5J4UL2LKK0363EU7GIJ1" localSheetId="7" hidden="1">#REF!</definedName>
    <definedName name="BExVZB1Y5J4UL2LKK0363EU7GIJ1" hidden="1">#REF!</definedName>
    <definedName name="BExVZGQXYK2ICC9JSNFPRHBD5KNU" localSheetId="11" hidden="1">#REF!</definedName>
    <definedName name="BExVZGQXYK2ICC9JSNFPRHBD5KNU" localSheetId="5" hidden="1">#REF!</definedName>
    <definedName name="BExVZGQXYK2ICC9JSNFPRHBD5KNU" localSheetId="8" hidden="1">#REF!</definedName>
    <definedName name="BExVZGQXYK2ICC9JSNFPRHBD5KNU" localSheetId="6" hidden="1">#REF!</definedName>
    <definedName name="BExVZGQXYK2ICC9JSNFPRHBD5KNU" localSheetId="7" hidden="1">#REF!</definedName>
    <definedName name="BExVZGQXYK2ICC9JSNFPRHBD5KNU" hidden="1">#REF!</definedName>
    <definedName name="BExVZJQVO5LQ0BJH5JEN5NOBIAF6" localSheetId="11" hidden="1">#REF!</definedName>
    <definedName name="BExVZJQVO5LQ0BJH5JEN5NOBIAF6" localSheetId="5" hidden="1">#REF!</definedName>
    <definedName name="BExVZJQVO5LQ0BJH5JEN5NOBIAF6" localSheetId="8" hidden="1">#REF!</definedName>
    <definedName name="BExVZJQVO5LQ0BJH5JEN5NOBIAF6" localSheetId="6" hidden="1">#REF!</definedName>
    <definedName name="BExVZJQVO5LQ0BJH5JEN5NOBIAF6" localSheetId="7" hidden="1">#REF!</definedName>
    <definedName name="BExVZJQVO5LQ0BJH5JEN5NOBIAF6" hidden="1">#REF!</definedName>
    <definedName name="BExVZNXWS91RD7NXV5NE2R3C8WW7" localSheetId="11" hidden="1">#REF!</definedName>
    <definedName name="BExVZNXWS91RD7NXV5NE2R3C8WW7" localSheetId="5" hidden="1">#REF!</definedName>
    <definedName name="BExVZNXWS91RD7NXV5NE2R3C8WW7" localSheetId="8" hidden="1">#REF!</definedName>
    <definedName name="BExVZNXWS91RD7NXV5NE2R3C8WW7" localSheetId="6" hidden="1">#REF!</definedName>
    <definedName name="BExVZNXWS91RD7NXV5NE2R3C8WW7" localSheetId="7" hidden="1">#REF!</definedName>
    <definedName name="BExVZNXWS91RD7NXV5NE2R3C8WW7" hidden="1">#REF!</definedName>
    <definedName name="BExW008AGT1ZRN5DFG4YOH5F7G47" localSheetId="11" hidden="1">#REF!</definedName>
    <definedName name="BExW008AGT1ZRN5DFG4YOH5F7G47" localSheetId="5" hidden="1">#REF!</definedName>
    <definedName name="BExW008AGT1ZRN5DFG4YOH5F7G47" localSheetId="8" hidden="1">#REF!</definedName>
    <definedName name="BExW008AGT1ZRN5DFG4YOH5F7G47" localSheetId="6" hidden="1">#REF!</definedName>
    <definedName name="BExW008AGT1ZRN5DFG4YOH5F7G47" localSheetId="7" hidden="1">#REF!</definedName>
    <definedName name="BExW008AGT1ZRN5DFG4YOH5F7G47" hidden="1">#REF!</definedName>
    <definedName name="BExW0386REQRCQCVT9BCX80UPTRY" localSheetId="11" hidden="1">#REF!</definedName>
    <definedName name="BExW0386REQRCQCVT9BCX80UPTRY" localSheetId="5" hidden="1">#REF!</definedName>
    <definedName name="BExW0386REQRCQCVT9BCX80UPTRY" localSheetId="8" hidden="1">#REF!</definedName>
    <definedName name="BExW0386REQRCQCVT9BCX80UPTRY" localSheetId="6" hidden="1">#REF!</definedName>
    <definedName name="BExW0386REQRCQCVT9BCX80UPTRY" localSheetId="7" hidden="1">#REF!</definedName>
    <definedName name="BExW0386REQRCQCVT9BCX80UPTRY" hidden="1">#REF!</definedName>
    <definedName name="BExW0FYP4WXY71CYUG40SUBG9UWU" localSheetId="11" hidden="1">#REF!</definedName>
    <definedName name="BExW0FYP4WXY71CYUG40SUBG9UWU" localSheetId="5" hidden="1">#REF!</definedName>
    <definedName name="BExW0FYP4WXY71CYUG40SUBG9UWU" localSheetId="8" hidden="1">#REF!</definedName>
    <definedName name="BExW0FYP4WXY71CYUG40SUBG9UWU" localSheetId="6" hidden="1">#REF!</definedName>
    <definedName name="BExW0FYP4WXY71CYUG40SUBG9UWU" localSheetId="7" hidden="1">#REF!</definedName>
    <definedName name="BExW0FYP4WXY71CYUG40SUBG9UWU" hidden="1">#REF!</definedName>
    <definedName name="BExW0MPJNQOJ7D6U780WU5XBL97X" localSheetId="11" hidden="1">#REF!</definedName>
    <definedName name="BExW0MPJNQOJ7D6U780WU5XBL97X" localSheetId="5" hidden="1">#REF!</definedName>
    <definedName name="BExW0MPJNQOJ7D6U780WU5XBL97X" localSheetId="8" hidden="1">#REF!</definedName>
    <definedName name="BExW0MPJNQOJ7D6U780WU5XBL97X" localSheetId="6" hidden="1">#REF!</definedName>
    <definedName name="BExW0MPJNQOJ7D6U780WU5XBL97X" localSheetId="7" hidden="1">#REF!</definedName>
    <definedName name="BExW0MPJNQOJ7D6U780WU5XBL97X" hidden="1">#REF!</definedName>
    <definedName name="BExW0RI61B4VV0ARXTFVBAWRA1C5" localSheetId="11" hidden="1">#REF!</definedName>
    <definedName name="BExW0RI61B4VV0ARXTFVBAWRA1C5" localSheetId="5" hidden="1">#REF!</definedName>
    <definedName name="BExW0RI61B4VV0ARXTFVBAWRA1C5" localSheetId="8" hidden="1">#REF!</definedName>
    <definedName name="BExW0RI61B4VV0ARXTFVBAWRA1C5" localSheetId="6" hidden="1">#REF!</definedName>
    <definedName name="BExW0RI61B4VV0ARXTFVBAWRA1C5" localSheetId="7" hidden="1">#REF!</definedName>
    <definedName name="BExW0RI61B4VV0ARXTFVBAWRA1C5" hidden="1">#REF!</definedName>
    <definedName name="BExW0Y8T85LBE0WS6FPX6ILTX9ON" localSheetId="11" hidden="1">#REF!</definedName>
    <definedName name="BExW0Y8T85LBE0WS6FPX6ILTX9ON" localSheetId="5" hidden="1">#REF!</definedName>
    <definedName name="BExW0Y8T85LBE0WS6FPX6ILTX9ON" localSheetId="8" hidden="1">#REF!</definedName>
    <definedName name="BExW0Y8T85LBE0WS6FPX6ILTX9ON" localSheetId="6" hidden="1">#REF!</definedName>
    <definedName name="BExW0Y8T85LBE0WS6FPX6ILTX9ON" localSheetId="7" hidden="1">#REF!</definedName>
    <definedName name="BExW0Y8T85LBE0WS6FPX6ILTX9ON" hidden="1">#REF!</definedName>
    <definedName name="BExW1BVUYQTKMOR56MW7RVRX4L1L" localSheetId="11" hidden="1">#REF!</definedName>
    <definedName name="BExW1BVUYQTKMOR56MW7RVRX4L1L" localSheetId="5" hidden="1">#REF!</definedName>
    <definedName name="BExW1BVUYQTKMOR56MW7RVRX4L1L" localSheetId="8" hidden="1">#REF!</definedName>
    <definedName name="BExW1BVUYQTKMOR56MW7RVRX4L1L" localSheetId="6" hidden="1">#REF!</definedName>
    <definedName name="BExW1BVUYQTKMOR56MW7RVRX4L1L" localSheetId="7" hidden="1">#REF!</definedName>
    <definedName name="BExW1BVUYQTKMOR56MW7RVRX4L1L" hidden="1">#REF!</definedName>
    <definedName name="BExW1F1220628FOMTW5UAATHRJHK" localSheetId="11" hidden="1">#REF!</definedName>
    <definedName name="BExW1F1220628FOMTW5UAATHRJHK" localSheetId="5" hidden="1">#REF!</definedName>
    <definedName name="BExW1F1220628FOMTW5UAATHRJHK" localSheetId="8" hidden="1">#REF!</definedName>
    <definedName name="BExW1F1220628FOMTW5UAATHRJHK" localSheetId="6" hidden="1">#REF!</definedName>
    <definedName name="BExW1F1220628FOMTW5UAATHRJHK" localSheetId="7" hidden="1">#REF!</definedName>
    <definedName name="BExW1F1220628FOMTW5UAATHRJHK" hidden="1">#REF!</definedName>
    <definedName name="BExW1PTHB0NZUF0GTD2J1UUL693E" localSheetId="11" hidden="1">#REF!</definedName>
    <definedName name="BExW1PTHB0NZUF0GTD2J1UUL693E" localSheetId="5" hidden="1">#REF!</definedName>
    <definedName name="BExW1PTHB0NZUF0GTD2J1UUL693E" localSheetId="8" hidden="1">#REF!</definedName>
    <definedName name="BExW1PTHB0NZUF0GTD2J1UUL693E" localSheetId="6" hidden="1">#REF!</definedName>
    <definedName name="BExW1PTHB0NZUF0GTD2J1UUL693E" localSheetId="7" hidden="1">#REF!</definedName>
    <definedName name="BExW1PTHB0NZUF0GTD2J1UUL693E" hidden="1">#REF!</definedName>
    <definedName name="BExW1TKA0Z9OP2DTG50GZR5EG8C7" localSheetId="11" hidden="1">#REF!</definedName>
    <definedName name="BExW1TKA0Z9OP2DTG50GZR5EG8C7" localSheetId="5" hidden="1">#REF!</definedName>
    <definedName name="BExW1TKA0Z9OP2DTG50GZR5EG8C7" localSheetId="8" hidden="1">#REF!</definedName>
    <definedName name="BExW1TKA0Z9OP2DTG50GZR5EG8C7" localSheetId="6" hidden="1">#REF!</definedName>
    <definedName name="BExW1TKA0Z9OP2DTG50GZR5EG8C7" localSheetId="7" hidden="1">#REF!</definedName>
    <definedName name="BExW1TKA0Z9OP2DTG50GZR5EG8C7" hidden="1">#REF!</definedName>
    <definedName name="BExW1U0JLKQ094DW5MMOI8UHO09V" localSheetId="11" hidden="1">#REF!</definedName>
    <definedName name="BExW1U0JLKQ094DW5MMOI8UHO09V" localSheetId="5" hidden="1">#REF!</definedName>
    <definedName name="BExW1U0JLKQ094DW5MMOI8UHO09V" localSheetId="8" hidden="1">#REF!</definedName>
    <definedName name="BExW1U0JLKQ094DW5MMOI8UHO09V" localSheetId="6" hidden="1">#REF!</definedName>
    <definedName name="BExW1U0JLKQ094DW5MMOI8UHO09V" localSheetId="7" hidden="1">#REF!</definedName>
    <definedName name="BExW1U0JLKQ094DW5MMOI8UHO09V" hidden="1">#REF!</definedName>
    <definedName name="BExW1VNZHNB5P9V6232N0DQCE0WE" localSheetId="11" hidden="1">#REF!</definedName>
    <definedName name="BExW1VNZHNB5P9V6232N0DQCE0WE" localSheetId="5" hidden="1">#REF!</definedName>
    <definedName name="BExW1VNZHNB5P9V6232N0DQCE0WE" localSheetId="8" hidden="1">#REF!</definedName>
    <definedName name="BExW1VNZHNB5P9V6232N0DQCE0WE" localSheetId="6" hidden="1">#REF!</definedName>
    <definedName name="BExW1VNZHNB5P9V6232N0DQCE0WE" localSheetId="7" hidden="1">#REF!</definedName>
    <definedName name="BExW1VNZHNB5P9V6232N0DQCE0WE" hidden="1">#REF!</definedName>
    <definedName name="BExW1WK6J1TDP29S3QDPTYZJBLIW" localSheetId="11" hidden="1">#REF!</definedName>
    <definedName name="BExW1WK6J1TDP29S3QDPTYZJBLIW" localSheetId="5" hidden="1">#REF!</definedName>
    <definedName name="BExW1WK6J1TDP29S3QDPTYZJBLIW" localSheetId="8" hidden="1">#REF!</definedName>
    <definedName name="BExW1WK6J1TDP29S3QDPTYZJBLIW" localSheetId="6" hidden="1">#REF!</definedName>
    <definedName name="BExW1WK6J1TDP29S3QDPTYZJBLIW" localSheetId="7" hidden="1">#REF!</definedName>
    <definedName name="BExW1WK6J1TDP29S3QDPTYZJBLIW" hidden="1">#REF!</definedName>
    <definedName name="BExW283NP9D366XFPXLGSCI5UB0L" localSheetId="11" hidden="1">#REF!</definedName>
    <definedName name="BExW283NP9D366XFPXLGSCI5UB0L" localSheetId="5" hidden="1">#REF!</definedName>
    <definedName name="BExW283NP9D366XFPXLGSCI5UB0L" localSheetId="8" hidden="1">#REF!</definedName>
    <definedName name="BExW283NP9D366XFPXLGSCI5UB0L" localSheetId="6" hidden="1">#REF!</definedName>
    <definedName name="BExW283NP9D366XFPXLGSCI5UB0L" localSheetId="7" hidden="1">#REF!</definedName>
    <definedName name="BExW283NP9D366XFPXLGSCI5UB0L" hidden="1">#REF!</definedName>
    <definedName name="BExW2H3C8WJSBW5FGTFKVDVJC4CL" localSheetId="11" hidden="1">#REF!</definedName>
    <definedName name="BExW2H3C8WJSBW5FGTFKVDVJC4CL" localSheetId="5" hidden="1">#REF!</definedName>
    <definedName name="BExW2H3C8WJSBW5FGTFKVDVJC4CL" localSheetId="8" hidden="1">#REF!</definedName>
    <definedName name="BExW2H3C8WJSBW5FGTFKVDVJC4CL" localSheetId="6" hidden="1">#REF!</definedName>
    <definedName name="BExW2H3C8WJSBW5FGTFKVDVJC4CL" localSheetId="7" hidden="1">#REF!</definedName>
    <definedName name="BExW2H3C8WJSBW5FGTFKVDVJC4CL" hidden="1">#REF!</definedName>
    <definedName name="BExW2MSCKPGF5K3I7TL4KF5ISUOL" localSheetId="11" hidden="1">#REF!</definedName>
    <definedName name="BExW2MSCKPGF5K3I7TL4KF5ISUOL" localSheetId="5" hidden="1">#REF!</definedName>
    <definedName name="BExW2MSCKPGF5K3I7TL4KF5ISUOL" localSheetId="8" hidden="1">#REF!</definedName>
    <definedName name="BExW2MSCKPGF5K3I7TL4KF5ISUOL" localSheetId="6" hidden="1">#REF!</definedName>
    <definedName name="BExW2MSCKPGF5K3I7TL4KF5ISUOL" localSheetId="7" hidden="1">#REF!</definedName>
    <definedName name="BExW2MSCKPGF5K3I7TL4KF5ISUOL" hidden="1">#REF!</definedName>
    <definedName name="BExW2SMO90FU9W8DVVES6Q4E6BZR" localSheetId="11" hidden="1">#REF!</definedName>
    <definedName name="BExW2SMO90FU9W8DVVES6Q4E6BZR" localSheetId="5" hidden="1">#REF!</definedName>
    <definedName name="BExW2SMO90FU9W8DVVES6Q4E6BZR" localSheetId="8" hidden="1">#REF!</definedName>
    <definedName name="BExW2SMO90FU9W8DVVES6Q4E6BZR" localSheetId="6" hidden="1">#REF!</definedName>
    <definedName name="BExW2SMO90FU9W8DVVES6Q4E6BZR" localSheetId="7" hidden="1">#REF!</definedName>
    <definedName name="BExW2SMO90FU9W8DVVES6Q4E6BZR" hidden="1">#REF!</definedName>
    <definedName name="BExW36V9N91OHCUMGWJQL3I5P4JK" localSheetId="11" hidden="1">#REF!</definedName>
    <definedName name="BExW36V9N91OHCUMGWJQL3I5P4JK" localSheetId="5" hidden="1">#REF!</definedName>
    <definedName name="BExW36V9N91OHCUMGWJQL3I5P4JK" localSheetId="8" hidden="1">#REF!</definedName>
    <definedName name="BExW36V9N91OHCUMGWJQL3I5P4JK" localSheetId="6" hidden="1">#REF!</definedName>
    <definedName name="BExW36V9N91OHCUMGWJQL3I5P4JK" localSheetId="7" hidden="1">#REF!</definedName>
    <definedName name="BExW36V9N91OHCUMGWJQL3I5P4JK" hidden="1">#REF!</definedName>
    <definedName name="BExW39V04HTFFQE7DAW9MAJT0NNF" localSheetId="11" hidden="1">#REF!</definedName>
    <definedName name="BExW39V04HTFFQE7DAW9MAJT0NNF" localSheetId="5" hidden="1">#REF!</definedName>
    <definedName name="BExW39V04HTFFQE7DAW9MAJT0NNF" localSheetId="8" hidden="1">#REF!</definedName>
    <definedName name="BExW39V04HTFFQE7DAW9MAJT0NNF" localSheetId="6" hidden="1">#REF!</definedName>
    <definedName name="BExW39V04HTFFQE7DAW9MAJT0NNF" localSheetId="7" hidden="1">#REF!</definedName>
    <definedName name="BExW39V04HTFFQE7DAW9MAJT0NNF" hidden="1">#REF!</definedName>
    <definedName name="BExW3ECU6QPMV99AITCPHAG0CGYK" localSheetId="11" hidden="1">#REF!</definedName>
    <definedName name="BExW3ECU6QPMV99AITCPHAG0CGYK" localSheetId="5" hidden="1">#REF!</definedName>
    <definedName name="BExW3ECU6QPMV99AITCPHAG0CGYK" localSheetId="8" hidden="1">#REF!</definedName>
    <definedName name="BExW3ECU6QPMV99AITCPHAG0CGYK" localSheetId="6" hidden="1">#REF!</definedName>
    <definedName name="BExW3ECU6QPMV99AITCPHAG0CGYK" localSheetId="7" hidden="1">#REF!</definedName>
    <definedName name="BExW3ECU6QPMV99AITCPHAG0CGYK" hidden="1">#REF!</definedName>
    <definedName name="BExW3EIBA1J9Q9NA9VCGZGRS8WV7" localSheetId="11" hidden="1">#REF!</definedName>
    <definedName name="BExW3EIBA1J9Q9NA9VCGZGRS8WV7" localSheetId="5" hidden="1">#REF!</definedName>
    <definedName name="BExW3EIBA1J9Q9NA9VCGZGRS8WV7" localSheetId="8" hidden="1">#REF!</definedName>
    <definedName name="BExW3EIBA1J9Q9NA9VCGZGRS8WV7" localSheetId="6" hidden="1">#REF!</definedName>
    <definedName name="BExW3EIBA1J9Q9NA9VCGZGRS8WV7" localSheetId="7" hidden="1">#REF!</definedName>
    <definedName name="BExW3EIBA1J9Q9NA9VCGZGRS8WV7" hidden="1">#REF!</definedName>
    <definedName name="BExW3FEO8FI8N6AGQKYEG4SQVJWB" localSheetId="11" hidden="1">#REF!</definedName>
    <definedName name="BExW3FEO8FI8N6AGQKYEG4SQVJWB" localSheetId="5" hidden="1">#REF!</definedName>
    <definedName name="BExW3FEO8FI8N6AGQKYEG4SQVJWB" localSheetId="8" hidden="1">#REF!</definedName>
    <definedName name="BExW3FEO8FI8N6AGQKYEG4SQVJWB" localSheetId="6" hidden="1">#REF!</definedName>
    <definedName name="BExW3FEO8FI8N6AGQKYEG4SQVJWB" localSheetId="7" hidden="1">#REF!</definedName>
    <definedName name="BExW3FEO8FI8N6AGQKYEG4SQVJWB" hidden="1">#REF!</definedName>
    <definedName name="BExW3GB28STOMJUSZEIA7YKYNS4Y" localSheetId="11" hidden="1">#REF!</definedName>
    <definedName name="BExW3GB28STOMJUSZEIA7YKYNS4Y" localSheetId="5" hidden="1">#REF!</definedName>
    <definedName name="BExW3GB28STOMJUSZEIA7YKYNS4Y" localSheetId="8" hidden="1">#REF!</definedName>
    <definedName name="BExW3GB28STOMJUSZEIA7YKYNS4Y" localSheetId="6" hidden="1">#REF!</definedName>
    <definedName name="BExW3GB28STOMJUSZEIA7YKYNS4Y" localSheetId="7" hidden="1">#REF!</definedName>
    <definedName name="BExW3GB28STOMJUSZEIA7YKYNS4Y" hidden="1">#REF!</definedName>
    <definedName name="BExW3T1K638HT5E0Y8MMK108P5JT" localSheetId="11" hidden="1">#REF!</definedName>
    <definedName name="BExW3T1K638HT5E0Y8MMK108P5JT" localSheetId="5" hidden="1">#REF!</definedName>
    <definedName name="BExW3T1K638HT5E0Y8MMK108P5JT" localSheetId="8" hidden="1">#REF!</definedName>
    <definedName name="BExW3T1K638HT5E0Y8MMK108P5JT" localSheetId="6" hidden="1">#REF!</definedName>
    <definedName name="BExW3T1K638HT5E0Y8MMK108P5JT" localSheetId="7" hidden="1">#REF!</definedName>
    <definedName name="BExW3T1K638HT5E0Y8MMK108P5JT" hidden="1">#REF!</definedName>
    <definedName name="BExW3U3D6FTAFTK3Q7DSA9FY454Q" localSheetId="11" hidden="1">#REF!</definedName>
    <definedName name="BExW3U3D6FTAFTK3Q7DSA9FY454Q" localSheetId="5" hidden="1">#REF!</definedName>
    <definedName name="BExW3U3D6FTAFTK3Q7DSA9FY454Q" localSheetId="8" hidden="1">#REF!</definedName>
    <definedName name="BExW3U3D6FTAFTK3Q7DSA9FY454Q" localSheetId="6" hidden="1">#REF!</definedName>
    <definedName name="BExW3U3D6FTAFTK3Q7DSA9FY454Q" localSheetId="7" hidden="1">#REF!</definedName>
    <definedName name="BExW3U3D6FTAFTK3Q7DSA9FY454Q" hidden="1">#REF!</definedName>
    <definedName name="BExW4217ZHL9VO39POSTJOD090WU" localSheetId="11" hidden="1">#REF!</definedName>
    <definedName name="BExW4217ZHL9VO39POSTJOD090WU" localSheetId="5" hidden="1">#REF!</definedName>
    <definedName name="BExW4217ZHL9VO39POSTJOD090WU" localSheetId="8" hidden="1">#REF!</definedName>
    <definedName name="BExW4217ZHL9VO39POSTJOD090WU" localSheetId="6" hidden="1">#REF!</definedName>
    <definedName name="BExW4217ZHL9VO39POSTJOD090WU" localSheetId="7" hidden="1">#REF!</definedName>
    <definedName name="BExW4217ZHL9VO39POSTJOD090WU" hidden="1">#REF!</definedName>
    <definedName name="BExW4GPW71EBF8XPS2QGVQHBCDX3" localSheetId="11" hidden="1">#REF!</definedName>
    <definedName name="BExW4GPW71EBF8XPS2QGVQHBCDX3" localSheetId="5" hidden="1">#REF!</definedName>
    <definedName name="BExW4GPW71EBF8XPS2QGVQHBCDX3" localSheetId="8" hidden="1">#REF!</definedName>
    <definedName name="BExW4GPW71EBF8XPS2QGVQHBCDX3" localSheetId="6" hidden="1">#REF!</definedName>
    <definedName name="BExW4GPW71EBF8XPS2QGVQHBCDX3" localSheetId="7" hidden="1">#REF!</definedName>
    <definedName name="BExW4GPW71EBF8XPS2QGVQHBCDX3" hidden="1">#REF!</definedName>
    <definedName name="BExW4JKC5837JBPCOJV337ZVYYY3" localSheetId="11" hidden="1">#REF!</definedName>
    <definedName name="BExW4JKC5837JBPCOJV337ZVYYY3" localSheetId="5" hidden="1">#REF!</definedName>
    <definedName name="BExW4JKC5837JBPCOJV337ZVYYY3" localSheetId="8" hidden="1">#REF!</definedName>
    <definedName name="BExW4JKC5837JBPCOJV337ZVYYY3" localSheetId="6" hidden="1">#REF!</definedName>
    <definedName name="BExW4JKC5837JBPCOJV337ZVYYY3" localSheetId="7" hidden="1">#REF!</definedName>
    <definedName name="BExW4JKC5837JBPCOJV337ZVYYY3" hidden="1">#REF!</definedName>
    <definedName name="BExW4O2DBZGV8KGBO9EB4BAXIH4Y" localSheetId="11" hidden="1">#REF!</definedName>
    <definedName name="BExW4O2DBZGV8KGBO9EB4BAXIH4Y" localSheetId="5" hidden="1">#REF!</definedName>
    <definedName name="BExW4O2DBZGV8KGBO9EB4BAXIH4Y" localSheetId="8" hidden="1">#REF!</definedName>
    <definedName name="BExW4O2DBZGV8KGBO9EB4BAXIH4Y" localSheetId="6" hidden="1">#REF!</definedName>
    <definedName name="BExW4O2DBZGV8KGBO9EB4BAXIH4Y" localSheetId="7" hidden="1">#REF!</definedName>
    <definedName name="BExW4O2DBZGV8KGBO9EB4BAXIH4Y" hidden="1">#REF!</definedName>
    <definedName name="BExW4QR9FV9MP5K610THBSM51RYO" localSheetId="11" hidden="1">#REF!</definedName>
    <definedName name="BExW4QR9FV9MP5K610THBSM51RYO" localSheetId="5" hidden="1">#REF!</definedName>
    <definedName name="BExW4QR9FV9MP5K610THBSM51RYO" localSheetId="8" hidden="1">#REF!</definedName>
    <definedName name="BExW4QR9FV9MP5K610THBSM51RYO" localSheetId="6" hidden="1">#REF!</definedName>
    <definedName name="BExW4QR9FV9MP5K610THBSM51RYO" localSheetId="7" hidden="1">#REF!</definedName>
    <definedName name="BExW4QR9FV9MP5K610THBSM51RYO" hidden="1">#REF!</definedName>
    <definedName name="BExW4Z029R9E19ZENN3WEA3VDAD1" localSheetId="11" hidden="1">#REF!</definedName>
    <definedName name="BExW4Z029R9E19ZENN3WEA3VDAD1" localSheetId="5" hidden="1">#REF!</definedName>
    <definedName name="BExW4Z029R9E19ZENN3WEA3VDAD1" localSheetId="8" hidden="1">#REF!</definedName>
    <definedName name="BExW4Z029R9E19ZENN3WEA3VDAD1" localSheetId="6" hidden="1">#REF!</definedName>
    <definedName name="BExW4Z029R9E19ZENN3WEA3VDAD1" localSheetId="7" hidden="1">#REF!</definedName>
    <definedName name="BExW4Z029R9E19ZENN3WEA3VDAD1" hidden="1">#REF!</definedName>
    <definedName name="BExW53SPLW3K0Y0ZVTM4NYF1B2YH" localSheetId="11" hidden="1">#REF!</definedName>
    <definedName name="BExW53SPLW3K0Y0ZVTM4NYF1B2YH" localSheetId="5" hidden="1">#REF!</definedName>
    <definedName name="BExW53SPLW3K0Y0ZVTM4NYF1B2YH" localSheetId="8" hidden="1">#REF!</definedName>
    <definedName name="BExW53SPLW3K0Y0ZVTM4NYF1B2YH" localSheetId="6" hidden="1">#REF!</definedName>
    <definedName name="BExW53SPLW3K0Y0ZVTM4NYF1B2YH" localSheetId="7" hidden="1">#REF!</definedName>
    <definedName name="BExW53SPLW3K0Y0ZVTM4NYF1B2YH" hidden="1">#REF!</definedName>
    <definedName name="BExW591F7X34FVKJ2OUT09PFUW1B" localSheetId="11" hidden="1">#REF!</definedName>
    <definedName name="BExW591F7X34FVKJ2OUT09PFUW1B" localSheetId="5" hidden="1">#REF!</definedName>
    <definedName name="BExW591F7X34FVKJ2OUT09PFUW1B" localSheetId="8" hidden="1">#REF!</definedName>
    <definedName name="BExW591F7X34FVKJ2OUT09PFUW1B" localSheetId="6" hidden="1">#REF!</definedName>
    <definedName name="BExW591F7X34FVKJ2OUT09PFUW1B" localSheetId="7" hidden="1">#REF!</definedName>
    <definedName name="BExW591F7X34FVKJ2OUT09PFUW1B" hidden="1">#REF!</definedName>
    <definedName name="BExW5AZNT6IAZGNF2C879ODHY1B8" localSheetId="11" hidden="1">#REF!</definedName>
    <definedName name="BExW5AZNT6IAZGNF2C879ODHY1B8" localSheetId="5" hidden="1">#REF!</definedName>
    <definedName name="BExW5AZNT6IAZGNF2C879ODHY1B8" localSheetId="8" hidden="1">#REF!</definedName>
    <definedName name="BExW5AZNT6IAZGNF2C879ODHY1B8" localSheetId="6" hidden="1">#REF!</definedName>
    <definedName name="BExW5AZNT6IAZGNF2C879ODHY1B8" localSheetId="7" hidden="1">#REF!</definedName>
    <definedName name="BExW5AZNT6IAZGNF2C879ODHY1B8" hidden="1">#REF!</definedName>
    <definedName name="BExW5F6OUXHEWQU5VYE7W7P8DD78" localSheetId="11" hidden="1">#REF!</definedName>
    <definedName name="BExW5F6OUXHEWQU5VYE7W7P8DD78" localSheetId="5" hidden="1">#REF!</definedName>
    <definedName name="BExW5F6OUXHEWQU5VYE7W7P8DD78" localSheetId="8" hidden="1">#REF!</definedName>
    <definedName name="BExW5F6OUXHEWQU5VYE7W7P8DD78" localSheetId="6" hidden="1">#REF!</definedName>
    <definedName name="BExW5F6OUXHEWQU5VYE7W7P8DD78" localSheetId="7" hidden="1">#REF!</definedName>
    <definedName name="BExW5F6OUXHEWQU5VYE7W7P8DD78" hidden="1">#REF!</definedName>
    <definedName name="BExW5WPU27WD4NWZOT0ZEJIDLX5J" localSheetId="11" hidden="1">#REF!</definedName>
    <definedName name="BExW5WPU27WD4NWZOT0ZEJIDLX5J" localSheetId="5" hidden="1">#REF!</definedName>
    <definedName name="BExW5WPU27WD4NWZOT0ZEJIDLX5J" localSheetId="8" hidden="1">#REF!</definedName>
    <definedName name="BExW5WPU27WD4NWZOT0ZEJIDLX5J" localSheetId="6" hidden="1">#REF!</definedName>
    <definedName name="BExW5WPU27WD4NWZOT0ZEJIDLX5J" localSheetId="7" hidden="1">#REF!</definedName>
    <definedName name="BExW5WPU27WD4NWZOT0ZEJIDLX5J" hidden="1">#REF!</definedName>
    <definedName name="BExW5YD97EMSUYC4KDEFH1FB4FY3" localSheetId="11" hidden="1">#REF!</definedName>
    <definedName name="BExW5YD97EMSUYC4KDEFH1FB4FY3" localSheetId="5" hidden="1">#REF!</definedName>
    <definedName name="BExW5YD97EMSUYC4KDEFH1FB4FY3" localSheetId="8" hidden="1">#REF!</definedName>
    <definedName name="BExW5YD97EMSUYC4KDEFH1FB4FY3" localSheetId="6" hidden="1">#REF!</definedName>
    <definedName name="BExW5YD97EMSUYC4KDEFH1FB4FY3" localSheetId="7" hidden="1">#REF!</definedName>
    <definedName name="BExW5YD97EMSUYC4KDEFH1FB4FY3" hidden="1">#REF!</definedName>
    <definedName name="BExW5Z469DSRWTA6T0KVLA7SMIPL" localSheetId="11" hidden="1">#REF!</definedName>
    <definedName name="BExW5Z469DSRWTA6T0KVLA7SMIPL" localSheetId="5" hidden="1">#REF!</definedName>
    <definedName name="BExW5Z469DSRWTA6T0KVLA7SMIPL" localSheetId="8" hidden="1">#REF!</definedName>
    <definedName name="BExW5Z469DSRWTA6T0KVLA7SMIPL" localSheetId="6" hidden="1">#REF!</definedName>
    <definedName name="BExW5Z469DSRWTA6T0KVLA7SMIPL" localSheetId="7" hidden="1">#REF!</definedName>
    <definedName name="BExW5Z469DSRWTA6T0KVLA7SMIPL" hidden="1">#REF!</definedName>
    <definedName name="BExW62ETJAPBX5X53FTGUCHZXI2K" localSheetId="11" hidden="1">#REF!</definedName>
    <definedName name="BExW62ETJAPBX5X53FTGUCHZXI2K" localSheetId="5" hidden="1">#REF!</definedName>
    <definedName name="BExW62ETJAPBX5X53FTGUCHZXI2K" localSheetId="8" hidden="1">#REF!</definedName>
    <definedName name="BExW62ETJAPBX5X53FTGUCHZXI2K" localSheetId="6" hidden="1">#REF!</definedName>
    <definedName name="BExW62ETJAPBX5X53FTGUCHZXI2K" localSheetId="7" hidden="1">#REF!</definedName>
    <definedName name="BExW62ETJAPBX5X53FTGUCHZXI2K" hidden="1">#REF!</definedName>
    <definedName name="BExW660AV1TUV2XNUPD65RZR3QOO" localSheetId="11" hidden="1">#REF!</definedName>
    <definedName name="BExW660AV1TUV2XNUPD65RZR3QOO" localSheetId="5" hidden="1">#REF!</definedName>
    <definedName name="BExW660AV1TUV2XNUPD65RZR3QOO" localSheetId="8" hidden="1">#REF!</definedName>
    <definedName name="BExW660AV1TUV2XNUPD65RZR3QOO" localSheetId="6" hidden="1">#REF!</definedName>
    <definedName name="BExW660AV1TUV2XNUPD65RZR3QOO" localSheetId="7" hidden="1">#REF!</definedName>
    <definedName name="BExW660AV1TUV2XNUPD65RZR3QOO" hidden="1">#REF!</definedName>
    <definedName name="BExW66LVVZK656PQY1257QMHP2AY" localSheetId="11" hidden="1">#REF!</definedName>
    <definedName name="BExW66LVVZK656PQY1257QMHP2AY" localSheetId="5" hidden="1">#REF!</definedName>
    <definedName name="BExW66LVVZK656PQY1257QMHP2AY" localSheetId="8" hidden="1">#REF!</definedName>
    <definedName name="BExW66LVVZK656PQY1257QMHP2AY" localSheetId="6" hidden="1">#REF!</definedName>
    <definedName name="BExW66LVVZK656PQY1257QMHP2AY" localSheetId="7" hidden="1">#REF!</definedName>
    <definedName name="BExW66LVVZK656PQY1257QMHP2AY" hidden="1">#REF!</definedName>
    <definedName name="BExW6EJPHAP1TWT380AZLXNHR22P" localSheetId="11" hidden="1">#REF!</definedName>
    <definedName name="BExW6EJPHAP1TWT380AZLXNHR22P" localSheetId="5" hidden="1">#REF!</definedName>
    <definedName name="BExW6EJPHAP1TWT380AZLXNHR22P" localSheetId="8" hidden="1">#REF!</definedName>
    <definedName name="BExW6EJPHAP1TWT380AZLXNHR22P" localSheetId="6" hidden="1">#REF!</definedName>
    <definedName name="BExW6EJPHAP1TWT380AZLXNHR22P" localSheetId="7" hidden="1">#REF!</definedName>
    <definedName name="BExW6EJPHAP1TWT380AZLXNHR22P" hidden="1">#REF!</definedName>
    <definedName name="BExW6G1PJ38H10DVLL8WPQ736OEB" localSheetId="11" hidden="1">#REF!</definedName>
    <definedName name="BExW6G1PJ38H10DVLL8WPQ736OEB" localSheetId="5" hidden="1">#REF!</definedName>
    <definedName name="BExW6G1PJ38H10DVLL8WPQ736OEB" localSheetId="8" hidden="1">#REF!</definedName>
    <definedName name="BExW6G1PJ38H10DVLL8WPQ736OEB" localSheetId="6" hidden="1">#REF!</definedName>
    <definedName name="BExW6G1PJ38H10DVLL8WPQ736OEB" localSheetId="7" hidden="1">#REF!</definedName>
    <definedName name="BExW6G1PJ38H10DVLL8WPQ736OEB" hidden="1">#REF!</definedName>
    <definedName name="BExW794A74Z5F2K8LVQLD6VSKXUE" localSheetId="11" hidden="1">#REF!</definedName>
    <definedName name="BExW794A74Z5F2K8LVQLD6VSKXUE" localSheetId="5" hidden="1">#REF!</definedName>
    <definedName name="BExW794A74Z5F2K8LVQLD6VSKXUE" localSheetId="8" hidden="1">#REF!</definedName>
    <definedName name="BExW794A74Z5F2K8LVQLD6VSKXUE" localSheetId="6" hidden="1">#REF!</definedName>
    <definedName name="BExW794A74Z5F2K8LVQLD6VSKXUE" localSheetId="7" hidden="1">#REF!</definedName>
    <definedName name="BExW794A74Z5F2K8LVQLD6VSKXUE" hidden="1">#REF!</definedName>
    <definedName name="BExW7Q1TQ8E6G4WYYNSOMV43S95R" localSheetId="11" hidden="1">#REF!</definedName>
    <definedName name="BExW7Q1TQ8E6G4WYYNSOMV43S95R" localSheetId="5" hidden="1">#REF!</definedName>
    <definedName name="BExW7Q1TQ8E6G4WYYNSOMV43S95R" localSheetId="8" hidden="1">#REF!</definedName>
    <definedName name="BExW7Q1TQ8E6G4WYYNSOMV43S95R" localSheetId="6" hidden="1">#REF!</definedName>
    <definedName name="BExW7Q1TQ8E6G4WYYNSOMV43S95R" localSheetId="7" hidden="1">#REF!</definedName>
    <definedName name="BExW7Q1TQ8E6G4WYYNSOMV43S95R" hidden="1">#REF!</definedName>
    <definedName name="BExW7XZTFZV0N9YM9S4PM74A5X2O" localSheetId="11" hidden="1">#REF!</definedName>
    <definedName name="BExW7XZTFZV0N9YM9S4PM74A5X2O" localSheetId="5" hidden="1">#REF!</definedName>
    <definedName name="BExW7XZTFZV0N9YM9S4PM74A5X2O" localSheetId="8" hidden="1">#REF!</definedName>
    <definedName name="BExW7XZTFZV0N9YM9S4PM74A5X2O" localSheetId="6" hidden="1">#REF!</definedName>
    <definedName name="BExW7XZTFZV0N9YM9S4PM74A5X2O" localSheetId="7" hidden="1">#REF!</definedName>
    <definedName name="BExW7XZTFZV0N9YM9S4PM74A5X2O" hidden="1">#REF!</definedName>
    <definedName name="BExW8K0SSIPSKBVP06IJ71600HJZ" localSheetId="11" hidden="1">#REF!</definedName>
    <definedName name="BExW8K0SSIPSKBVP06IJ71600HJZ" localSheetId="5" hidden="1">#REF!</definedName>
    <definedName name="BExW8K0SSIPSKBVP06IJ71600HJZ" localSheetId="8" hidden="1">#REF!</definedName>
    <definedName name="BExW8K0SSIPSKBVP06IJ71600HJZ" localSheetId="6" hidden="1">#REF!</definedName>
    <definedName name="BExW8K0SSIPSKBVP06IJ71600HJZ" localSheetId="7" hidden="1">#REF!</definedName>
    <definedName name="BExW8K0SSIPSKBVP06IJ71600HJZ" hidden="1">#REF!</definedName>
    <definedName name="BExW8T0GVY3ZYO4ACSBLHS8SH895" localSheetId="11" hidden="1">#REF!</definedName>
    <definedName name="BExW8T0GVY3ZYO4ACSBLHS8SH895" localSheetId="5" hidden="1">#REF!</definedName>
    <definedName name="BExW8T0GVY3ZYO4ACSBLHS8SH895" localSheetId="8" hidden="1">#REF!</definedName>
    <definedName name="BExW8T0GVY3ZYO4ACSBLHS8SH895" localSheetId="6" hidden="1">#REF!</definedName>
    <definedName name="BExW8T0GVY3ZYO4ACSBLHS8SH895" localSheetId="7" hidden="1">#REF!</definedName>
    <definedName name="BExW8T0GVY3ZYO4ACSBLHS8SH895" hidden="1">#REF!</definedName>
    <definedName name="BExW8YEP73JMMU9HZ08PM4WHJQZ4" localSheetId="11" hidden="1">#REF!</definedName>
    <definedName name="BExW8YEP73JMMU9HZ08PM4WHJQZ4" localSheetId="5" hidden="1">#REF!</definedName>
    <definedName name="BExW8YEP73JMMU9HZ08PM4WHJQZ4" localSheetId="8" hidden="1">#REF!</definedName>
    <definedName name="BExW8YEP73JMMU9HZ08PM4WHJQZ4" localSheetId="6" hidden="1">#REF!</definedName>
    <definedName name="BExW8YEP73JMMU9HZ08PM4WHJQZ4" localSheetId="7" hidden="1">#REF!</definedName>
    <definedName name="BExW8YEP73JMMU9HZ08PM4WHJQZ4" hidden="1">#REF!</definedName>
    <definedName name="BExW937AT53OZQRHNWQZ5BVH24IE" localSheetId="11" hidden="1">#REF!</definedName>
    <definedName name="BExW937AT53OZQRHNWQZ5BVH24IE" localSheetId="5" hidden="1">#REF!</definedName>
    <definedName name="BExW937AT53OZQRHNWQZ5BVH24IE" localSheetId="8" hidden="1">#REF!</definedName>
    <definedName name="BExW937AT53OZQRHNWQZ5BVH24IE" localSheetId="6" hidden="1">#REF!</definedName>
    <definedName name="BExW937AT53OZQRHNWQZ5BVH24IE" localSheetId="7" hidden="1">#REF!</definedName>
    <definedName name="BExW937AT53OZQRHNWQZ5BVH24IE" hidden="1">#REF!</definedName>
    <definedName name="BExW95LN5N0LYFFVP7GJEGDVDLF0" localSheetId="11" hidden="1">#REF!</definedName>
    <definedName name="BExW95LN5N0LYFFVP7GJEGDVDLF0" localSheetId="5" hidden="1">#REF!</definedName>
    <definedName name="BExW95LN5N0LYFFVP7GJEGDVDLF0" localSheetId="8" hidden="1">#REF!</definedName>
    <definedName name="BExW95LN5N0LYFFVP7GJEGDVDLF0" localSheetId="6" hidden="1">#REF!</definedName>
    <definedName name="BExW95LN5N0LYFFVP7GJEGDVDLF0" localSheetId="7" hidden="1">#REF!</definedName>
    <definedName name="BExW95LN5N0LYFFVP7GJEGDVDLF0" hidden="1">#REF!</definedName>
    <definedName name="BExW967733Q8RAJOHR2GJ3HO8JIW" localSheetId="11" hidden="1">#REF!</definedName>
    <definedName name="BExW967733Q8RAJOHR2GJ3HO8JIW" localSheetId="5" hidden="1">#REF!</definedName>
    <definedName name="BExW967733Q8RAJOHR2GJ3HO8JIW" localSheetId="8" hidden="1">#REF!</definedName>
    <definedName name="BExW967733Q8RAJOHR2GJ3HO8JIW" localSheetId="6" hidden="1">#REF!</definedName>
    <definedName name="BExW967733Q8RAJOHR2GJ3HO8JIW" localSheetId="7" hidden="1">#REF!</definedName>
    <definedName name="BExW967733Q8RAJOHR2GJ3HO8JIW" hidden="1">#REF!</definedName>
    <definedName name="BExW9POK1KIOI0ALS5MZIKTDIYMA" localSheetId="11" hidden="1">#REF!</definedName>
    <definedName name="BExW9POK1KIOI0ALS5MZIKTDIYMA" localSheetId="5" hidden="1">#REF!</definedName>
    <definedName name="BExW9POK1KIOI0ALS5MZIKTDIYMA" localSheetId="8" hidden="1">#REF!</definedName>
    <definedName name="BExW9POK1KIOI0ALS5MZIKTDIYMA" localSheetId="6" hidden="1">#REF!</definedName>
    <definedName name="BExW9POK1KIOI0ALS5MZIKTDIYMA" localSheetId="7" hidden="1">#REF!</definedName>
    <definedName name="BExW9POK1KIOI0ALS5MZIKTDIYMA" hidden="1">#REF!</definedName>
    <definedName name="BExXLDE6PN4ESWT3LXJNQCY94NE4" localSheetId="11" hidden="1">#REF!</definedName>
    <definedName name="BExXLDE6PN4ESWT3LXJNQCY94NE4" localSheetId="5" hidden="1">#REF!</definedName>
    <definedName name="BExXLDE6PN4ESWT3LXJNQCY94NE4" localSheetId="8" hidden="1">#REF!</definedName>
    <definedName name="BExXLDE6PN4ESWT3LXJNQCY94NE4" localSheetId="6" hidden="1">#REF!</definedName>
    <definedName name="BExXLDE6PN4ESWT3LXJNQCY94NE4" localSheetId="7" hidden="1">#REF!</definedName>
    <definedName name="BExXLDE6PN4ESWT3LXJNQCY94NE4" hidden="1">#REF!</definedName>
    <definedName name="BExXLQVPK2H3IF0NDDA5CT612EUK" localSheetId="11" hidden="1">#REF!</definedName>
    <definedName name="BExXLQVPK2H3IF0NDDA5CT612EUK" localSheetId="5" hidden="1">#REF!</definedName>
    <definedName name="BExXLQVPK2H3IF0NDDA5CT612EUK" localSheetId="8" hidden="1">#REF!</definedName>
    <definedName name="BExXLQVPK2H3IF0NDDA5CT612EUK" localSheetId="6" hidden="1">#REF!</definedName>
    <definedName name="BExXLQVPK2H3IF0NDDA5CT612EUK" localSheetId="7" hidden="1">#REF!</definedName>
    <definedName name="BExXLQVPK2H3IF0NDDA5CT612EUK" hidden="1">#REF!</definedName>
    <definedName name="BExXLR6IO70TYTACKQH9M5PGV24J" localSheetId="11" hidden="1">#REF!</definedName>
    <definedName name="BExXLR6IO70TYTACKQH9M5PGV24J" localSheetId="5" hidden="1">#REF!</definedName>
    <definedName name="BExXLR6IO70TYTACKQH9M5PGV24J" localSheetId="8" hidden="1">#REF!</definedName>
    <definedName name="BExXLR6IO70TYTACKQH9M5PGV24J" localSheetId="6" hidden="1">#REF!</definedName>
    <definedName name="BExXLR6IO70TYTACKQH9M5PGV24J" localSheetId="7" hidden="1">#REF!</definedName>
    <definedName name="BExXLR6IO70TYTACKQH9M5PGV24J" hidden="1">#REF!</definedName>
    <definedName name="BExXM065WOLYRYHGHOJE0OOFXA4M" localSheetId="11" hidden="1">#REF!</definedName>
    <definedName name="BExXM065WOLYRYHGHOJE0OOFXA4M" localSheetId="5" hidden="1">#REF!</definedName>
    <definedName name="BExXM065WOLYRYHGHOJE0OOFXA4M" localSheetId="8" hidden="1">#REF!</definedName>
    <definedName name="BExXM065WOLYRYHGHOJE0OOFXA4M" localSheetId="6" hidden="1">#REF!</definedName>
    <definedName name="BExXM065WOLYRYHGHOJE0OOFXA4M" localSheetId="7" hidden="1">#REF!</definedName>
    <definedName name="BExXM065WOLYRYHGHOJE0OOFXA4M" hidden="1">#REF!</definedName>
    <definedName name="BExXM3GUNXVDM82KUR17NNUMQCNI" localSheetId="11" hidden="1">#REF!</definedName>
    <definedName name="BExXM3GUNXVDM82KUR17NNUMQCNI" localSheetId="5" hidden="1">#REF!</definedName>
    <definedName name="BExXM3GUNXVDM82KUR17NNUMQCNI" localSheetId="8" hidden="1">#REF!</definedName>
    <definedName name="BExXM3GUNXVDM82KUR17NNUMQCNI" localSheetId="6" hidden="1">#REF!</definedName>
    <definedName name="BExXM3GUNXVDM82KUR17NNUMQCNI" localSheetId="7" hidden="1">#REF!</definedName>
    <definedName name="BExXM3GUNXVDM82KUR17NNUMQCNI" hidden="1">#REF!</definedName>
    <definedName name="BExXMA28M8SH7MKIGETSDA72WUIZ" localSheetId="11" hidden="1">#REF!</definedName>
    <definedName name="BExXMA28M8SH7MKIGETSDA72WUIZ" localSheetId="5" hidden="1">#REF!</definedName>
    <definedName name="BExXMA28M8SH7MKIGETSDA72WUIZ" localSheetId="8" hidden="1">#REF!</definedName>
    <definedName name="BExXMA28M8SH7MKIGETSDA72WUIZ" localSheetId="6" hidden="1">#REF!</definedName>
    <definedName name="BExXMA28M8SH7MKIGETSDA72WUIZ" localSheetId="7" hidden="1">#REF!</definedName>
    <definedName name="BExXMA28M8SH7MKIGETSDA72WUIZ" hidden="1">#REF!</definedName>
    <definedName name="BExXMOLHIAHDLFSA31PUB36SC3I9" localSheetId="11" hidden="1">#REF!</definedName>
    <definedName name="BExXMOLHIAHDLFSA31PUB36SC3I9" localSheetId="5" hidden="1">#REF!</definedName>
    <definedName name="BExXMOLHIAHDLFSA31PUB36SC3I9" localSheetId="8" hidden="1">#REF!</definedName>
    <definedName name="BExXMOLHIAHDLFSA31PUB36SC3I9" localSheetId="6" hidden="1">#REF!</definedName>
    <definedName name="BExXMOLHIAHDLFSA31PUB36SC3I9" localSheetId="7" hidden="1">#REF!</definedName>
    <definedName name="BExXMOLHIAHDLFSA31PUB36SC3I9" hidden="1">#REF!</definedName>
    <definedName name="BExXMT8T5Z3M2JBQN65X2LKH0YQI" localSheetId="11" hidden="1">#REF!</definedName>
    <definedName name="BExXMT8T5Z3M2JBQN65X2LKH0YQI" localSheetId="5" hidden="1">#REF!</definedName>
    <definedName name="BExXMT8T5Z3M2JBQN65X2LKH0YQI" localSheetId="8" hidden="1">#REF!</definedName>
    <definedName name="BExXMT8T5Z3M2JBQN65X2LKH0YQI" localSheetId="6" hidden="1">#REF!</definedName>
    <definedName name="BExXMT8T5Z3M2JBQN65X2LKH0YQI" localSheetId="7" hidden="1">#REF!</definedName>
    <definedName name="BExXMT8T5Z3M2JBQN65X2LKH0YQI" hidden="1">#REF!</definedName>
    <definedName name="BExXN1XNO7H60M9X1E7EVWFJDM5N" localSheetId="11" hidden="1">#REF!</definedName>
    <definedName name="BExXN1XNO7H60M9X1E7EVWFJDM5N" localSheetId="5" hidden="1">#REF!</definedName>
    <definedName name="BExXN1XNO7H60M9X1E7EVWFJDM5N" localSheetId="8" hidden="1">#REF!</definedName>
    <definedName name="BExXN1XNO7H60M9X1E7EVWFJDM5N" localSheetId="6" hidden="1">#REF!</definedName>
    <definedName name="BExXN1XNO7H60M9X1E7EVWFJDM5N" localSheetId="7" hidden="1">#REF!</definedName>
    <definedName name="BExXN1XNO7H60M9X1E7EVWFJDM5N" hidden="1">#REF!</definedName>
    <definedName name="BExXN1XOOOY51EZQ6II0LWEU2OYT" localSheetId="11" hidden="1">#REF!</definedName>
    <definedName name="BExXN1XOOOY51EZQ6II0LWEU2OYT" localSheetId="5" hidden="1">#REF!</definedName>
    <definedName name="BExXN1XOOOY51EZQ6II0LWEU2OYT" localSheetId="8" hidden="1">#REF!</definedName>
    <definedName name="BExXN1XOOOY51EZQ6II0LWEU2OYT" localSheetId="6" hidden="1">#REF!</definedName>
    <definedName name="BExXN1XOOOY51EZQ6II0LWEU2OYT" localSheetId="7" hidden="1">#REF!</definedName>
    <definedName name="BExXN1XOOOY51EZQ6II0LWEU2OYT" hidden="1">#REF!</definedName>
    <definedName name="BExXN22ZOTIW49GPLWFYKVM90FNZ" localSheetId="11" hidden="1">#REF!</definedName>
    <definedName name="BExXN22ZOTIW49GPLWFYKVM90FNZ" localSheetId="5" hidden="1">#REF!</definedName>
    <definedName name="BExXN22ZOTIW49GPLWFYKVM90FNZ" localSheetId="8" hidden="1">#REF!</definedName>
    <definedName name="BExXN22ZOTIW49GPLWFYKVM90FNZ" localSheetId="6" hidden="1">#REF!</definedName>
    <definedName name="BExXN22ZOTIW49GPLWFYKVM90FNZ" localSheetId="7" hidden="1">#REF!</definedName>
    <definedName name="BExXN22ZOTIW49GPLWFYKVM90FNZ" hidden="1">#REF!</definedName>
    <definedName name="BExXN6QAP8UJQVN4R4BQKPP4QK35" localSheetId="11" hidden="1">#REF!</definedName>
    <definedName name="BExXN6QAP8UJQVN4R4BQKPP4QK35" localSheetId="5" hidden="1">#REF!</definedName>
    <definedName name="BExXN6QAP8UJQVN4R4BQKPP4QK35" localSheetId="8" hidden="1">#REF!</definedName>
    <definedName name="BExXN6QAP8UJQVN4R4BQKPP4QK35" localSheetId="6" hidden="1">#REF!</definedName>
    <definedName name="BExXN6QAP8UJQVN4R4BQKPP4QK35" localSheetId="7" hidden="1">#REF!</definedName>
    <definedName name="BExXN6QAP8UJQVN4R4BQKPP4QK35" hidden="1">#REF!</definedName>
    <definedName name="BExXNBOA39T2X6Y5Y5GZ5DDNA1AX" localSheetId="11" hidden="1">#REF!</definedName>
    <definedName name="BExXNBOA39T2X6Y5Y5GZ5DDNA1AX" localSheetId="5" hidden="1">#REF!</definedName>
    <definedName name="BExXNBOA39T2X6Y5Y5GZ5DDNA1AX" localSheetId="8" hidden="1">#REF!</definedName>
    <definedName name="BExXNBOA39T2X6Y5Y5GZ5DDNA1AX" localSheetId="6" hidden="1">#REF!</definedName>
    <definedName name="BExXNBOA39T2X6Y5Y5GZ5DDNA1AX" localSheetId="7" hidden="1">#REF!</definedName>
    <definedName name="BExXNBOA39T2X6Y5Y5GZ5DDNA1AX" hidden="1">#REF!</definedName>
    <definedName name="BExXNBZ1BRDK73S9XPRR1645KLVB" localSheetId="11" hidden="1">#REF!</definedName>
    <definedName name="BExXNBZ1BRDK73S9XPRR1645KLVB" localSheetId="5" hidden="1">#REF!</definedName>
    <definedName name="BExXNBZ1BRDK73S9XPRR1645KLVB" localSheetId="8" hidden="1">#REF!</definedName>
    <definedName name="BExXNBZ1BRDK73S9XPRR1645KLVB" localSheetId="6" hidden="1">#REF!</definedName>
    <definedName name="BExXNBZ1BRDK73S9XPRR1645KLVB" localSheetId="7" hidden="1">#REF!</definedName>
    <definedName name="BExXNBZ1BRDK73S9XPRR1645KLVB" hidden="1">#REF!</definedName>
    <definedName name="BExXND6872VJ3M2PGT056WQMWBHD" localSheetId="11" hidden="1">#REF!</definedName>
    <definedName name="BExXND6872VJ3M2PGT056WQMWBHD" localSheetId="5" hidden="1">#REF!</definedName>
    <definedName name="BExXND6872VJ3M2PGT056WQMWBHD" localSheetId="8" hidden="1">#REF!</definedName>
    <definedName name="BExXND6872VJ3M2PGT056WQMWBHD" localSheetId="6" hidden="1">#REF!</definedName>
    <definedName name="BExXND6872VJ3M2PGT056WQMWBHD" localSheetId="7" hidden="1">#REF!</definedName>
    <definedName name="BExXND6872VJ3M2PGT056WQMWBHD" hidden="1">#REF!</definedName>
    <definedName name="BExXNPM24UN2PGVL9D1TUBFRIKR4" localSheetId="11" hidden="1">#REF!</definedName>
    <definedName name="BExXNPM24UN2PGVL9D1TUBFRIKR4" localSheetId="5" hidden="1">#REF!</definedName>
    <definedName name="BExXNPM24UN2PGVL9D1TUBFRIKR4" localSheetId="8" hidden="1">#REF!</definedName>
    <definedName name="BExXNPM24UN2PGVL9D1TUBFRIKR4" localSheetId="6" hidden="1">#REF!</definedName>
    <definedName name="BExXNPM24UN2PGVL9D1TUBFRIKR4" localSheetId="7" hidden="1">#REF!</definedName>
    <definedName name="BExXNPM24UN2PGVL9D1TUBFRIKR4" hidden="1">#REF!</definedName>
    <definedName name="BExXNWCR6WOY5G3VTC96QCIFQE0E" localSheetId="11" hidden="1">#REF!</definedName>
    <definedName name="BExXNWCR6WOY5G3VTC96QCIFQE0E" localSheetId="5" hidden="1">#REF!</definedName>
    <definedName name="BExXNWCR6WOY5G3VTC96QCIFQE0E" localSheetId="8" hidden="1">#REF!</definedName>
    <definedName name="BExXNWCR6WOY5G3VTC96QCIFQE0E" localSheetId="6" hidden="1">#REF!</definedName>
    <definedName name="BExXNWCR6WOY5G3VTC96QCIFQE0E" localSheetId="7" hidden="1">#REF!</definedName>
    <definedName name="BExXNWCR6WOY5G3VTC96QCIFQE0E" hidden="1">#REF!</definedName>
    <definedName name="BExXNWYB165VO9MHARCL5WLCHWS0" localSheetId="11" hidden="1">#REF!</definedName>
    <definedName name="BExXNWYB165VO9MHARCL5WLCHWS0" localSheetId="5" hidden="1">#REF!</definedName>
    <definedName name="BExXNWYB165VO9MHARCL5WLCHWS0" localSheetId="8" hidden="1">#REF!</definedName>
    <definedName name="BExXNWYB165VO9MHARCL5WLCHWS0" localSheetId="6" hidden="1">#REF!</definedName>
    <definedName name="BExXNWYB165VO9MHARCL5WLCHWS0" localSheetId="7" hidden="1">#REF!</definedName>
    <definedName name="BExXNWYB165VO9MHARCL5WLCHWS0" hidden="1">#REF!</definedName>
    <definedName name="BExXO278QHQN8JDK5425EJ615ECC" localSheetId="11" hidden="1">#REF!</definedName>
    <definedName name="BExXO278QHQN8JDK5425EJ615ECC" localSheetId="5" hidden="1">#REF!</definedName>
    <definedName name="BExXO278QHQN8JDK5425EJ615ECC" localSheetId="8" hidden="1">#REF!</definedName>
    <definedName name="BExXO278QHQN8JDK5425EJ615ECC" localSheetId="6" hidden="1">#REF!</definedName>
    <definedName name="BExXO278QHQN8JDK5425EJ615ECC" localSheetId="7" hidden="1">#REF!</definedName>
    <definedName name="BExXO278QHQN8JDK5425EJ615ECC" hidden="1">#REF!</definedName>
    <definedName name="BExXO4QVV7YZ6L5A7WZEMIA5AZOV" localSheetId="11" hidden="1">#REF!</definedName>
    <definedName name="BExXO4QVV7YZ6L5A7WZEMIA5AZOV" localSheetId="5" hidden="1">#REF!</definedName>
    <definedName name="BExXO4QVV7YZ6L5A7WZEMIA5AZOV" localSheetId="8" hidden="1">#REF!</definedName>
    <definedName name="BExXO4QVV7YZ6L5A7WZEMIA5AZOV" localSheetId="6" hidden="1">#REF!</definedName>
    <definedName name="BExXO4QVV7YZ6L5A7WZEMIA5AZOV" localSheetId="7" hidden="1">#REF!</definedName>
    <definedName name="BExXO4QVV7YZ6L5A7WZEMIA5AZOV" hidden="1">#REF!</definedName>
    <definedName name="BExXOBHOP0WGFHI2Y9AO4L440UVQ" localSheetId="11" hidden="1">#REF!</definedName>
    <definedName name="BExXOBHOP0WGFHI2Y9AO4L440UVQ" localSheetId="5" hidden="1">#REF!</definedName>
    <definedName name="BExXOBHOP0WGFHI2Y9AO4L440UVQ" localSheetId="8" hidden="1">#REF!</definedName>
    <definedName name="BExXOBHOP0WGFHI2Y9AO4L440UVQ" localSheetId="6" hidden="1">#REF!</definedName>
    <definedName name="BExXOBHOP0WGFHI2Y9AO4L440UVQ" localSheetId="7" hidden="1">#REF!</definedName>
    <definedName name="BExXOBHOP0WGFHI2Y9AO4L440UVQ" hidden="1">#REF!</definedName>
    <definedName name="BExXOHHHX25B8F97636QMXFUDZQK" localSheetId="11" hidden="1">#REF!</definedName>
    <definedName name="BExXOHHHX25B8F97636QMXFUDZQK" localSheetId="5" hidden="1">#REF!</definedName>
    <definedName name="BExXOHHHX25B8F97636QMXFUDZQK" localSheetId="8" hidden="1">#REF!</definedName>
    <definedName name="BExXOHHHX25B8F97636QMXFUDZQK" localSheetId="6" hidden="1">#REF!</definedName>
    <definedName name="BExXOHHHX25B8F97636QMXFUDZQK" localSheetId="7" hidden="1">#REF!</definedName>
    <definedName name="BExXOHHHX25B8F97636QMXFUDZQK" hidden="1">#REF!</definedName>
    <definedName name="BExXOHSAD2NSHOLLMZ2JWA4I3I1R" localSheetId="11" hidden="1">#REF!</definedName>
    <definedName name="BExXOHSAD2NSHOLLMZ2JWA4I3I1R" localSheetId="5" hidden="1">#REF!</definedName>
    <definedName name="BExXOHSAD2NSHOLLMZ2JWA4I3I1R" localSheetId="8" hidden="1">#REF!</definedName>
    <definedName name="BExXOHSAD2NSHOLLMZ2JWA4I3I1R" localSheetId="6" hidden="1">#REF!</definedName>
    <definedName name="BExXOHSAD2NSHOLLMZ2JWA4I3I1R" localSheetId="7" hidden="1">#REF!</definedName>
    <definedName name="BExXOHSAD2NSHOLLMZ2JWA4I3I1R" hidden="1">#REF!</definedName>
    <definedName name="BExXOJKWIJ6IFTV1RHIWHR91EZMW" localSheetId="11" hidden="1">#REF!</definedName>
    <definedName name="BExXOJKWIJ6IFTV1RHIWHR91EZMW" localSheetId="5" hidden="1">#REF!</definedName>
    <definedName name="BExXOJKWIJ6IFTV1RHIWHR91EZMW" localSheetId="8" hidden="1">#REF!</definedName>
    <definedName name="BExXOJKWIJ6IFTV1RHIWHR91EZMW" localSheetId="6" hidden="1">#REF!</definedName>
    <definedName name="BExXOJKWIJ6IFTV1RHIWHR91EZMW" localSheetId="7" hidden="1">#REF!</definedName>
    <definedName name="BExXOJKWIJ6IFTV1RHIWHR91EZMW" hidden="1">#REF!</definedName>
    <definedName name="BExXP80B5FGA00JCM7UXKPI3PB7Y" localSheetId="11" hidden="1">#REF!</definedName>
    <definedName name="BExXP80B5FGA00JCM7UXKPI3PB7Y" localSheetId="5" hidden="1">#REF!</definedName>
    <definedName name="BExXP80B5FGA00JCM7UXKPI3PB7Y" localSheetId="8" hidden="1">#REF!</definedName>
    <definedName name="BExXP80B5FGA00JCM7UXKPI3PB7Y" localSheetId="6" hidden="1">#REF!</definedName>
    <definedName name="BExXP80B5FGA00JCM7UXKPI3PB7Y" localSheetId="7" hidden="1">#REF!</definedName>
    <definedName name="BExXP80B5FGA00JCM7UXKPI3PB7Y" hidden="1">#REF!</definedName>
    <definedName name="BExXP85M4WXYVN1UVHUTOEKEG5XS" localSheetId="11" hidden="1">#REF!</definedName>
    <definedName name="BExXP85M4WXYVN1UVHUTOEKEG5XS" localSheetId="5" hidden="1">#REF!</definedName>
    <definedName name="BExXP85M4WXYVN1UVHUTOEKEG5XS" localSheetId="8" hidden="1">#REF!</definedName>
    <definedName name="BExXP85M4WXYVN1UVHUTOEKEG5XS" localSheetId="6" hidden="1">#REF!</definedName>
    <definedName name="BExXP85M4WXYVN1UVHUTOEKEG5XS" localSheetId="7" hidden="1">#REF!</definedName>
    <definedName name="BExXP85M4WXYVN1UVHUTOEKEG5XS" hidden="1">#REF!</definedName>
    <definedName name="BExXPELOTHOAG0OWILLAH94OZV5J" localSheetId="11" hidden="1">#REF!</definedName>
    <definedName name="BExXPELOTHOAG0OWILLAH94OZV5J" localSheetId="5" hidden="1">#REF!</definedName>
    <definedName name="BExXPELOTHOAG0OWILLAH94OZV5J" localSheetId="8" hidden="1">#REF!</definedName>
    <definedName name="BExXPELOTHOAG0OWILLAH94OZV5J" localSheetId="6" hidden="1">#REF!</definedName>
    <definedName name="BExXPELOTHOAG0OWILLAH94OZV5J" localSheetId="7" hidden="1">#REF!</definedName>
    <definedName name="BExXPELOTHOAG0OWILLAH94OZV5J" hidden="1">#REF!</definedName>
    <definedName name="BExXPOSJRLJNYPU01QNNQ5URXP2U" localSheetId="11" hidden="1">#REF!</definedName>
    <definedName name="BExXPOSJRLJNYPU01QNNQ5URXP2U" localSheetId="5" hidden="1">#REF!</definedName>
    <definedName name="BExXPOSJRLJNYPU01QNNQ5URXP2U" localSheetId="8" hidden="1">#REF!</definedName>
    <definedName name="BExXPOSJRLJNYPU01QNNQ5URXP2U" localSheetId="6" hidden="1">#REF!</definedName>
    <definedName name="BExXPOSJRLJNYPU01QNNQ5URXP2U" localSheetId="7" hidden="1">#REF!</definedName>
    <definedName name="BExXPOSJRLJNYPU01QNNQ5URXP2U" hidden="1">#REF!</definedName>
    <definedName name="BExXPS31W1VD2NMIE4E37LHVDF0L" localSheetId="11" hidden="1">#REF!</definedName>
    <definedName name="BExXPS31W1VD2NMIE4E37LHVDF0L" localSheetId="5" hidden="1">#REF!</definedName>
    <definedName name="BExXPS31W1VD2NMIE4E37LHVDF0L" localSheetId="8" hidden="1">#REF!</definedName>
    <definedName name="BExXPS31W1VD2NMIE4E37LHVDF0L" localSheetId="6" hidden="1">#REF!</definedName>
    <definedName name="BExXPS31W1VD2NMIE4E37LHVDF0L" localSheetId="7" hidden="1">#REF!</definedName>
    <definedName name="BExXPS31W1VD2NMIE4E37LHVDF0L" hidden="1">#REF!</definedName>
    <definedName name="BExXPZKYEMVF5JOC14HYOOYQK6JK" localSheetId="11" hidden="1">#REF!</definedName>
    <definedName name="BExXPZKYEMVF5JOC14HYOOYQK6JK" localSheetId="5" hidden="1">#REF!</definedName>
    <definedName name="BExXPZKYEMVF5JOC14HYOOYQK6JK" localSheetId="8" hidden="1">#REF!</definedName>
    <definedName name="BExXPZKYEMVF5JOC14HYOOYQK6JK" localSheetId="6" hidden="1">#REF!</definedName>
    <definedName name="BExXPZKYEMVF5JOC14HYOOYQK6JK" localSheetId="7" hidden="1">#REF!</definedName>
    <definedName name="BExXPZKYEMVF5JOC14HYOOYQK6JK" hidden="1">#REF!</definedName>
    <definedName name="BExXQ89PA10X79WBWOEP1AJX1OQM" localSheetId="11" hidden="1">#REF!</definedName>
    <definedName name="BExXQ89PA10X79WBWOEP1AJX1OQM" localSheetId="5" hidden="1">#REF!</definedName>
    <definedName name="BExXQ89PA10X79WBWOEP1AJX1OQM" localSheetId="8" hidden="1">#REF!</definedName>
    <definedName name="BExXQ89PA10X79WBWOEP1AJX1OQM" localSheetId="6" hidden="1">#REF!</definedName>
    <definedName name="BExXQ89PA10X79WBWOEP1AJX1OQM" localSheetId="7" hidden="1">#REF!</definedName>
    <definedName name="BExXQ89PA10X79WBWOEP1AJX1OQM" hidden="1">#REF!</definedName>
    <definedName name="BExXQCGQGGYSI0LTRVR73MUO50AW" localSheetId="11" hidden="1">#REF!</definedName>
    <definedName name="BExXQCGQGGYSI0LTRVR73MUO50AW" localSheetId="5" hidden="1">#REF!</definedName>
    <definedName name="BExXQCGQGGYSI0LTRVR73MUO50AW" localSheetId="8" hidden="1">#REF!</definedName>
    <definedName name="BExXQCGQGGYSI0LTRVR73MUO50AW" localSheetId="6" hidden="1">#REF!</definedName>
    <definedName name="BExXQCGQGGYSI0LTRVR73MUO50AW" localSheetId="7" hidden="1">#REF!</definedName>
    <definedName name="BExXQCGQGGYSI0LTRVR73MUO50AW" hidden="1">#REF!</definedName>
    <definedName name="BExXQEEXFHDQ8DSRAJSB5ET6J004" localSheetId="11" hidden="1">#REF!</definedName>
    <definedName name="BExXQEEXFHDQ8DSRAJSB5ET6J004" localSheetId="5" hidden="1">#REF!</definedName>
    <definedName name="BExXQEEXFHDQ8DSRAJSB5ET6J004" localSheetId="8" hidden="1">#REF!</definedName>
    <definedName name="BExXQEEXFHDQ8DSRAJSB5ET6J004" localSheetId="6" hidden="1">#REF!</definedName>
    <definedName name="BExXQEEXFHDQ8DSRAJSB5ET6J004" localSheetId="7" hidden="1">#REF!</definedName>
    <definedName name="BExXQEEXFHDQ8DSRAJSB5ET6J004" hidden="1">#REF!</definedName>
    <definedName name="BExXQH41O5HZAH8BO6HCFY8YC3TU" localSheetId="11" hidden="1">#REF!</definedName>
    <definedName name="BExXQH41O5HZAH8BO6HCFY8YC3TU" localSheetId="5" hidden="1">#REF!</definedName>
    <definedName name="BExXQH41O5HZAH8BO6HCFY8YC3TU" localSheetId="8" hidden="1">#REF!</definedName>
    <definedName name="BExXQH41O5HZAH8BO6HCFY8YC3TU" localSheetId="6" hidden="1">#REF!</definedName>
    <definedName name="BExXQH41O5HZAH8BO6HCFY8YC3TU" localSheetId="7" hidden="1">#REF!</definedName>
    <definedName name="BExXQH41O5HZAH8BO6HCFY8YC3TU" hidden="1">#REF!</definedName>
    <definedName name="BExXQJIEF5R3QQ6D8HO3NGPU0IQC" localSheetId="11" hidden="1">#REF!</definedName>
    <definedName name="BExXQJIEF5R3QQ6D8HO3NGPU0IQC" localSheetId="5" hidden="1">#REF!</definedName>
    <definedName name="BExXQJIEF5R3QQ6D8HO3NGPU0IQC" localSheetId="8" hidden="1">#REF!</definedName>
    <definedName name="BExXQJIEF5R3QQ6D8HO3NGPU0IQC" localSheetId="6" hidden="1">#REF!</definedName>
    <definedName name="BExXQJIEF5R3QQ6D8HO3NGPU0IQC" localSheetId="7" hidden="1">#REF!</definedName>
    <definedName name="BExXQJIEF5R3QQ6D8HO3NGPU0IQC" hidden="1">#REF!</definedName>
    <definedName name="BExXQRAVW0KPQXIJ59NG6UGTZB59" localSheetId="11" hidden="1">#REF!</definedName>
    <definedName name="BExXQRAVW0KPQXIJ59NG6UGTZB59" localSheetId="5" hidden="1">#REF!</definedName>
    <definedName name="BExXQRAVW0KPQXIJ59NG6UGTZB59" localSheetId="8" hidden="1">#REF!</definedName>
    <definedName name="BExXQRAVW0KPQXIJ59NG6UGTZB59" localSheetId="6" hidden="1">#REF!</definedName>
    <definedName name="BExXQRAVW0KPQXIJ59NG6UGTZB59" localSheetId="7" hidden="1">#REF!</definedName>
    <definedName name="BExXQRAVW0KPQXIJ59NG6UGTZB59" hidden="1">#REF!</definedName>
    <definedName name="BExXQU00K9ER4I1WM7T9J0W1E7ZC" localSheetId="11" hidden="1">#REF!</definedName>
    <definedName name="BExXQU00K9ER4I1WM7T9J0W1E7ZC" localSheetId="5" hidden="1">#REF!</definedName>
    <definedName name="BExXQU00K9ER4I1WM7T9J0W1E7ZC" localSheetId="8" hidden="1">#REF!</definedName>
    <definedName name="BExXQU00K9ER4I1WM7T9J0W1E7ZC" localSheetId="6" hidden="1">#REF!</definedName>
    <definedName name="BExXQU00K9ER4I1WM7T9J0W1E7ZC" localSheetId="7" hidden="1">#REF!</definedName>
    <definedName name="BExXQU00K9ER4I1WM7T9J0W1E7ZC" hidden="1">#REF!</definedName>
    <definedName name="BExXQU00KOR7XLM8B13DGJ1MIQDY" localSheetId="11" hidden="1">#REF!</definedName>
    <definedName name="BExXQU00KOR7XLM8B13DGJ1MIQDY" localSheetId="5" hidden="1">#REF!</definedName>
    <definedName name="BExXQU00KOR7XLM8B13DGJ1MIQDY" localSheetId="8" hidden="1">#REF!</definedName>
    <definedName name="BExXQU00KOR7XLM8B13DGJ1MIQDY" localSheetId="6" hidden="1">#REF!</definedName>
    <definedName name="BExXQU00KOR7XLM8B13DGJ1MIQDY" localSheetId="7" hidden="1">#REF!</definedName>
    <definedName name="BExXQU00KOR7XLM8B13DGJ1MIQDY" hidden="1">#REF!</definedName>
    <definedName name="BExXQUG48Q1ISN53FE4MRROM0HSJ" localSheetId="11" hidden="1">#REF!</definedName>
    <definedName name="BExXQUG48Q1ISN53FE4MRROM0HSJ" localSheetId="5" hidden="1">#REF!</definedName>
    <definedName name="BExXQUG48Q1ISN53FE4MRROM0HSJ" localSheetId="8" hidden="1">#REF!</definedName>
    <definedName name="BExXQUG48Q1ISN53FE4MRROM0HSJ" localSheetId="6" hidden="1">#REF!</definedName>
    <definedName name="BExXQUG48Q1ISN53FE4MRROM0HSJ" localSheetId="7" hidden="1">#REF!</definedName>
    <definedName name="BExXQUG48Q1ISN53FE4MRROM0HSJ" hidden="1">#REF!</definedName>
    <definedName name="BExXQXG18PS8HGBOS03OSTQ0KEYC" localSheetId="11" hidden="1">#REF!</definedName>
    <definedName name="BExXQXG18PS8HGBOS03OSTQ0KEYC" localSheetId="5" hidden="1">#REF!</definedName>
    <definedName name="BExXQXG18PS8HGBOS03OSTQ0KEYC" localSheetId="8" hidden="1">#REF!</definedName>
    <definedName name="BExXQXG18PS8HGBOS03OSTQ0KEYC" localSheetId="6" hidden="1">#REF!</definedName>
    <definedName name="BExXQXG18PS8HGBOS03OSTQ0KEYC" localSheetId="7" hidden="1">#REF!</definedName>
    <definedName name="BExXQXG18PS8HGBOS03OSTQ0KEYC" hidden="1">#REF!</definedName>
    <definedName name="BExXQXQT4OAFQT5B0YB3USDJOJOB" localSheetId="11" hidden="1">#REF!</definedName>
    <definedName name="BExXQXQT4OAFQT5B0YB3USDJOJOB" localSheetId="5" hidden="1">#REF!</definedName>
    <definedName name="BExXQXQT4OAFQT5B0YB3USDJOJOB" localSheetId="8" hidden="1">#REF!</definedName>
    <definedName name="BExXQXQT4OAFQT5B0YB3USDJOJOB" localSheetId="6" hidden="1">#REF!</definedName>
    <definedName name="BExXQXQT4OAFQT5B0YB3USDJOJOB" localSheetId="7" hidden="1">#REF!</definedName>
    <definedName name="BExXQXQT4OAFQT5B0YB3USDJOJOB" hidden="1">#REF!</definedName>
    <definedName name="BExXR3FSEXAHSXEQNJORWFCPX86N" localSheetId="11" hidden="1">#REF!</definedName>
    <definedName name="BExXR3FSEXAHSXEQNJORWFCPX86N" localSheetId="5" hidden="1">#REF!</definedName>
    <definedName name="BExXR3FSEXAHSXEQNJORWFCPX86N" localSheetId="8" hidden="1">#REF!</definedName>
    <definedName name="BExXR3FSEXAHSXEQNJORWFCPX86N" localSheetId="6" hidden="1">#REF!</definedName>
    <definedName name="BExXR3FSEXAHSXEQNJORWFCPX86N" localSheetId="7" hidden="1">#REF!</definedName>
    <definedName name="BExXR3FSEXAHSXEQNJORWFCPX86N" hidden="1">#REF!</definedName>
    <definedName name="BExXR3W3FKYQBLR299HO9RZ70C43" localSheetId="11" hidden="1">#REF!</definedName>
    <definedName name="BExXR3W3FKYQBLR299HO9RZ70C43" localSheetId="5" hidden="1">#REF!</definedName>
    <definedName name="BExXR3W3FKYQBLR299HO9RZ70C43" localSheetId="8" hidden="1">#REF!</definedName>
    <definedName name="BExXR3W3FKYQBLR299HO9RZ70C43" localSheetId="6" hidden="1">#REF!</definedName>
    <definedName name="BExXR3W3FKYQBLR299HO9RZ70C43" localSheetId="7" hidden="1">#REF!</definedName>
    <definedName name="BExXR3W3FKYQBLR299HO9RZ70C43" hidden="1">#REF!</definedName>
    <definedName name="BExXR46U23CRRBV6IZT982MAEQKI" localSheetId="11" hidden="1">#REF!</definedName>
    <definedName name="BExXR46U23CRRBV6IZT982MAEQKI" localSheetId="5" hidden="1">#REF!</definedName>
    <definedName name="BExXR46U23CRRBV6IZT982MAEQKI" localSheetId="8" hidden="1">#REF!</definedName>
    <definedName name="BExXR46U23CRRBV6IZT982MAEQKI" localSheetId="6" hidden="1">#REF!</definedName>
    <definedName name="BExXR46U23CRRBV6IZT982MAEQKI" localSheetId="7" hidden="1">#REF!</definedName>
    <definedName name="BExXR46U23CRRBV6IZT982MAEQKI" hidden="1">#REF!</definedName>
    <definedName name="BExXR6A8W3ND3XDZXBMQZ1VCAXHG" localSheetId="11" hidden="1">#REF!</definedName>
    <definedName name="BExXR6A8W3ND3XDZXBMQZ1VCAXHG" localSheetId="5" hidden="1">#REF!</definedName>
    <definedName name="BExXR6A8W3ND3XDZXBMQZ1VCAXHG" localSheetId="8" hidden="1">#REF!</definedName>
    <definedName name="BExXR6A8W3ND3XDZXBMQZ1VCAXHG" localSheetId="6" hidden="1">#REF!</definedName>
    <definedName name="BExXR6A8W3ND3XDZXBMQZ1VCAXHG" localSheetId="7" hidden="1">#REF!</definedName>
    <definedName name="BExXR6A8W3ND3XDZXBMQZ1VCAXHG" hidden="1">#REF!</definedName>
    <definedName name="BExXR7HKNHT37B4OOA9K9191PP22" localSheetId="11" hidden="1">#REF!</definedName>
    <definedName name="BExXR7HKNHT37B4OOA9K9191PP22" localSheetId="5" hidden="1">#REF!</definedName>
    <definedName name="BExXR7HKNHT37B4OOA9K9191PP22" localSheetId="8" hidden="1">#REF!</definedName>
    <definedName name="BExXR7HKNHT37B4OOA9K9191PP22" localSheetId="6" hidden="1">#REF!</definedName>
    <definedName name="BExXR7HKNHT37B4OOA9K9191PP22" localSheetId="7" hidden="1">#REF!</definedName>
    <definedName name="BExXR7HKNHT37B4OOA9K9191PP22" hidden="1">#REF!</definedName>
    <definedName name="BExXR8OKAVX7O70V5IYG2PRKXSTI" localSheetId="11" hidden="1">#REF!</definedName>
    <definedName name="BExXR8OKAVX7O70V5IYG2PRKXSTI" localSheetId="5" hidden="1">#REF!</definedName>
    <definedName name="BExXR8OKAVX7O70V5IYG2PRKXSTI" localSheetId="8" hidden="1">#REF!</definedName>
    <definedName name="BExXR8OKAVX7O70V5IYG2PRKXSTI" localSheetId="6" hidden="1">#REF!</definedName>
    <definedName name="BExXR8OKAVX7O70V5IYG2PRKXSTI" localSheetId="7" hidden="1">#REF!</definedName>
    <definedName name="BExXR8OKAVX7O70V5IYG2PRKXSTI" hidden="1">#REF!</definedName>
    <definedName name="BExXRA6N6XCLQM6XDV724ZIH6G93" localSheetId="11" hidden="1">#REF!</definedName>
    <definedName name="BExXRA6N6XCLQM6XDV724ZIH6G93" localSheetId="5" hidden="1">#REF!</definedName>
    <definedName name="BExXRA6N6XCLQM6XDV724ZIH6G93" localSheetId="8" hidden="1">#REF!</definedName>
    <definedName name="BExXRA6N6XCLQM6XDV724ZIH6G93" localSheetId="6" hidden="1">#REF!</definedName>
    <definedName name="BExXRA6N6XCLQM6XDV724ZIH6G93" localSheetId="7" hidden="1">#REF!</definedName>
    <definedName name="BExXRA6N6XCLQM6XDV724ZIH6G93" hidden="1">#REF!</definedName>
    <definedName name="BExXRABZ1CNKCG6K1MR6OUFHF7J9" localSheetId="11" hidden="1">#REF!</definedName>
    <definedName name="BExXRABZ1CNKCG6K1MR6OUFHF7J9" localSheetId="5" hidden="1">#REF!</definedName>
    <definedName name="BExXRABZ1CNKCG6K1MR6OUFHF7J9" localSheetId="8" hidden="1">#REF!</definedName>
    <definedName name="BExXRABZ1CNKCG6K1MR6OUFHF7J9" localSheetId="6" hidden="1">#REF!</definedName>
    <definedName name="BExXRABZ1CNKCG6K1MR6OUFHF7J9" localSheetId="7" hidden="1">#REF!</definedName>
    <definedName name="BExXRABZ1CNKCG6K1MR6OUFHF7J9" hidden="1">#REF!</definedName>
    <definedName name="BExXRBOFETC0OTJ6WY3VPMFH03VB" localSheetId="11" hidden="1">#REF!</definedName>
    <definedName name="BExXRBOFETC0OTJ6WY3VPMFH03VB" localSheetId="5" hidden="1">#REF!</definedName>
    <definedName name="BExXRBOFETC0OTJ6WY3VPMFH03VB" localSheetId="8" hidden="1">#REF!</definedName>
    <definedName name="BExXRBOFETC0OTJ6WY3VPMFH03VB" localSheetId="6" hidden="1">#REF!</definedName>
    <definedName name="BExXRBOFETC0OTJ6WY3VPMFH03VB" localSheetId="7" hidden="1">#REF!</definedName>
    <definedName name="BExXRBOFETC0OTJ6WY3VPMFH03VB" hidden="1">#REF!</definedName>
    <definedName name="BExXRD13K1S9Y3JGR7CXSONT7RJZ" localSheetId="11" hidden="1">#REF!</definedName>
    <definedName name="BExXRD13K1S9Y3JGR7CXSONT7RJZ" localSheetId="5" hidden="1">#REF!</definedName>
    <definedName name="BExXRD13K1S9Y3JGR7CXSONT7RJZ" localSheetId="8" hidden="1">#REF!</definedName>
    <definedName name="BExXRD13K1S9Y3JGR7CXSONT7RJZ" localSheetId="6" hidden="1">#REF!</definedName>
    <definedName name="BExXRD13K1S9Y3JGR7CXSONT7RJZ" localSheetId="7" hidden="1">#REF!</definedName>
    <definedName name="BExXRD13K1S9Y3JGR7CXSONT7RJZ" hidden="1">#REF!</definedName>
    <definedName name="BExXRIFB4QQ87QIGA9AG0NXP577K" localSheetId="11" hidden="1">#REF!</definedName>
    <definedName name="BExXRIFB4QQ87QIGA9AG0NXP577K" localSheetId="5" hidden="1">#REF!</definedName>
    <definedName name="BExXRIFB4QQ87QIGA9AG0NXP577K" localSheetId="8" hidden="1">#REF!</definedName>
    <definedName name="BExXRIFB4QQ87QIGA9AG0NXP577K" localSheetId="6" hidden="1">#REF!</definedName>
    <definedName name="BExXRIFB4QQ87QIGA9AG0NXP577K" localSheetId="7" hidden="1">#REF!</definedName>
    <definedName name="BExXRIFB4QQ87QIGA9AG0NXP577K" hidden="1">#REF!</definedName>
    <definedName name="BExXRIQ2JF2CVTRDQX2D9SPH7FTN" localSheetId="11" hidden="1">#REF!</definedName>
    <definedName name="BExXRIQ2JF2CVTRDQX2D9SPH7FTN" localSheetId="5" hidden="1">#REF!</definedName>
    <definedName name="BExXRIQ2JF2CVTRDQX2D9SPH7FTN" localSheetId="8" hidden="1">#REF!</definedName>
    <definedName name="BExXRIQ2JF2CVTRDQX2D9SPH7FTN" localSheetId="6" hidden="1">#REF!</definedName>
    <definedName name="BExXRIQ2JF2CVTRDQX2D9SPH7FTN" localSheetId="7" hidden="1">#REF!</definedName>
    <definedName name="BExXRIQ2JF2CVTRDQX2D9SPH7FTN" hidden="1">#REF!</definedName>
    <definedName name="BExXRO4A6VUH1F4XV8N1BRJ4896W" localSheetId="11" hidden="1">#REF!</definedName>
    <definedName name="BExXRO4A6VUH1F4XV8N1BRJ4896W" localSheetId="5" hidden="1">#REF!</definedName>
    <definedName name="BExXRO4A6VUH1F4XV8N1BRJ4896W" localSheetId="8" hidden="1">#REF!</definedName>
    <definedName name="BExXRO4A6VUH1F4XV8N1BRJ4896W" localSheetId="6" hidden="1">#REF!</definedName>
    <definedName name="BExXRO4A6VUH1F4XV8N1BRJ4896W" localSheetId="7" hidden="1">#REF!</definedName>
    <definedName name="BExXRO4A6VUH1F4XV8N1BRJ4896W" hidden="1">#REF!</definedName>
    <definedName name="BExXRO9N1SNJZGKD90P4K7FU1J0P" localSheetId="11" hidden="1">#REF!</definedName>
    <definedName name="BExXRO9N1SNJZGKD90P4K7FU1J0P" localSheetId="5" hidden="1">#REF!</definedName>
    <definedName name="BExXRO9N1SNJZGKD90P4K7FU1J0P" localSheetId="8" hidden="1">#REF!</definedName>
    <definedName name="BExXRO9N1SNJZGKD90P4K7FU1J0P" localSheetId="6" hidden="1">#REF!</definedName>
    <definedName name="BExXRO9N1SNJZGKD90P4K7FU1J0P" localSheetId="7" hidden="1">#REF!</definedName>
    <definedName name="BExXRO9N1SNJZGKD90P4K7FU1J0P" hidden="1">#REF!</definedName>
    <definedName name="BExXROF2MWDZ7IFXX27XOJ79Q86E" localSheetId="11" hidden="1">#REF!</definedName>
    <definedName name="BExXROF2MWDZ7IFXX27XOJ79Q86E" localSheetId="5" hidden="1">#REF!</definedName>
    <definedName name="BExXROF2MWDZ7IFXX27XOJ79Q86E" localSheetId="8" hidden="1">#REF!</definedName>
    <definedName name="BExXROF2MWDZ7IFXX27XOJ79Q86E" localSheetId="6" hidden="1">#REF!</definedName>
    <definedName name="BExXROF2MWDZ7IFXX27XOJ79Q86E" localSheetId="7" hidden="1">#REF!</definedName>
    <definedName name="BExXROF2MWDZ7IFXX27XOJ79Q86E" hidden="1">#REF!</definedName>
    <definedName name="BExXRV5QP3Z0KAQ1EQT9JYT2FV0L" localSheetId="11" hidden="1">#REF!</definedName>
    <definedName name="BExXRV5QP3Z0KAQ1EQT9JYT2FV0L" localSheetId="5" hidden="1">#REF!</definedName>
    <definedName name="BExXRV5QP3Z0KAQ1EQT9JYT2FV0L" localSheetId="8" hidden="1">#REF!</definedName>
    <definedName name="BExXRV5QP3Z0KAQ1EQT9JYT2FV0L" localSheetId="6" hidden="1">#REF!</definedName>
    <definedName name="BExXRV5QP3Z0KAQ1EQT9JYT2FV0L" localSheetId="7" hidden="1">#REF!</definedName>
    <definedName name="BExXRV5QP3Z0KAQ1EQT9JYT2FV0L" hidden="1">#REF!</definedName>
    <definedName name="BExXRZ20LZZCW8LVGDK0XETOTSAI" localSheetId="11" hidden="1">#REF!</definedName>
    <definedName name="BExXRZ20LZZCW8LVGDK0XETOTSAI" localSheetId="5" hidden="1">#REF!</definedName>
    <definedName name="BExXRZ20LZZCW8LVGDK0XETOTSAI" localSheetId="8" hidden="1">#REF!</definedName>
    <definedName name="BExXRZ20LZZCW8LVGDK0XETOTSAI" localSheetId="6" hidden="1">#REF!</definedName>
    <definedName name="BExXRZ20LZZCW8LVGDK0XETOTSAI" localSheetId="7" hidden="1">#REF!</definedName>
    <definedName name="BExXRZ20LZZCW8LVGDK0XETOTSAI" hidden="1">#REF!</definedName>
    <definedName name="BExXS4R1GKUJQX6MHUIUN4S3SCAS" localSheetId="11" hidden="1">#REF!</definedName>
    <definedName name="BExXS4R1GKUJQX6MHUIUN4S3SCAS" localSheetId="5" hidden="1">#REF!</definedName>
    <definedName name="BExXS4R1GKUJQX6MHUIUN4S3SCAS" localSheetId="8" hidden="1">#REF!</definedName>
    <definedName name="BExXS4R1GKUJQX6MHUIUN4S3SCAS" localSheetId="6" hidden="1">#REF!</definedName>
    <definedName name="BExXS4R1GKUJQX6MHUIUN4S3SCAS" localSheetId="7" hidden="1">#REF!</definedName>
    <definedName name="BExXS4R1GKUJQX6MHUIUN4S3SCAS" hidden="1">#REF!</definedName>
    <definedName name="BExXS63O4OMWMNXXAODZQFSDG33N" localSheetId="11" hidden="1">#REF!</definedName>
    <definedName name="BExXS63O4OMWMNXXAODZQFSDG33N" localSheetId="5" hidden="1">#REF!</definedName>
    <definedName name="BExXS63O4OMWMNXXAODZQFSDG33N" localSheetId="8" hidden="1">#REF!</definedName>
    <definedName name="BExXS63O4OMWMNXXAODZQFSDG33N" localSheetId="6" hidden="1">#REF!</definedName>
    <definedName name="BExXS63O4OMWMNXXAODZQFSDG33N" localSheetId="7" hidden="1">#REF!</definedName>
    <definedName name="BExXS63O4OMWMNXXAODZQFSDG33N" hidden="1">#REF!</definedName>
    <definedName name="BExXSBSP1TOY051HSPEPM0AEIO2M" localSheetId="11" hidden="1">#REF!</definedName>
    <definedName name="BExXSBSP1TOY051HSPEPM0AEIO2M" localSheetId="5" hidden="1">#REF!</definedName>
    <definedName name="BExXSBSP1TOY051HSPEPM0AEIO2M" localSheetId="8" hidden="1">#REF!</definedName>
    <definedName name="BExXSBSP1TOY051HSPEPM0AEIO2M" localSheetId="6" hidden="1">#REF!</definedName>
    <definedName name="BExXSBSP1TOY051HSPEPM0AEIO2M" localSheetId="7" hidden="1">#REF!</definedName>
    <definedName name="BExXSBSP1TOY051HSPEPM0AEIO2M" hidden="1">#REF!</definedName>
    <definedName name="BExXSC8RFK5D68FJD2HI4K66SA6I" localSheetId="11" hidden="1">#REF!</definedName>
    <definedName name="BExXSC8RFK5D68FJD2HI4K66SA6I" localSheetId="5" hidden="1">#REF!</definedName>
    <definedName name="BExXSC8RFK5D68FJD2HI4K66SA6I" localSheetId="8" hidden="1">#REF!</definedName>
    <definedName name="BExXSC8RFK5D68FJD2HI4K66SA6I" localSheetId="6" hidden="1">#REF!</definedName>
    <definedName name="BExXSC8RFK5D68FJD2HI4K66SA6I" localSheetId="7" hidden="1">#REF!</definedName>
    <definedName name="BExXSC8RFK5D68FJD2HI4K66SA6I" hidden="1">#REF!</definedName>
    <definedName name="BExXSCP0AZ5MYCC2UFG2GLBCV1CC" localSheetId="11" hidden="1">#REF!</definedName>
    <definedName name="BExXSCP0AZ5MYCC2UFG2GLBCV1CC" localSheetId="5" hidden="1">#REF!</definedName>
    <definedName name="BExXSCP0AZ5MYCC2UFG2GLBCV1CC" localSheetId="8" hidden="1">#REF!</definedName>
    <definedName name="BExXSCP0AZ5MYCC2UFG2GLBCV1CC" localSheetId="6" hidden="1">#REF!</definedName>
    <definedName name="BExXSCP0AZ5MYCC2UFG2GLBCV1CC" localSheetId="7" hidden="1">#REF!</definedName>
    <definedName name="BExXSCP0AZ5MYCC2UFG2GLBCV1CC" hidden="1">#REF!</definedName>
    <definedName name="BExXSNHC88W4UMXEOIOOATJAIKZO" localSheetId="11" hidden="1">#REF!</definedName>
    <definedName name="BExXSNHC88W4UMXEOIOOATJAIKZO" localSheetId="5" hidden="1">#REF!</definedName>
    <definedName name="BExXSNHC88W4UMXEOIOOATJAIKZO" localSheetId="8" hidden="1">#REF!</definedName>
    <definedName name="BExXSNHC88W4UMXEOIOOATJAIKZO" localSheetId="6" hidden="1">#REF!</definedName>
    <definedName name="BExXSNHC88W4UMXEOIOOATJAIKZO" localSheetId="7" hidden="1">#REF!</definedName>
    <definedName name="BExXSNHC88W4UMXEOIOOATJAIKZO" hidden="1">#REF!</definedName>
    <definedName name="BExXSTBS08WIA9TLALV3UQ2Z3MRG" localSheetId="11" hidden="1">#REF!</definedName>
    <definedName name="BExXSTBS08WIA9TLALV3UQ2Z3MRG" localSheetId="5" hidden="1">#REF!</definedName>
    <definedName name="BExXSTBS08WIA9TLALV3UQ2Z3MRG" localSheetId="8" hidden="1">#REF!</definedName>
    <definedName name="BExXSTBS08WIA9TLALV3UQ2Z3MRG" localSheetId="6" hidden="1">#REF!</definedName>
    <definedName name="BExXSTBS08WIA9TLALV3UQ2Z3MRG" localSheetId="7" hidden="1">#REF!</definedName>
    <definedName name="BExXSTBS08WIA9TLALV3UQ2Z3MRG" hidden="1">#REF!</definedName>
    <definedName name="BExXSVQ2WOJJ73YEO8Q2FK60V4G8" localSheetId="11" hidden="1">#REF!</definedName>
    <definedName name="BExXSVQ2WOJJ73YEO8Q2FK60V4G8" localSheetId="5" hidden="1">#REF!</definedName>
    <definedName name="BExXSVQ2WOJJ73YEO8Q2FK60V4G8" localSheetId="8" hidden="1">#REF!</definedName>
    <definedName name="BExXSVQ2WOJJ73YEO8Q2FK60V4G8" localSheetId="6" hidden="1">#REF!</definedName>
    <definedName name="BExXSVQ2WOJJ73YEO8Q2FK60V4G8" localSheetId="7" hidden="1">#REF!</definedName>
    <definedName name="BExXSVQ2WOJJ73YEO8Q2FK60V4G8" hidden="1">#REF!</definedName>
    <definedName name="BExXTER5A2EQ14KN6J0MVATIHVKN" localSheetId="11" hidden="1">#REF!</definedName>
    <definedName name="BExXTER5A2EQ14KN6J0MVATIHVKN" localSheetId="5" hidden="1">#REF!</definedName>
    <definedName name="BExXTER5A2EQ14KN6J0MVATIHVKN" localSheetId="8" hidden="1">#REF!</definedName>
    <definedName name="BExXTER5A2EQ14KN6J0MVATIHVKN" localSheetId="6" hidden="1">#REF!</definedName>
    <definedName name="BExXTER5A2EQ14KN6J0MVATIHVKN" localSheetId="7" hidden="1">#REF!</definedName>
    <definedName name="BExXTER5A2EQ14KN6J0MVATIHVKN" hidden="1">#REF!</definedName>
    <definedName name="BExXTHLRNL82GN7KZY3TOLO508N7" localSheetId="11" hidden="1">#REF!</definedName>
    <definedName name="BExXTHLRNL82GN7KZY3TOLO508N7" localSheetId="5" hidden="1">#REF!</definedName>
    <definedName name="BExXTHLRNL82GN7KZY3TOLO508N7" localSheetId="8" hidden="1">#REF!</definedName>
    <definedName name="BExXTHLRNL82GN7KZY3TOLO508N7" localSheetId="6" hidden="1">#REF!</definedName>
    <definedName name="BExXTHLRNL82GN7KZY3TOLO508N7" localSheetId="7" hidden="1">#REF!</definedName>
    <definedName name="BExXTHLRNL82GN7KZY3TOLO508N7" hidden="1">#REF!</definedName>
    <definedName name="BExXTL72MKEQSQH9L2OTFLU8DM2B" localSheetId="11" hidden="1">#REF!</definedName>
    <definedName name="BExXTL72MKEQSQH9L2OTFLU8DM2B" localSheetId="5" hidden="1">#REF!</definedName>
    <definedName name="BExXTL72MKEQSQH9L2OTFLU8DM2B" localSheetId="8" hidden="1">#REF!</definedName>
    <definedName name="BExXTL72MKEQSQH9L2OTFLU8DM2B" localSheetId="6" hidden="1">#REF!</definedName>
    <definedName name="BExXTL72MKEQSQH9L2OTFLU8DM2B" localSheetId="7" hidden="1">#REF!</definedName>
    <definedName name="BExXTL72MKEQSQH9L2OTFLU8DM2B" hidden="1">#REF!</definedName>
    <definedName name="BExXTM3M4RTCRSX7VGAXGQNPP668" localSheetId="11" hidden="1">#REF!</definedName>
    <definedName name="BExXTM3M4RTCRSX7VGAXGQNPP668" localSheetId="5" hidden="1">#REF!</definedName>
    <definedName name="BExXTM3M4RTCRSX7VGAXGQNPP668" localSheetId="8" hidden="1">#REF!</definedName>
    <definedName name="BExXTM3M4RTCRSX7VGAXGQNPP668" localSheetId="6" hidden="1">#REF!</definedName>
    <definedName name="BExXTM3M4RTCRSX7VGAXGQNPP668" localSheetId="7" hidden="1">#REF!</definedName>
    <definedName name="BExXTM3M4RTCRSX7VGAXGQNPP668" hidden="1">#REF!</definedName>
    <definedName name="BExXTOCF78J7WY6FOVBRY1N2RBBR" localSheetId="11" hidden="1">#REF!</definedName>
    <definedName name="BExXTOCF78J7WY6FOVBRY1N2RBBR" localSheetId="5" hidden="1">#REF!</definedName>
    <definedName name="BExXTOCF78J7WY6FOVBRY1N2RBBR" localSheetId="8" hidden="1">#REF!</definedName>
    <definedName name="BExXTOCF78J7WY6FOVBRY1N2RBBR" localSheetId="6" hidden="1">#REF!</definedName>
    <definedName name="BExXTOCF78J7WY6FOVBRY1N2RBBR" localSheetId="7" hidden="1">#REF!</definedName>
    <definedName name="BExXTOCF78J7WY6FOVBRY1N2RBBR" hidden="1">#REF!</definedName>
    <definedName name="BExXTP3GYO6Z9RTKKT10XA0UTV3T" localSheetId="11" hidden="1">#REF!</definedName>
    <definedName name="BExXTP3GYO6Z9RTKKT10XA0UTV3T" localSheetId="5" hidden="1">#REF!</definedName>
    <definedName name="BExXTP3GYO6Z9RTKKT10XA0UTV3T" localSheetId="8" hidden="1">#REF!</definedName>
    <definedName name="BExXTP3GYO6Z9RTKKT10XA0UTV3T" localSheetId="6" hidden="1">#REF!</definedName>
    <definedName name="BExXTP3GYO6Z9RTKKT10XA0UTV3T" localSheetId="7" hidden="1">#REF!</definedName>
    <definedName name="BExXTP3GYO6Z9RTKKT10XA0UTV3T" hidden="1">#REF!</definedName>
    <definedName name="BExXTRN4AFX9QW6YC4HNGBBD5R08" localSheetId="11" hidden="1">#REF!</definedName>
    <definedName name="BExXTRN4AFX9QW6YC4HNGBBD5R08" localSheetId="5" hidden="1">#REF!</definedName>
    <definedName name="BExXTRN4AFX9QW6YC4HNGBBD5R08" localSheetId="8" hidden="1">#REF!</definedName>
    <definedName name="BExXTRN4AFX9QW6YC4HNGBBD5R08" localSheetId="6" hidden="1">#REF!</definedName>
    <definedName name="BExXTRN4AFX9QW6YC4HNGBBD5R08" localSheetId="7" hidden="1">#REF!</definedName>
    <definedName name="BExXTRN4AFX9QW6YC4HNGBBD5R08" hidden="1">#REF!</definedName>
    <definedName name="BExXTV8M7YIG5C64O046DN613ZRO" localSheetId="11" hidden="1">#REF!</definedName>
    <definedName name="BExXTV8M7YIG5C64O046DN613ZRO" localSheetId="5" hidden="1">#REF!</definedName>
    <definedName name="BExXTV8M7YIG5C64O046DN613ZRO" localSheetId="8" hidden="1">#REF!</definedName>
    <definedName name="BExXTV8M7YIG5C64O046DN613ZRO" localSheetId="6" hidden="1">#REF!</definedName>
    <definedName name="BExXTV8M7YIG5C64O046DN613ZRO" localSheetId="7" hidden="1">#REF!</definedName>
    <definedName name="BExXTV8M7YIG5C64O046DN613ZRO" hidden="1">#REF!</definedName>
    <definedName name="BExXTVDXQ7ZX3THNLFJXFAONW0AI" localSheetId="11" hidden="1">#REF!</definedName>
    <definedName name="BExXTVDXQ7ZX3THNLFJXFAONW0AI" localSheetId="5" hidden="1">#REF!</definedName>
    <definedName name="BExXTVDXQ7ZX3THNLFJXFAONW0AI" localSheetId="8" hidden="1">#REF!</definedName>
    <definedName name="BExXTVDXQ7ZX3THNLFJXFAONW0AI" localSheetId="6" hidden="1">#REF!</definedName>
    <definedName name="BExXTVDXQ7ZX3THNLFJXFAONW0AI" localSheetId="7" hidden="1">#REF!</definedName>
    <definedName name="BExXTVDXQ7ZX3THNLFJXFAONW0AI" hidden="1">#REF!</definedName>
    <definedName name="BExXTZKZ4CG92ZQLIRKEXXH9BFIR" localSheetId="11" hidden="1">#REF!</definedName>
    <definedName name="BExXTZKZ4CG92ZQLIRKEXXH9BFIR" localSheetId="5" hidden="1">#REF!</definedName>
    <definedName name="BExXTZKZ4CG92ZQLIRKEXXH9BFIR" localSheetId="8" hidden="1">#REF!</definedName>
    <definedName name="BExXTZKZ4CG92ZQLIRKEXXH9BFIR" localSheetId="6" hidden="1">#REF!</definedName>
    <definedName name="BExXTZKZ4CG92ZQLIRKEXXH9BFIR" localSheetId="7" hidden="1">#REF!</definedName>
    <definedName name="BExXTZKZ4CG92ZQLIRKEXXH9BFIR" hidden="1">#REF!</definedName>
    <definedName name="BExXU4J2BM2964GD5UZHM752Q4NS" localSheetId="11" hidden="1">#REF!</definedName>
    <definedName name="BExXU4J2BM2964GD5UZHM752Q4NS" localSheetId="5" hidden="1">#REF!</definedName>
    <definedName name="BExXU4J2BM2964GD5UZHM752Q4NS" localSheetId="8" hidden="1">#REF!</definedName>
    <definedName name="BExXU4J2BM2964GD5UZHM752Q4NS" localSheetId="6" hidden="1">#REF!</definedName>
    <definedName name="BExXU4J2BM2964GD5UZHM752Q4NS" localSheetId="7" hidden="1">#REF!</definedName>
    <definedName name="BExXU4J2BM2964GD5UZHM752Q4NS" hidden="1">#REF!</definedName>
    <definedName name="BExXU6XDTT7RM93KILIDEYPA9XKF" localSheetId="11" hidden="1">#REF!</definedName>
    <definedName name="BExXU6XDTT7RM93KILIDEYPA9XKF" localSheetId="5" hidden="1">#REF!</definedName>
    <definedName name="BExXU6XDTT7RM93KILIDEYPA9XKF" localSheetId="8" hidden="1">#REF!</definedName>
    <definedName name="BExXU6XDTT7RM93KILIDEYPA9XKF" localSheetId="6" hidden="1">#REF!</definedName>
    <definedName name="BExXU6XDTT7RM93KILIDEYPA9XKF" localSheetId="7" hidden="1">#REF!</definedName>
    <definedName name="BExXU6XDTT7RM93KILIDEYPA9XKF" hidden="1">#REF!</definedName>
    <definedName name="BExXU8VLZA7WLPZ3RAQZGNERUD26" localSheetId="11" hidden="1">#REF!</definedName>
    <definedName name="BExXU8VLZA7WLPZ3RAQZGNERUD26" localSheetId="5" hidden="1">#REF!</definedName>
    <definedName name="BExXU8VLZA7WLPZ3RAQZGNERUD26" localSheetId="8" hidden="1">#REF!</definedName>
    <definedName name="BExXU8VLZA7WLPZ3RAQZGNERUD26" localSheetId="6" hidden="1">#REF!</definedName>
    <definedName name="BExXU8VLZA7WLPZ3RAQZGNERUD26" localSheetId="7" hidden="1">#REF!</definedName>
    <definedName name="BExXU8VLZA7WLPZ3RAQZGNERUD26" hidden="1">#REF!</definedName>
    <definedName name="BExXUB9RSLSCNN5ETLXY72DAPZZM" localSheetId="11" hidden="1">#REF!</definedName>
    <definedName name="BExXUB9RSLSCNN5ETLXY72DAPZZM" localSheetId="5" hidden="1">#REF!</definedName>
    <definedName name="BExXUB9RSLSCNN5ETLXY72DAPZZM" localSheetId="8" hidden="1">#REF!</definedName>
    <definedName name="BExXUB9RSLSCNN5ETLXY72DAPZZM" localSheetId="6" hidden="1">#REF!</definedName>
    <definedName name="BExXUB9RSLSCNN5ETLXY72DAPZZM" localSheetId="7" hidden="1">#REF!</definedName>
    <definedName name="BExXUB9RSLSCNN5ETLXY72DAPZZM" hidden="1">#REF!</definedName>
    <definedName name="BExXUFRM82XQIN2T8KGLDQL1IBQW" localSheetId="11" hidden="1">#REF!</definedName>
    <definedName name="BExXUFRM82XQIN2T8KGLDQL1IBQW" localSheetId="5" hidden="1">#REF!</definedName>
    <definedName name="BExXUFRM82XQIN2T8KGLDQL1IBQW" localSheetId="8" hidden="1">#REF!</definedName>
    <definedName name="BExXUFRM82XQIN2T8KGLDQL1IBQW" localSheetId="6" hidden="1">#REF!</definedName>
    <definedName name="BExXUFRM82XQIN2T8KGLDQL1IBQW" localSheetId="7" hidden="1">#REF!</definedName>
    <definedName name="BExXUFRM82XQIN2T8KGLDQL1IBQW" hidden="1">#REF!</definedName>
    <definedName name="BExXUQEQBF6FI240ZGIF9YXZSRAU" localSheetId="11" hidden="1">#REF!</definedName>
    <definedName name="BExXUQEQBF6FI240ZGIF9YXZSRAU" localSheetId="5" hidden="1">#REF!</definedName>
    <definedName name="BExXUQEQBF6FI240ZGIF9YXZSRAU" localSheetId="8" hidden="1">#REF!</definedName>
    <definedName name="BExXUQEQBF6FI240ZGIF9YXZSRAU" localSheetId="6" hidden="1">#REF!</definedName>
    <definedName name="BExXUQEQBF6FI240ZGIF9YXZSRAU" localSheetId="7" hidden="1">#REF!</definedName>
    <definedName name="BExXUQEQBF6FI240ZGIF9YXZSRAU" hidden="1">#REF!</definedName>
    <definedName name="BExXUX02UQ8LJPBZ4YBORILFR0W0" localSheetId="11" hidden="1">#REF!</definedName>
    <definedName name="BExXUX02UQ8LJPBZ4YBORILFR0W0" localSheetId="5" hidden="1">#REF!</definedName>
    <definedName name="BExXUX02UQ8LJPBZ4YBORILFR0W0" localSheetId="8" hidden="1">#REF!</definedName>
    <definedName name="BExXUX02UQ8LJPBZ4YBORILFR0W0" localSheetId="6" hidden="1">#REF!</definedName>
    <definedName name="BExXUX02UQ8LJPBZ4YBORILFR0W0" localSheetId="7" hidden="1">#REF!</definedName>
    <definedName name="BExXUX02UQ8LJPBZ4YBORILFR0W0" hidden="1">#REF!</definedName>
    <definedName name="BExXUYND6EJO7CJ5KRICV4O1JNWK" localSheetId="11" hidden="1">#REF!</definedName>
    <definedName name="BExXUYND6EJO7CJ5KRICV4O1JNWK" localSheetId="5" hidden="1">#REF!</definedName>
    <definedName name="BExXUYND6EJO7CJ5KRICV4O1JNWK" localSheetId="8" hidden="1">#REF!</definedName>
    <definedName name="BExXUYND6EJO7CJ5KRICV4O1JNWK" localSheetId="6" hidden="1">#REF!</definedName>
    <definedName name="BExXUYND6EJO7CJ5KRICV4O1JNWK" localSheetId="7" hidden="1">#REF!</definedName>
    <definedName name="BExXUYND6EJO7CJ5KRICV4O1JNWK" hidden="1">#REF!</definedName>
    <definedName name="BExXV6FWG4H3S2QEUJZYIXILNGJ7" localSheetId="11" hidden="1">#REF!</definedName>
    <definedName name="BExXV6FWG4H3S2QEUJZYIXILNGJ7" localSheetId="5" hidden="1">#REF!</definedName>
    <definedName name="BExXV6FWG4H3S2QEUJZYIXILNGJ7" localSheetId="8" hidden="1">#REF!</definedName>
    <definedName name="BExXV6FWG4H3S2QEUJZYIXILNGJ7" localSheetId="6" hidden="1">#REF!</definedName>
    <definedName name="BExXV6FWG4H3S2QEUJZYIXILNGJ7" localSheetId="7" hidden="1">#REF!</definedName>
    <definedName name="BExXV6FWG4H3S2QEUJZYIXILNGJ7" hidden="1">#REF!</definedName>
    <definedName name="BExXVK87BMMO6LHKV0CFDNIQVIBS" localSheetId="11" hidden="1">#REF!</definedName>
    <definedName name="BExXVK87BMMO6LHKV0CFDNIQVIBS" localSheetId="5" hidden="1">#REF!</definedName>
    <definedName name="BExXVK87BMMO6LHKV0CFDNIQVIBS" localSheetId="8" hidden="1">#REF!</definedName>
    <definedName name="BExXVK87BMMO6LHKV0CFDNIQVIBS" localSheetId="6" hidden="1">#REF!</definedName>
    <definedName name="BExXVK87BMMO6LHKV0CFDNIQVIBS" localSheetId="7" hidden="1">#REF!</definedName>
    <definedName name="BExXVK87BMMO6LHKV0CFDNIQVIBS" hidden="1">#REF!</definedName>
    <definedName name="BExXVKZ9WXPGL6IVY6T61IDD771I" localSheetId="11" hidden="1">#REF!</definedName>
    <definedName name="BExXVKZ9WXPGL6IVY6T61IDD771I" localSheetId="5" hidden="1">#REF!</definedName>
    <definedName name="BExXVKZ9WXPGL6IVY6T61IDD771I" localSheetId="8" hidden="1">#REF!</definedName>
    <definedName name="BExXVKZ9WXPGL6IVY6T61IDD771I" localSheetId="6" hidden="1">#REF!</definedName>
    <definedName name="BExXVKZ9WXPGL6IVY6T61IDD771I" localSheetId="7" hidden="1">#REF!</definedName>
    <definedName name="BExXVKZ9WXPGL6IVY6T61IDD771I" hidden="1">#REF!</definedName>
    <definedName name="BExXVLA319WCSEOVHB05KDUSU054" localSheetId="11" hidden="1">#REF!</definedName>
    <definedName name="BExXVLA319WCSEOVHB05KDUSU054" localSheetId="5" hidden="1">#REF!</definedName>
    <definedName name="BExXVLA319WCSEOVHB05KDUSU054" localSheetId="8" hidden="1">#REF!</definedName>
    <definedName name="BExXVLA319WCSEOVHB05KDUSU054" localSheetId="6" hidden="1">#REF!</definedName>
    <definedName name="BExXVLA319WCSEOVHB05KDUSU054" localSheetId="7" hidden="1">#REF!</definedName>
    <definedName name="BExXVLA319WCSEOVHB05KDUSU054" hidden="1">#REF!</definedName>
    <definedName name="BExXVTTG5YRCSTI0UL141BKR36SU" localSheetId="11" hidden="1">#REF!</definedName>
    <definedName name="BExXVTTG5YRCSTI0UL141BKR36SU" localSheetId="5" hidden="1">#REF!</definedName>
    <definedName name="BExXVTTG5YRCSTI0UL141BKR36SU" localSheetId="8" hidden="1">#REF!</definedName>
    <definedName name="BExXVTTG5YRCSTI0UL141BKR36SU" localSheetId="6" hidden="1">#REF!</definedName>
    <definedName name="BExXVTTG5YRCSTI0UL141BKR36SU" localSheetId="7" hidden="1">#REF!</definedName>
    <definedName name="BExXVTTG5YRCSTI0UL141BKR36SU" hidden="1">#REF!</definedName>
    <definedName name="BExXVYWX74VKI8BDDSX9U85460MB" localSheetId="11" hidden="1">#REF!</definedName>
    <definedName name="BExXVYWX74VKI8BDDSX9U85460MB" localSheetId="5" hidden="1">#REF!</definedName>
    <definedName name="BExXVYWX74VKI8BDDSX9U85460MB" localSheetId="8" hidden="1">#REF!</definedName>
    <definedName name="BExXVYWX74VKI8BDDSX9U85460MB" localSheetId="6" hidden="1">#REF!</definedName>
    <definedName name="BExXVYWX74VKI8BDDSX9U85460MB" localSheetId="7" hidden="1">#REF!</definedName>
    <definedName name="BExXVYWX74VKI8BDDSX9U85460MB" hidden="1">#REF!</definedName>
    <definedName name="BExXW27MMXHXUXX78SDTBE1JYTHT" localSheetId="11" hidden="1">#REF!</definedName>
    <definedName name="BExXW27MMXHXUXX78SDTBE1JYTHT" localSheetId="5" hidden="1">#REF!</definedName>
    <definedName name="BExXW27MMXHXUXX78SDTBE1JYTHT" localSheetId="8" hidden="1">#REF!</definedName>
    <definedName name="BExXW27MMXHXUXX78SDTBE1JYTHT" localSheetId="6" hidden="1">#REF!</definedName>
    <definedName name="BExXW27MMXHXUXX78SDTBE1JYTHT" localSheetId="7" hidden="1">#REF!</definedName>
    <definedName name="BExXW27MMXHXUXX78SDTBE1JYTHT" hidden="1">#REF!</definedName>
    <definedName name="BExXW2YIM2MYBSHRIX0RP9D4PRMN" localSheetId="11" hidden="1">#REF!</definedName>
    <definedName name="BExXW2YIM2MYBSHRIX0RP9D4PRMN" localSheetId="5" hidden="1">#REF!</definedName>
    <definedName name="BExXW2YIM2MYBSHRIX0RP9D4PRMN" localSheetId="8" hidden="1">#REF!</definedName>
    <definedName name="BExXW2YIM2MYBSHRIX0RP9D4PRMN" localSheetId="6" hidden="1">#REF!</definedName>
    <definedName name="BExXW2YIM2MYBSHRIX0RP9D4PRMN" localSheetId="7" hidden="1">#REF!</definedName>
    <definedName name="BExXW2YIM2MYBSHRIX0RP9D4PRMN" hidden="1">#REF!</definedName>
    <definedName name="BExXWBNE4KTFSXKVSRF6WX039WPB" localSheetId="11" hidden="1">#REF!</definedName>
    <definedName name="BExXWBNE4KTFSXKVSRF6WX039WPB" localSheetId="5" hidden="1">#REF!</definedName>
    <definedName name="BExXWBNE4KTFSXKVSRF6WX039WPB" localSheetId="8" hidden="1">#REF!</definedName>
    <definedName name="BExXWBNE4KTFSXKVSRF6WX039WPB" localSheetId="6" hidden="1">#REF!</definedName>
    <definedName name="BExXWBNE4KTFSXKVSRF6WX039WPB" localSheetId="7" hidden="1">#REF!</definedName>
    <definedName name="BExXWBNE4KTFSXKVSRF6WX039WPB" hidden="1">#REF!</definedName>
    <definedName name="BExXWFP5AYE7EHYTJWBZSQ8PQ0YX" localSheetId="11" hidden="1">#REF!</definedName>
    <definedName name="BExXWFP5AYE7EHYTJWBZSQ8PQ0YX" localSheetId="5" hidden="1">#REF!</definedName>
    <definedName name="BExXWFP5AYE7EHYTJWBZSQ8PQ0YX" localSheetId="8" hidden="1">#REF!</definedName>
    <definedName name="BExXWFP5AYE7EHYTJWBZSQ8PQ0YX" localSheetId="6" hidden="1">#REF!</definedName>
    <definedName name="BExXWFP5AYE7EHYTJWBZSQ8PQ0YX" localSheetId="7" hidden="1">#REF!</definedName>
    <definedName name="BExXWFP5AYE7EHYTJWBZSQ8PQ0YX" hidden="1">#REF!</definedName>
    <definedName name="BExXWIUCR0LXM58OVKZT2APLVTIA" localSheetId="11" hidden="1">#REF!</definedName>
    <definedName name="BExXWIUCR0LXM58OVKZT2APLVTIA" localSheetId="5" hidden="1">#REF!</definedName>
    <definedName name="BExXWIUCR0LXM58OVKZT2APLVTIA" localSheetId="8" hidden="1">#REF!</definedName>
    <definedName name="BExXWIUCR0LXM58OVKZT2APLVTIA" localSheetId="6" hidden="1">#REF!</definedName>
    <definedName name="BExXWIUCR0LXM58OVKZT2APLVTIA" localSheetId="7" hidden="1">#REF!</definedName>
    <definedName name="BExXWIUCR0LXM58OVKZT2APLVTIA" hidden="1">#REF!</definedName>
    <definedName name="BExXWTXJEA32DLC6QKN10QB955JT" localSheetId="11" hidden="1">#REF!</definedName>
    <definedName name="BExXWTXJEA32DLC6QKN10QB955JT" localSheetId="5" hidden="1">#REF!</definedName>
    <definedName name="BExXWTXJEA32DLC6QKN10QB955JT" localSheetId="8" hidden="1">#REF!</definedName>
    <definedName name="BExXWTXJEA32DLC6QKN10QB955JT" localSheetId="6" hidden="1">#REF!</definedName>
    <definedName name="BExXWTXJEA32DLC6QKN10QB955JT" localSheetId="7" hidden="1">#REF!</definedName>
    <definedName name="BExXWTXJEA32DLC6QKN10QB955JT" hidden="1">#REF!</definedName>
    <definedName name="BExXWVFIBQT8OY1O41FRFPFGXQHK" localSheetId="11" hidden="1">#REF!</definedName>
    <definedName name="BExXWVFIBQT8OY1O41FRFPFGXQHK" localSheetId="5" hidden="1">#REF!</definedName>
    <definedName name="BExXWVFIBQT8OY1O41FRFPFGXQHK" localSheetId="8" hidden="1">#REF!</definedName>
    <definedName name="BExXWVFIBQT8OY1O41FRFPFGXQHK" localSheetId="6" hidden="1">#REF!</definedName>
    <definedName name="BExXWVFIBQT8OY1O41FRFPFGXQHK" localSheetId="7" hidden="1">#REF!</definedName>
    <definedName name="BExXWVFIBQT8OY1O41FRFPFGXQHK" hidden="1">#REF!</definedName>
    <definedName name="BExXWWXHBZHA9J3N8K47F84X0M0L" localSheetId="11" hidden="1">#REF!</definedName>
    <definedName name="BExXWWXHBZHA9J3N8K47F84X0M0L" localSheetId="5" hidden="1">#REF!</definedName>
    <definedName name="BExXWWXHBZHA9J3N8K47F84X0M0L" localSheetId="8" hidden="1">#REF!</definedName>
    <definedName name="BExXWWXHBZHA9J3N8K47F84X0M0L" localSheetId="6" hidden="1">#REF!</definedName>
    <definedName name="BExXWWXHBZHA9J3N8K47F84X0M0L" localSheetId="7" hidden="1">#REF!</definedName>
    <definedName name="BExXWWXHBZHA9J3N8K47F84X0M0L" hidden="1">#REF!</definedName>
    <definedName name="BExXXBM521DL8R4ZX7NZ3DBCUOR5" localSheetId="11" hidden="1">#REF!</definedName>
    <definedName name="BExXXBM521DL8R4ZX7NZ3DBCUOR5" localSheetId="5" hidden="1">#REF!</definedName>
    <definedName name="BExXXBM521DL8R4ZX7NZ3DBCUOR5" localSheetId="8" hidden="1">#REF!</definedName>
    <definedName name="BExXXBM521DL8R4ZX7NZ3DBCUOR5" localSheetId="6" hidden="1">#REF!</definedName>
    <definedName name="BExXXBM521DL8R4ZX7NZ3DBCUOR5" localSheetId="7" hidden="1">#REF!</definedName>
    <definedName name="BExXXBM521DL8R4ZX7NZ3DBCUOR5" hidden="1">#REF!</definedName>
    <definedName name="BExXXC7OZI33XZ03NRMEP7VRLQK4" localSheetId="11" hidden="1">#REF!</definedName>
    <definedName name="BExXXC7OZI33XZ03NRMEP7VRLQK4" localSheetId="5" hidden="1">#REF!</definedName>
    <definedName name="BExXXC7OZI33XZ03NRMEP7VRLQK4" localSheetId="8" hidden="1">#REF!</definedName>
    <definedName name="BExXXC7OZI33XZ03NRMEP7VRLQK4" localSheetId="6" hidden="1">#REF!</definedName>
    <definedName name="BExXXC7OZI33XZ03NRMEP7VRLQK4" localSheetId="7" hidden="1">#REF!</definedName>
    <definedName name="BExXXC7OZI33XZ03NRMEP7VRLQK4" hidden="1">#REF!</definedName>
    <definedName name="BExXXH5N3NKBQ7BCJPJTBF8CYM2Q" localSheetId="11" hidden="1">#REF!</definedName>
    <definedName name="BExXXH5N3NKBQ7BCJPJTBF8CYM2Q" localSheetId="5" hidden="1">#REF!</definedName>
    <definedName name="BExXXH5N3NKBQ7BCJPJTBF8CYM2Q" localSheetId="8" hidden="1">#REF!</definedName>
    <definedName name="BExXXH5N3NKBQ7BCJPJTBF8CYM2Q" localSheetId="6" hidden="1">#REF!</definedName>
    <definedName name="BExXXH5N3NKBQ7BCJPJTBF8CYM2Q" localSheetId="7" hidden="1">#REF!</definedName>
    <definedName name="BExXXH5N3NKBQ7BCJPJTBF8CYM2Q" hidden="1">#REF!</definedName>
    <definedName name="BExXXI7HHXLBLUEW7EQ73TALJF48" localSheetId="11" hidden="1">#REF!</definedName>
    <definedName name="BExXXI7HHXLBLUEW7EQ73TALJF48" localSheetId="5" hidden="1">#REF!</definedName>
    <definedName name="BExXXI7HHXLBLUEW7EQ73TALJF48" localSheetId="8" hidden="1">#REF!</definedName>
    <definedName name="BExXXI7HHXLBLUEW7EQ73TALJF48" localSheetId="6" hidden="1">#REF!</definedName>
    <definedName name="BExXXI7HHXLBLUEW7EQ73TALJF48" localSheetId="7" hidden="1">#REF!</definedName>
    <definedName name="BExXXI7HHXLBLUEW7EQ73TALJF48" hidden="1">#REF!</definedName>
    <definedName name="BExXXKWLM4D541BH6O8GOJMHFHMW" localSheetId="11" hidden="1">#REF!</definedName>
    <definedName name="BExXXKWLM4D541BH6O8GOJMHFHMW" localSheetId="5" hidden="1">#REF!</definedName>
    <definedName name="BExXXKWLM4D541BH6O8GOJMHFHMW" localSheetId="8" hidden="1">#REF!</definedName>
    <definedName name="BExXXKWLM4D541BH6O8GOJMHFHMW" localSheetId="6" hidden="1">#REF!</definedName>
    <definedName name="BExXXKWLM4D541BH6O8GOJMHFHMW" localSheetId="7" hidden="1">#REF!</definedName>
    <definedName name="BExXXKWLM4D541BH6O8GOJMHFHMW" hidden="1">#REF!</definedName>
    <definedName name="BExXXNR17I6P4FQZPQF2ZXDFYB6C" localSheetId="11" hidden="1">#REF!</definedName>
    <definedName name="BExXXNR17I6P4FQZPQF2ZXDFYB6C" localSheetId="5" hidden="1">#REF!</definedName>
    <definedName name="BExXXNR17I6P4FQZPQF2ZXDFYB6C" localSheetId="8" hidden="1">#REF!</definedName>
    <definedName name="BExXXNR17I6P4FQZPQF2ZXDFYB6C" localSheetId="6" hidden="1">#REF!</definedName>
    <definedName name="BExXXNR17I6P4FQZPQF2ZXDFYB6C" localSheetId="7" hidden="1">#REF!</definedName>
    <definedName name="BExXXNR17I6P4FQZPQF2ZXDFYB6C" hidden="1">#REF!</definedName>
    <definedName name="BExXXPPA1Q87XPI97X0OXCPBPDON" localSheetId="11" hidden="1">#REF!</definedName>
    <definedName name="BExXXPPA1Q87XPI97X0OXCPBPDON" localSheetId="5" hidden="1">#REF!</definedName>
    <definedName name="BExXXPPA1Q87XPI97X0OXCPBPDON" localSheetId="8" hidden="1">#REF!</definedName>
    <definedName name="BExXXPPA1Q87XPI97X0OXCPBPDON" localSheetId="6" hidden="1">#REF!</definedName>
    <definedName name="BExXXPPA1Q87XPI97X0OXCPBPDON" localSheetId="7" hidden="1">#REF!</definedName>
    <definedName name="BExXXPPA1Q87XPI97X0OXCPBPDON" hidden="1">#REF!</definedName>
    <definedName name="BExXXVUDA98IZTQ6MANKU4MTTDVR" localSheetId="11" hidden="1">#REF!</definedName>
    <definedName name="BExXXVUDA98IZTQ6MANKU4MTTDVR" localSheetId="5" hidden="1">#REF!</definedName>
    <definedName name="BExXXVUDA98IZTQ6MANKU4MTTDVR" localSheetId="8" hidden="1">#REF!</definedName>
    <definedName name="BExXXVUDA98IZTQ6MANKU4MTTDVR" localSheetId="6" hidden="1">#REF!</definedName>
    <definedName name="BExXXVUDA98IZTQ6MANKU4MTTDVR" localSheetId="7" hidden="1">#REF!</definedName>
    <definedName name="BExXXVUDA98IZTQ6MANKU4MTTDVR" hidden="1">#REF!</definedName>
    <definedName name="BExXXZQNZY6IZI45DJXJK0MQZWA7" localSheetId="11" hidden="1">#REF!</definedName>
    <definedName name="BExXXZQNZY6IZI45DJXJK0MQZWA7" localSheetId="5" hidden="1">#REF!</definedName>
    <definedName name="BExXXZQNZY6IZI45DJXJK0MQZWA7" localSheetId="8" hidden="1">#REF!</definedName>
    <definedName name="BExXXZQNZY6IZI45DJXJK0MQZWA7" localSheetId="6" hidden="1">#REF!</definedName>
    <definedName name="BExXXZQNZY6IZI45DJXJK0MQZWA7" localSheetId="7" hidden="1">#REF!</definedName>
    <definedName name="BExXXZQNZY6IZI45DJXJK0MQZWA7" hidden="1">#REF!</definedName>
    <definedName name="BExXY5QFG6QP94SFT3935OBM8Y4K" localSheetId="11" hidden="1">#REF!</definedName>
    <definedName name="BExXY5QFG6QP94SFT3935OBM8Y4K" localSheetId="5" hidden="1">#REF!</definedName>
    <definedName name="BExXY5QFG6QP94SFT3935OBM8Y4K" localSheetId="8" hidden="1">#REF!</definedName>
    <definedName name="BExXY5QFG6QP94SFT3935OBM8Y4K" localSheetId="6" hidden="1">#REF!</definedName>
    <definedName name="BExXY5QFG6QP94SFT3935OBM8Y4K" localSheetId="7" hidden="1">#REF!</definedName>
    <definedName name="BExXY5QFG6QP94SFT3935OBM8Y4K" hidden="1">#REF!</definedName>
    <definedName name="BExXY7TYEBFXRYUYIFHTN65RJ8EW" localSheetId="11" hidden="1">#REF!</definedName>
    <definedName name="BExXY7TYEBFXRYUYIFHTN65RJ8EW" localSheetId="5" hidden="1">#REF!</definedName>
    <definedName name="BExXY7TYEBFXRYUYIFHTN65RJ8EW" localSheetId="8" hidden="1">#REF!</definedName>
    <definedName name="BExXY7TYEBFXRYUYIFHTN65RJ8EW" localSheetId="6" hidden="1">#REF!</definedName>
    <definedName name="BExXY7TYEBFXRYUYIFHTN65RJ8EW" localSheetId="7" hidden="1">#REF!</definedName>
    <definedName name="BExXY7TYEBFXRYUYIFHTN65RJ8EW" hidden="1">#REF!</definedName>
    <definedName name="BExXYLBHANUXC5FCTDDTGOVD3GQS" localSheetId="11" hidden="1">#REF!</definedName>
    <definedName name="BExXYLBHANUXC5FCTDDTGOVD3GQS" localSheetId="5" hidden="1">#REF!</definedName>
    <definedName name="BExXYLBHANUXC5FCTDDTGOVD3GQS" localSheetId="8" hidden="1">#REF!</definedName>
    <definedName name="BExXYLBHANUXC5FCTDDTGOVD3GQS" localSheetId="6" hidden="1">#REF!</definedName>
    <definedName name="BExXYLBHANUXC5FCTDDTGOVD3GQS" localSheetId="7" hidden="1">#REF!</definedName>
    <definedName name="BExXYLBHANUXC5FCTDDTGOVD3GQS" hidden="1">#REF!</definedName>
    <definedName name="BExXYMNYAYH3WA2ZCFAYKZID9ZCI" localSheetId="11" hidden="1">#REF!</definedName>
    <definedName name="BExXYMNYAYH3WA2ZCFAYKZID9ZCI" localSheetId="5" hidden="1">#REF!</definedName>
    <definedName name="BExXYMNYAYH3WA2ZCFAYKZID9ZCI" localSheetId="8" hidden="1">#REF!</definedName>
    <definedName name="BExXYMNYAYH3WA2ZCFAYKZID9ZCI" localSheetId="6" hidden="1">#REF!</definedName>
    <definedName name="BExXYMNYAYH3WA2ZCFAYKZID9ZCI" localSheetId="7" hidden="1">#REF!</definedName>
    <definedName name="BExXYMNYAYH3WA2ZCFAYKZID9ZCI" hidden="1">#REF!</definedName>
    <definedName name="BExXYYT12SVN2VDMLVNV4P3ISD8T" localSheetId="11" hidden="1">#REF!</definedName>
    <definedName name="BExXYYT12SVN2VDMLVNV4P3ISD8T" localSheetId="5" hidden="1">#REF!</definedName>
    <definedName name="BExXYYT12SVN2VDMLVNV4P3ISD8T" localSheetId="8" hidden="1">#REF!</definedName>
    <definedName name="BExXYYT12SVN2VDMLVNV4P3ISD8T" localSheetId="6" hidden="1">#REF!</definedName>
    <definedName name="BExXYYT12SVN2VDMLVNV4P3ISD8T" localSheetId="7" hidden="1">#REF!</definedName>
    <definedName name="BExXYYT12SVN2VDMLVNV4P3ISD8T" hidden="1">#REF!</definedName>
    <definedName name="BExXYZ3SPSRCWM4YHTPZDCOLZPHR" localSheetId="11" hidden="1">#REF!</definedName>
    <definedName name="BExXYZ3SPSRCWM4YHTPZDCOLZPHR" localSheetId="5" hidden="1">#REF!</definedName>
    <definedName name="BExXYZ3SPSRCWM4YHTPZDCOLZPHR" localSheetId="8" hidden="1">#REF!</definedName>
    <definedName name="BExXYZ3SPSRCWM4YHTPZDCOLZPHR" localSheetId="6" hidden="1">#REF!</definedName>
    <definedName name="BExXYZ3SPSRCWM4YHTPZDCOLZPHR" localSheetId="7" hidden="1">#REF!</definedName>
    <definedName name="BExXYZ3SPSRCWM4YHTPZDCOLZPHR" hidden="1">#REF!</definedName>
    <definedName name="BExXZFVV4YB42AZ3H1I40YG3JAPU" localSheetId="11" hidden="1">#REF!</definedName>
    <definedName name="BExXZFVV4YB42AZ3H1I40YG3JAPU" localSheetId="5" hidden="1">#REF!</definedName>
    <definedName name="BExXZFVV4YB42AZ3H1I40YG3JAPU" localSheetId="8" hidden="1">#REF!</definedName>
    <definedName name="BExXZFVV4YB42AZ3H1I40YG3JAPU" localSheetId="6" hidden="1">#REF!</definedName>
    <definedName name="BExXZFVV4YB42AZ3H1I40YG3JAPU" localSheetId="7" hidden="1">#REF!</definedName>
    <definedName name="BExXZFVV4YB42AZ3H1I40YG3JAPU" hidden="1">#REF!</definedName>
    <definedName name="BExXZG1CQE1M9TDJ99253H6JVGIH" localSheetId="11" hidden="1">#REF!</definedName>
    <definedName name="BExXZG1CQE1M9TDJ99253H6JVGIH" localSheetId="5" hidden="1">#REF!</definedName>
    <definedName name="BExXZG1CQE1M9TDJ99253H6JVGIH" localSheetId="8" hidden="1">#REF!</definedName>
    <definedName name="BExXZG1CQE1M9TDJ99253H6JVGIH" localSheetId="6" hidden="1">#REF!</definedName>
    <definedName name="BExXZG1CQE1M9TDJ99253H6JVGIH" localSheetId="7" hidden="1">#REF!</definedName>
    <definedName name="BExXZG1CQE1M9TDJ99253H6JVGIH" hidden="1">#REF!</definedName>
    <definedName name="BExXZHJ9T2JELF12CHHGD54J1B0C" localSheetId="11" hidden="1">#REF!</definedName>
    <definedName name="BExXZHJ9T2JELF12CHHGD54J1B0C" localSheetId="5" hidden="1">#REF!</definedName>
    <definedName name="BExXZHJ9T2JELF12CHHGD54J1B0C" localSheetId="8" hidden="1">#REF!</definedName>
    <definedName name="BExXZHJ9T2JELF12CHHGD54J1B0C" localSheetId="6" hidden="1">#REF!</definedName>
    <definedName name="BExXZHJ9T2JELF12CHHGD54J1B0C" localSheetId="7" hidden="1">#REF!</definedName>
    <definedName name="BExXZHJ9T2JELF12CHHGD54J1B0C" hidden="1">#REF!</definedName>
    <definedName name="BExXZNJ2X1TK2LRK5ZY3MX49H5T7" localSheetId="11" hidden="1">#REF!</definedName>
    <definedName name="BExXZNJ2X1TK2LRK5ZY3MX49H5T7" localSheetId="5" hidden="1">#REF!</definedName>
    <definedName name="BExXZNJ2X1TK2LRK5ZY3MX49H5T7" localSheetId="8" hidden="1">#REF!</definedName>
    <definedName name="BExXZNJ2X1TK2LRK5ZY3MX49H5T7" localSheetId="6" hidden="1">#REF!</definedName>
    <definedName name="BExXZNJ2X1TK2LRK5ZY3MX49H5T7" localSheetId="7" hidden="1">#REF!</definedName>
    <definedName name="BExXZNJ2X1TK2LRK5ZY3MX49H5T7" hidden="1">#REF!</definedName>
    <definedName name="BExXZOVPCEP495TQSON6PSRQ8XCY" localSheetId="11" hidden="1">#REF!</definedName>
    <definedName name="BExXZOVPCEP495TQSON6PSRQ8XCY" localSheetId="5" hidden="1">#REF!</definedName>
    <definedName name="BExXZOVPCEP495TQSON6PSRQ8XCY" localSheetId="8" hidden="1">#REF!</definedName>
    <definedName name="BExXZOVPCEP495TQSON6PSRQ8XCY" localSheetId="6" hidden="1">#REF!</definedName>
    <definedName name="BExXZOVPCEP495TQSON6PSRQ8XCY" localSheetId="7" hidden="1">#REF!</definedName>
    <definedName name="BExXZOVPCEP495TQSON6PSRQ8XCY" hidden="1">#REF!</definedName>
    <definedName name="BExXZXKH7NBARQQAZM69Z57IH1MM" localSheetId="11" hidden="1">#REF!</definedName>
    <definedName name="BExXZXKH7NBARQQAZM69Z57IH1MM" localSheetId="5" hidden="1">#REF!</definedName>
    <definedName name="BExXZXKH7NBARQQAZM69Z57IH1MM" localSheetId="8" hidden="1">#REF!</definedName>
    <definedName name="BExXZXKH7NBARQQAZM69Z57IH1MM" localSheetId="6" hidden="1">#REF!</definedName>
    <definedName name="BExXZXKH7NBARQQAZM69Z57IH1MM" localSheetId="7" hidden="1">#REF!</definedName>
    <definedName name="BExXZXKH7NBARQQAZM69Z57IH1MM" hidden="1">#REF!</definedName>
    <definedName name="BExY07WSDH5QEVM7BJXJK2ZRAI1O" localSheetId="11" hidden="1">#REF!</definedName>
    <definedName name="BExY07WSDH5QEVM7BJXJK2ZRAI1O" localSheetId="5" hidden="1">#REF!</definedName>
    <definedName name="BExY07WSDH5QEVM7BJXJK2ZRAI1O" localSheetId="8" hidden="1">#REF!</definedName>
    <definedName name="BExY07WSDH5QEVM7BJXJK2ZRAI1O" localSheetId="6" hidden="1">#REF!</definedName>
    <definedName name="BExY07WSDH5QEVM7BJXJK2ZRAI1O" localSheetId="7" hidden="1">#REF!</definedName>
    <definedName name="BExY07WSDH5QEVM7BJXJK2ZRAI1O" hidden="1">#REF!</definedName>
    <definedName name="BExY09PJJWYWGWWLX3YT8EVK0YV4" localSheetId="11" hidden="1">#REF!</definedName>
    <definedName name="BExY09PJJWYWGWWLX3YT8EVK0YV4" localSheetId="5" hidden="1">#REF!</definedName>
    <definedName name="BExY09PJJWYWGWWLX3YT8EVK0YV4" localSheetId="8" hidden="1">#REF!</definedName>
    <definedName name="BExY09PJJWYWGWWLX3YT8EVK0YV4" localSheetId="6" hidden="1">#REF!</definedName>
    <definedName name="BExY09PJJWYWGWWLX3YT8EVK0YV4" localSheetId="7" hidden="1">#REF!</definedName>
    <definedName name="BExY09PJJWYWGWWLX3YT8EVK0YV4" hidden="1">#REF!</definedName>
    <definedName name="BExY0C3UBVC4M59JIRXVQ8OWAJC1" localSheetId="11" hidden="1">#REF!</definedName>
    <definedName name="BExY0C3UBVC4M59JIRXVQ8OWAJC1" localSheetId="5" hidden="1">#REF!</definedName>
    <definedName name="BExY0C3UBVC4M59JIRXVQ8OWAJC1" localSheetId="8" hidden="1">#REF!</definedName>
    <definedName name="BExY0C3UBVC4M59JIRXVQ8OWAJC1" localSheetId="6" hidden="1">#REF!</definedName>
    <definedName name="BExY0C3UBVC4M59JIRXVQ8OWAJC1" localSheetId="7" hidden="1">#REF!</definedName>
    <definedName name="BExY0C3UBVC4M59JIRXVQ8OWAJC1" hidden="1">#REF!</definedName>
    <definedName name="BExY0ENH6ZXHW155XIGS0F46T43M" localSheetId="11" hidden="1">#REF!</definedName>
    <definedName name="BExY0ENH6ZXHW155XIGS0F46T43M" localSheetId="5" hidden="1">#REF!</definedName>
    <definedName name="BExY0ENH6ZXHW155XIGS0F46T43M" localSheetId="8" hidden="1">#REF!</definedName>
    <definedName name="BExY0ENH6ZXHW155XIGS0F46T43M" localSheetId="6" hidden="1">#REF!</definedName>
    <definedName name="BExY0ENH6ZXHW155XIGS0F46T43M" localSheetId="7" hidden="1">#REF!</definedName>
    <definedName name="BExY0ENH6ZXHW155XIGS0F46T43M" hidden="1">#REF!</definedName>
    <definedName name="BExY0IEEUB9SRGD9I14IDCPO5GV4" localSheetId="11" hidden="1">#REF!</definedName>
    <definedName name="BExY0IEEUB9SRGD9I14IDCPO5GV4" localSheetId="5" hidden="1">#REF!</definedName>
    <definedName name="BExY0IEEUB9SRGD9I14IDCPO5GV4" localSheetId="8" hidden="1">#REF!</definedName>
    <definedName name="BExY0IEEUB9SRGD9I14IDCPO5GV4" localSheetId="6" hidden="1">#REF!</definedName>
    <definedName name="BExY0IEEUB9SRGD9I14IDCPO5GV4" localSheetId="7" hidden="1">#REF!</definedName>
    <definedName name="BExY0IEEUB9SRGD9I14IDCPO5GV4" hidden="1">#REF!</definedName>
    <definedName name="BExY0LEAAM7MUGBRLXD6KXBOHZ6S" localSheetId="11" hidden="1">#REF!</definedName>
    <definedName name="BExY0LEAAM7MUGBRLXD6KXBOHZ6S" localSheetId="5" hidden="1">#REF!</definedName>
    <definedName name="BExY0LEAAM7MUGBRLXD6KXBOHZ6S" localSheetId="8" hidden="1">#REF!</definedName>
    <definedName name="BExY0LEAAM7MUGBRLXD6KXBOHZ6S" localSheetId="6" hidden="1">#REF!</definedName>
    <definedName name="BExY0LEAAM7MUGBRLXD6KXBOHZ6S" localSheetId="7" hidden="1">#REF!</definedName>
    <definedName name="BExY0LEAAM7MUGBRLXD6KXBOHZ6S" hidden="1">#REF!</definedName>
    <definedName name="BExY0OE8GFHMLLTEAFIOQTOPEVPB" localSheetId="11" hidden="1">#REF!</definedName>
    <definedName name="BExY0OE8GFHMLLTEAFIOQTOPEVPB" localSheetId="5" hidden="1">#REF!</definedName>
    <definedName name="BExY0OE8GFHMLLTEAFIOQTOPEVPB" localSheetId="8" hidden="1">#REF!</definedName>
    <definedName name="BExY0OE8GFHMLLTEAFIOQTOPEVPB" localSheetId="6" hidden="1">#REF!</definedName>
    <definedName name="BExY0OE8GFHMLLTEAFIOQTOPEVPB" localSheetId="7" hidden="1">#REF!</definedName>
    <definedName name="BExY0OE8GFHMLLTEAFIOQTOPEVPB" hidden="1">#REF!</definedName>
    <definedName name="BExY0OJHW85S0VKBA8T4HTYPYBOS" localSheetId="11" hidden="1">#REF!</definedName>
    <definedName name="BExY0OJHW85S0VKBA8T4HTYPYBOS" localSheetId="5" hidden="1">#REF!</definedName>
    <definedName name="BExY0OJHW85S0VKBA8T4HTYPYBOS" localSheetId="8" hidden="1">#REF!</definedName>
    <definedName name="BExY0OJHW85S0VKBA8T4HTYPYBOS" localSheetId="6" hidden="1">#REF!</definedName>
    <definedName name="BExY0OJHW85S0VKBA8T4HTYPYBOS" localSheetId="7" hidden="1">#REF!</definedName>
    <definedName name="BExY0OJHW85S0VKBA8T4HTYPYBOS" hidden="1">#REF!</definedName>
    <definedName name="BExY0T1E034D7XAXNC6F7540LLIE" localSheetId="11" hidden="1">#REF!</definedName>
    <definedName name="BExY0T1E034D7XAXNC6F7540LLIE" localSheetId="5" hidden="1">#REF!</definedName>
    <definedName name="BExY0T1E034D7XAXNC6F7540LLIE" localSheetId="8" hidden="1">#REF!</definedName>
    <definedName name="BExY0T1E034D7XAXNC6F7540LLIE" localSheetId="6" hidden="1">#REF!</definedName>
    <definedName name="BExY0T1E034D7XAXNC6F7540LLIE" localSheetId="7" hidden="1">#REF!</definedName>
    <definedName name="BExY0T1E034D7XAXNC6F7540LLIE" hidden="1">#REF!</definedName>
    <definedName name="BExY0XTZLHN49J2JH94BYTKBJLT3" localSheetId="11" hidden="1">#REF!</definedName>
    <definedName name="BExY0XTZLHN49J2JH94BYTKBJLT3" localSheetId="5" hidden="1">#REF!</definedName>
    <definedName name="BExY0XTZLHN49J2JH94BYTKBJLT3" localSheetId="8" hidden="1">#REF!</definedName>
    <definedName name="BExY0XTZLHN49J2JH94BYTKBJLT3" localSheetId="6" hidden="1">#REF!</definedName>
    <definedName name="BExY0XTZLHN49J2JH94BYTKBJLT3" localSheetId="7" hidden="1">#REF!</definedName>
    <definedName name="BExY0XTZLHN49J2JH94BYTKBJLT3" hidden="1">#REF!</definedName>
    <definedName name="BExY11FH9TXHERUYGG8FE50U7H7J" localSheetId="11" hidden="1">#REF!</definedName>
    <definedName name="BExY11FH9TXHERUYGG8FE50U7H7J" localSheetId="5" hidden="1">#REF!</definedName>
    <definedName name="BExY11FH9TXHERUYGG8FE50U7H7J" localSheetId="8" hidden="1">#REF!</definedName>
    <definedName name="BExY11FH9TXHERUYGG8FE50U7H7J" localSheetId="6" hidden="1">#REF!</definedName>
    <definedName name="BExY11FH9TXHERUYGG8FE50U7H7J" localSheetId="7" hidden="1">#REF!</definedName>
    <definedName name="BExY11FH9TXHERUYGG8FE50U7H7J" hidden="1">#REF!</definedName>
    <definedName name="BExY180UKNW5NIAWD6ZUYTFEH8QS" localSheetId="11" hidden="1">#REF!</definedName>
    <definedName name="BExY180UKNW5NIAWD6ZUYTFEH8QS" localSheetId="5" hidden="1">#REF!</definedName>
    <definedName name="BExY180UKNW5NIAWD6ZUYTFEH8QS" localSheetId="8" hidden="1">#REF!</definedName>
    <definedName name="BExY180UKNW5NIAWD6ZUYTFEH8QS" localSheetId="6" hidden="1">#REF!</definedName>
    <definedName name="BExY180UKNW5NIAWD6ZUYTFEH8QS" localSheetId="7" hidden="1">#REF!</definedName>
    <definedName name="BExY180UKNW5NIAWD6ZUYTFEH8QS" hidden="1">#REF!</definedName>
    <definedName name="BExY1DPTV4LSY9MEOUGXF8X052NA" localSheetId="11" hidden="1">#REF!</definedName>
    <definedName name="BExY1DPTV4LSY9MEOUGXF8X052NA" localSheetId="5" hidden="1">#REF!</definedName>
    <definedName name="BExY1DPTV4LSY9MEOUGXF8X052NA" localSheetId="8" hidden="1">#REF!</definedName>
    <definedName name="BExY1DPTV4LSY9MEOUGXF8X052NA" localSheetId="6" hidden="1">#REF!</definedName>
    <definedName name="BExY1DPTV4LSY9MEOUGXF8X052NA" localSheetId="7" hidden="1">#REF!</definedName>
    <definedName name="BExY1DPTV4LSY9MEOUGXF8X052NA" hidden="1">#REF!</definedName>
    <definedName name="BExY1GK9ELBEKDD7O6HR6DUO8YGO" localSheetId="11" hidden="1">#REF!</definedName>
    <definedName name="BExY1GK9ELBEKDD7O6HR6DUO8YGO" localSheetId="5" hidden="1">#REF!</definedName>
    <definedName name="BExY1GK9ELBEKDD7O6HR6DUO8YGO" localSheetId="8" hidden="1">#REF!</definedName>
    <definedName name="BExY1GK9ELBEKDD7O6HR6DUO8YGO" localSheetId="6" hidden="1">#REF!</definedName>
    <definedName name="BExY1GK9ELBEKDD7O6HR6DUO8YGO" localSheetId="7" hidden="1">#REF!</definedName>
    <definedName name="BExY1GK9ELBEKDD7O6HR6DUO8YGO" hidden="1">#REF!</definedName>
    <definedName name="BExY1NWOXXFV9GGZ3PX444LZ8TVX" localSheetId="11" hidden="1">#REF!</definedName>
    <definedName name="BExY1NWOXXFV9GGZ3PX444LZ8TVX" localSheetId="5" hidden="1">#REF!</definedName>
    <definedName name="BExY1NWOXXFV9GGZ3PX444LZ8TVX" localSheetId="8" hidden="1">#REF!</definedName>
    <definedName name="BExY1NWOXXFV9GGZ3PX444LZ8TVX" localSheetId="6" hidden="1">#REF!</definedName>
    <definedName name="BExY1NWOXXFV9GGZ3PX444LZ8TVX" localSheetId="7" hidden="1">#REF!</definedName>
    <definedName name="BExY1NWOXXFV9GGZ3PX444LZ8TVX" hidden="1">#REF!</definedName>
    <definedName name="BExY1UCL0RND63LLSM9X5SFRG117" localSheetId="11" hidden="1">#REF!</definedName>
    <definedName name="BExY1UCL0RND63LLSM9X5SFRG117" localSheetId="5" hidden="1">#REF!</definedName>
    <definedName name="BExY1UCL0RND63LLSM9X5SFRG117" localSheetId="8" hidden="1">#REF!</definedName>
    <definedName name="BExY1UCL0RND63LLSM9X5SFRG117" localSheetId="6" hidden="1">#REF!</definedName>
    <definedName name="BExY1UCL0RND63LLSM9X5SFRG117" localSheetId="7" hidden="1">#REF!</definedName>
    <definedName name="BExY1UCL0RND63LLSM9X5SFRG117" hidden="1">#REF!</definedName>
    <definedName name="BExY1WAT3937L08HLHIRQHMP2A3H" localSheetId="11" hidden="1">#REF!</definedName>
    <definedName name="BExY1WAT3937L08HLHIRQHMP2A3H" localSheetId="5" hidden="1">#REF!</definedName>
    <definedName name="BExY1WAT3937L08HLHIRQHMP2A3H" localSheetId="8" hidden="1">#REF!</definedName>
    <definedName name="BExY1WAT3937L08HLHIRQHMP2A3H" localSheetId="6" hidden="1">#REF!</definedName>
    <definedName name="BExY1WAT3937L08HLHIRQHMP2A3H" localSheetId="7" hidden="1">#REF!</definedName>
    <definedName name="BExY1WAT3937L08HLHIRQHMP2A3H" hidden="1">#REF!</definedName>
    <definedName name="BExY1YEBOSLMID7LURP8QB46AI91" localSheetId="11" hidden="1">#REF!</definedName>
    <definedName name="BExY1YEBOSLMID7LURP8QB46AI91" localSheetId="5" hidden="1">#REF!</definedName>
    <definedName name="BExY1YEBOSLMID7LURP8QB46AI91" localSheetId="8" hidden="1">#REF!</definedName>
    <definedName name="BExY1YEBOSLMID7LURP8QB46AI91" localSheetId="6" hidden="1">#REF!</definedName>
    <definedName name="BExY1YEBOSLMID7LURP8QB46AI91" localSheetId="7" hidden="1">#REF!</definedName>
    <definedName name="BExY1YEBOSLMID7LURP8QB46AI91" hidden="1">#REF!</definedName>
    <definedName name="BExY236UB98PA9PNCHMCSZYCHJBD" localSheetId="11" hidden="1">#REF!</definedName>
    <definedName name="BExY236UB98PA9PNCHMCSZYCHJBD" localSheetId="5" hidden="1">#REF!</definedName>
    <definedName name="BExY236UB98PA9PNCHMCSZYCHJBD" localSheetId="8" hidden="1">#REF!</definedName>
    <definedName name="BExY236UB98PA9PNCHMCSZYCHJBD" localSheetId="6" hidden="1">#REF!</definedName>
    <definedName name="BExY236UB98PA9PNCHMCSZYCHJBD" localSheetId="7" hidden="1">#REF!</definedName>
    <definedName name="BExY236UB98PA9PNCHMCSZYCHJBD" hidden="1">#REF!</definedName>
    <definedName name="BExY2FS4LFX9OHOTQT7SJ2PXAC25" localSheetId="11" hidden="1">#REF!</definedName>
    <definedName name="BExY2FS4LFX9OHOTQT7SJ2PXAC25" localSheetId="5" hidden="1">#REF!</definedName>
    <definedName name="BExY2FS4LFX9OHOTQT7SJ2PXAC25" localSheetId="8" hidden="1">#REF!</definedName>
    <definedName name="BExY2FS4LFX9OHOTQT7SJ2PXAC25" localSheetId="6" hidden="1">#REF!</definedName>
    <definedName name="BExY2FS4LFX9OHOTQT7SJ2PXAC25" localSheetId="7" hidden="1">#REF!</definedName>
    <definedName name="BExY2FS4LFX9OHOTQT7SJ2PXAC25" hidden="1">#REF!</definedName>
    <definedName name="BExY2GDPCZPVU0IQ6IJIB1YQQRQ6" localSheetId="11" hidden="1">#REF!</definedName>
    <definedName name="BExY2GDPCZPVU0IQ6IJIB1YQQRQ6" localSheetId="5" hidden="1">#REF!</definedName>
    <definedName name="BExY2GDPCZPVU0IQ6IJIB1YQQRQ6" localSheetId="8" hidden="1">#REF!</definedName>
    <definedName name="BExY2GDPCZPVU0IQ6IJIB1YQQRQ6" localSheetId="6" hidden="1">#REF!</definedName>
    <definedName name="BExY2GDPCZPVU0IQ6IJIB1YQQRQ6" localSheetId="7" hidden="1">#REF!</definedName>
    <definedName name="BExY2GDPCZPVU0IQ6IJIB1YQQRQ6" hidden="1">#REF!</definedName>
    <definedName name="BExY2GTSZ3VA9TXLY7KW1LIAKJ61" localSheetId="11" hidden="1">#REF!</definedName>
    <definedName name="BExY2GTSZ3VA9TXLY7KW1LIAKJ61" localSheetId="5" hidden="1">#REF!</definedName>
    <definedName name="BExY2GTSZ3VA9TXLY7KW1LIAKJ61" localSheetId="8" hidden="1">#REF!</definedName>
    <definedName name="BExY2GTSZ3VA9TXLY7KW1LIAKJ61" localSheetId="6" hidden="1">#REF!</definedName>
    <definedName name="BExY2GTSZ3VA9TXLY7KW1LIAKJ61" localSheetId="7" hidden="1">#REF!</definedName>
    <definedName name="BExY2GTSZ3VA9TXLY7KW1LIAKJ61" hidden="1">#REF!</definedName>
    <definedName name="BExY2IXBR1SGYZH08T7QHKEFS8HA" localSheetId="11" hidden="1">#REF!</definedName>
    <definedName name="BExY2IXBR1SGYZH08T7QHKEFS8HA" localSheetId="5" hidden="1">#REF!</definedName>
    <definedName name="BExY2IXBR1SGYZH08T7QHKEFS8HA" localSheetId="8" hidden="1">#REF!</definedName>
    <definedName name="BExY2IXBR1SGYZH08T7QHKEFS8HA" localSheetId="6" hidden="1">#REF!</definedName>
    <definedName name="BExY2IXBR1SGYZH08T7QHKEFS8HA" localSheetId="7" hidden="1">#REF!</definedName>
    <definedName name="BExY2IXBR1SGYZH08T7QHKEFS8HA" hidden="1">#REF!</definedName>
    <definedName name="BExY2Q4B5FUDA5VU4VRUHX327QN0" localSheetId="11" hidden="1">#REF!</definedName>
    <definedName name="BExY2Q4B5FUDA5VU4VRUHX327QN0" localSheetId="5" hidden="1">#REF!</definedName>
    <definedName name="BExY2Q4B5FUDA5VU4VRUHX327QN0" localSheetId="8" hidden="1">#REF!</definedName>
    <definedName name="BExY2Q4B5FUDA5VU4VRUHX327QN0" localSheetId="6" hidden="1">#REF!</definedName>
    <definedName name="BExY2Q4B5FUDA5VU4VRUHX327QN0" localSheetId="7" hidden="1">#REF!</definedName>
    <definedName name="BExY2Q4B5FUDA5VU4VRUHX327QN0" hidden="1">#REF!</definedName>
    <definedName name="BExY2S7TM2NG7A1NFYPWIFAIKUCO" localSheetId="11" hidden="1">#REF!</definedName>
    <definedName name="BExY2S7TM2NG7A1NFYPWIFAIKUCO" localSheetId="5" hidden="1">#REF!</definedName>
    <definedName name="BExY2S7TM2NG7A1NFYPWIFAIKUCO" localSheetId="8" hidden="1">#REF!</definedName>
    <definedName name="BExY2S7TM2NG7A1NFYPWIFAIKUCO" localSheetId="6" hidden="1">#REF!</definedName>
    <definedName name="BExY2S7TM2NG7A1NFYPWIFAIKUCO" localSheetId="7" hidden="1">#REF!</definedName>
    <definedName name="BExY2S7TM2NG7A1NFYPWIFAIKUCO" hidden="1">#REF!</definedName>
    <definedName name="BExY2Z3ZGRGD12RWANJZ8DFQO776" localSheetId="11" hidden="1">#REF!</definedName>
    <definedName name="BExY2Z3ZGRGD12RWANJZ8DFQO776" localSheetId="5" hidden="1">#REF!</definedName>
    <definedName name="BExY2Z3ZGRGD12RWANJZ8DFQO776" localSheetId="8" hidden="1">#REF!</definedName>
    <definedName name="BExY2Z3ZGRGD12RWANJZ8DFQO776" localSheetId="6" hidden="1">#REF!</definedName>
    <definedName name="BExY2Z3ZGRGD12RWANJZ8DFQO776" localSheetId="7" hidden="1">#REF!</definedName>
    <definedName name="BExY2Z3ZGRGD12RWANJZ8DFQO776" hidden="1">#REF!</definedName>
    <definedName name="BExY30WPXLJ01P42XKBSUF8KNOOK" localSheetId="11" hidden="1">#REF!</definedName>
    <definedName name="BExY30WPXLJ01P42XKBSUF8KNOOK" localSheetId="5" hidden="1">#REF!</definedName>
    <definedName name="BExY30WPXLJ01P42XKBSUF8KNOOK" localSheetId="8" hidden="1">#REF!</definedName>
    <definedName name="BExY30WPXLJ01P42XKBSUF8KNOOK" localSheetId="6" hidden="1">#REF!</definedName>
    <definedName name="BExY30WPXLJ01P42XKBSUF8KNOOK" localSheetId="7" hidden="1">#REF!</definedName>
    <definedName name="BExY30WPXLJ01P42XKBSUF8KNOOK" hidden="1">#REF!</definedName>
    <definedName name="BExY3297KIB0C8Z1G99OS1MCEGTO" localSheetId="11" hidden="1">#REF!</definedName>
    <definedName name="BExY3297KIB0C8Z1G99OS1MCEGTO" localSheetId="5" hidden="1">#REF!</definedName>
    <definedName name="BExY3297KIB0C8Z1G99OS1MCEGTO" localSheetId="8" hidden="1">#REF!</definedName>
    <definedName name="BExY3297KIB0C8Z1G99OS1MCEGTO" localSheetId="6" hidden="1">#REF!</definedName>
    <definedName name="BExY3297KIB0C8Z1G99OS1MCEGTO" localSheetId="7" hidden="1">#REF!</definedName>
    <definedName name="BExY3297KIB0C8Z1G99OS1MCEGTO" hidden="1">#REF!</definedName>
    <definedName name="BExY3HOSK7YI364K15OX70AVR6F1" localSheetId="11" hidden="1">#REF!</definedName>
    <definedName name="BExY3HOSK7YI364K15OX70AVR6F1" localSheetId="5" hidden="1">#REF!</definedName>
    <definedName name="BExY3HOSK7YI364K15OX70AVR6F1" localSheetId="8" hidden="1">#REF!</definedName>
    <definedName name="BExY3HOSK7YI364K15OX70AVR6F1" localSheetId="6" hidden="1">#REF!</definedName>
    <definedName name="BExY3HOSK7YI364K15OX70AVR6F1" localSheetId="7" hidden="1">#REF!</definedName>
    <definedName name="BExY3HOSK7YI364K15OX70AVR6F1" hidden="1">#REF!</definedName>
    <definedName name="BExY3I526B4VA8JBTKXWE3FGVT0D" localSheetId="11" hidden="1">#REF!</definedName>
    <definedName name="BExY3I526B4VA8JBTKXWE3FGVT0D" localSheetId="5" hidden="1">#REF!</definedName>
    <definedName name="BExY3I526B4VA8JBTKXWE3FGVT0D" localSheetId="8" hidden="1">#REF!</definedName>
    <definedName name="BExY3I526B4VA8JBTKXWE3FGVT0D" localSheetId="6" hidden="1">#REF!</definedName>
    <definedName name="BExY3I526B4VA8JBTKXWE3FGVT0D" localSheetId="7" hidden="1">#REF!</definedName>
    <definedName name="BExY3I526B4VA8JBTKXWE3FGVT0D" hidden="1">#REF!</definedName>
    <definedName name="BExY3I52TZR3GXQ9HDVDNIYLIGEH" localSheetId="11" hidden="1">#REF!</definedName>
    <definedName name="BExY3I52TZR3GXQ9HDVDNIYLIGEH" localSheetId="5" hidden="1">#REF!</definedName>
    <definedName name="BExY3I52TZR3GXQ9HDVDNIYLIGEH" localSheetId="8" hidden="1">#REF!</definedName>
    <definedName name="BExY3I52TZR3GXQ9HDVDNIYLIGEH" localSheetId="6" hidden="1">#REF!</definedName>
    <definedName name="BExY3I52TZR3GXQ9HDVDNIYLIGEH" localSheetId="7" hidden="1">#REF!</definedName>
    <definedName name="BExY3I52TZR3GXQ9HDVDNIYLIGEH" hidden="1">#REF!</definedName>
    <definedName name="BExY3T89AUR83SOAZZ3OMDEJDQ39" localSheetId="11" hidden="1">#REF!</definedName>
    <definedName name="BExY3T89AUR83SOAZZ3OMDEJDQ39" localSheetId="5" hidden="1">#REF!</definedName>
    <definedName name="BExY3T89AUR83SOAZZ3OMDEJDQ39" localSheetId="8" hidden="1">#REF!</definedName>
    <definedName name="BExY3T89AUR83SOAZZ3OMDEJDQ39" localSheetId="6" hidden="1">#REF!</definedName>
    <definedName name="BExY3T89AUR83SOAZZ3OMDEJDQ39" localSheetId="7" hidden="1">#REF!</definedName>
    <definedName name="BExY3T89AUR83SOAZZ3OMDEJDQ39" hidden="1">#REF!</definedName>
    <definedName name="BExY3WZ7VO2K6TYCHDY754FY24AA" localSheetId="11" hidden="1">#REF!</definedName>
    <definedName name="BExY3WZ7VO2K6TYCHDY754FY24AA" localSheetId="5" hidden="1">#REF!</definedName>
    <definedName name="BExY3WZ7VO2K6TYCHDY754FY24AA" localSheetId="8" hidden="1">#REF!</definedName>
    <definedName name="BExY3WZ7VO2K6TYCHDY754FY24AA" localSheetId="6" hidden="1">#REF!</definedName>
    <definedName name="BExY3WZ7VO2K6TYCHDY754FY24AA" localSheetId="7" hidden="1">#REF!</definedName>
    <definedName name="BExY3WZ7VO2K6TYCHDY754FY24AA" hidden="1">#REF!</definedName>
    <definedName name="BExY4BIG95HDDO6MY6WBUSWJIOLR" localSheetId="11" hidden="1">#REF!</definedName>
    <definedName name="BExY4BIG95HDDO6MY6WBUSWJIOLR" localSheetId="5" hidden="1">#REF!</definedName>
    <definedName name="BExY4BIG95HDDO6MY6WBUSWJIOLR" localSheetId="8" hidden="1">#REF!</definedName>
    <definedName name="BExY4BIG95HDDO6MY6WBUSWJIOLR" localSheetId="6" hidden="1">#REF!</definedName>
    <definedName name="BExY4BIG95HDDO6MY6WBUSWJIOLR" localSheetId="7" hidden="1">#REF!</definedName>
    <definedName name="BExY4BIG95HDDO6MY6WBUSWJIOLR" hidden="1">#REF!</definedName>
    <definedName name="BExY4MG771JQ84EMIVB6HQGGHZY7" localSheetId="11" hidden="1">#REF!</definedName>
    <definedName name="BExY4MG771JQ84EMIVB6HQGGHZY7" localSheetId="5" hidden="1">#REF!</definedName>
    <definedName name="BExY4MG771JQ84EMIVB6HQGGHZY7" localSheetId="8" hidden="1">#REF!</definedName>
    <definedName name="BExY4MG771JQ84EMIVB6HQGGHZY7" localSheetId="6" hidden="1">#REF!</definedName>
    <definedName name="BExY4MG771JQ84EMIVB6HQGGHZY7" localSheetId="7" hidden="1">#REF!</definedName>
    <definedName name="BExY4MG771JQ84EMIVB6HQGGHZY7" hidden="1">#REF!</definedName>
    <definedName name="BExY4PWCSFB8P3J3TBQB2MD67263" localSheetId="11" hidden="1">#REF!</definedName>
    <definedName name="BExY4PWCSFB8P3J3TBQB2MD67263" localSheetId="5" hidden="1">#REF!</definedName>
    <definedName name="BExY4PWCSFB8P3J3TBQB2MD67263" localSheetId="8" hidden="1">#REF!</definedName>
    <definedName name="BExY4PWCSFB8P3J3TBQB2MD67263" localSheetId="6" hidden="1">#REF!</definedName>
    <definedName name="BExY4PWCSFB8P3J3TBQB2MD67263" localSheetId="7" hidden="1">#REF!</definedName>
    <definedName name="BExY4PWCSFB8P3J3TBQB2MD67263" hidden="1">#REF!</definedName>
    <definedName name="BExY4RP3BE6KYZDIKQZO4U4DIT33" localSheetId="11" hidden="1">#REF!</definedName>
    <definedName name="BExY4RP3BE6KYZDIKQZO4U4DIT33" localSheetId="5" hidden="1">#REF!</definedName>
    <definedName name="BExY4RP3BE6KYZDIKQZO4U4DIT33" localSheetId="8" hidden="1">#REF!</definedName>
    <definedName name="BExY4RP3BE6KYZDIKQZO4U4DIT33" localSheetId="6" hidden="1">#REF!</definedName>
    <definedName name="BExY4RP3BE6KYZDIKQZO4U4DIT33" localSheetId="7" hidden="1">#REF!</definedName>
    <definedName name="BExY4RP3BE6KYZDIKQZO4U4DIT33" hidden="1">#REF!</definedName>
    <definedName name="BExY4RZW3KK11JLYBA4DWZ92M6LQ" localSheetId="11" hidden="1">#REF!</definedName>
    <definedName name="BExY4RZW3KK11JLYBA4DWZ92M6LQ" localSheetId="5" hidden="1">#REF!</definedName>
    <definedName name="BExY4RZW3KK11JLYBA4DWZ92M6LQ" localSheetId="8" hidden="1">#REF!</definedName>
    <definedName name="BExY4RZW3KK11JLYBA4DWZ92M6LQ" localSheetId="6" hidden="1">#REF!</definedName>
    <definedName name="BExY4RZW3KK11JLYBA4DWZ92M6LQ" localSheetId="7" hidden="1">#REF!</definedName>
    <definedName name="BExY4RZW3KK11JLYBA4DWZ92M6LQ" hidden="1">#REF!</definedName>
    <definedName name="BExY4XOVTTNVZ577RLIEC7NZQFIX" localSheetId="11" hidden="1">#REF!</definedName>
    <definedName name="BExY4XOVTTNVZ577RLIEC7NZQFIX" localSheetId="5" hidden="1">#REF!</definedName>
    <definedName name="BExY4XOVTTNVZ577RLIEC7NZQFIX" localSheetId="8" hidden="1">#REF!</definedName>
    <definedName name="BExY4XOVTTNVZ577RLIEC7NZQFIX" localSheetId="6" hidden="1">#REF!</definedName>
    <definedName name="BExY4XOVTTNVZ577RLIEC7NZQFIX" localSheetId="7" hidden="1">#REF!</definedName>
    <definedName name="BExY4XOVTTNVZ577RLIEC7NZQFIX" hidden="1">#REF!</definedName>
    <definedName name="BExY50JAF5CG01GTHAUS7I4ZLUDC" localSheetId="11" hidden="1">#REF!</definedName>
    <definedName name="BExY50JAF5CG01GTHAUS7I4ZLUDC" localSheetId="5" hidden="1">#REF!</definedName>
    <definedName name="BExY50JAF5CG01GTHAUS7I4ZLUDC" localSheetId="8" hidden="1">#REF!</definedName>
    <definedName name="BExY50JAF5CG01GTHAUS7I4ZLUDC" localSheetId="6" hidden="1">#REF!</definedName>
    <definedName name="BExY50JAF5CG01GTHAUS7I4ZLUDC" localSheetId="7" hidden="1">#REF!</definedName>
    <definedName name="BExY50JAF5CG01GTHAUS7I4ZLUDC" hidden="1">#REF!</definedName>
    <definedName name="BExY53J7EXFEOFTRNAHLK7IH3ACB" localSheetId="11" hidden="1">#REF!</definedName>
    <definedName name="BExY53J7EXFEOFTRNAHLK7IH3ACB" localSheetId="5" hidden="1">#REF!</definedName>
    <definedName name="BExY53J7EXFEOFTRNAHLK7IH3ACB" localSheetId="8" hidden="1">#REF!</definedName>
    <definedName name="BExY53J7EXFEOFTRNAHLK7IH3ACB" localSheetId="6" hidden="1">#REF!</definedName>
    <definedName name="BExY53J7EXFEOFTRNAHLK7IH3ACB" localSheetId="7" hidden="1">#REF!</definedName>
    <definedName name="BExY53J7EXFEOFTRNAHLK7IH3ACB" hidden="1">#REF!</definedName>
    <definedName name="BExY5515SJTJS3VM80M3YYR0WF37" localSheetId="11" hidden="1">#REF!</definedName>
    <definedName name="BExY5515SJTJS3VM80M3YYR0WF37" localSheetId="5" hidden="1">#REF!</definedName>
    <definedName name="BExY5515SJTJS3VM80M3YYR0WF37" localSheetId="8" hidden="1">#REF!</definedName>
    <definedName name="BExY5515SJTJS3VM80M3YYR0WF37" localSheetId="6" hidden="1">#REF!</definedName>
    <definedName name="BExY5515SJTJS3VM80M3YYR0WF37" localSheetId="7" hidden="1">#REF!</definedName>
    <definedName name="BExY5515SJTJS3VM80M3YYR0WF37" hidden="1">#REF!</definedName>
    <definedName name="BExY5515WE39FQ3EG5QHG67V9C0O" localSheetId="11" hidden="1">#REF!</definedName>
    <definedName name="BExY5515WE39FQ3EG5QHG67V9C0O" localSheetId="5" hidden="1">#REF!</definedName>
    <definedName name="BExY5515WE39FQ3EG5QHG67V9C0O" localSheetId="8" hidden="1">#REF!</definedName>
    <definedName name="BExY5515WE39FQ3EG5QHG67V9C0O" localSheetId="6" hidden="1">#REF!</definedName>
    <definedName name="BExY5515WE39FQ3EG5QHG67V9C0O" localSheetId="7" hidden="1">#REF!</definedName>
    <definedName name="BExY5515WE39FQ3EG5QHG67V9C0O" hidden="1">#REF!</definedName>
    <definedName name="BExY5986WNAD8NFCPXC9TVLBU4FG" localSheetId="11" hidden="1">#REF!</definedName>
    <definedName name="BExY5986WNAD8NFCPXC9TVLBU4FG" localSheetId="5" hidden="1">#REF!</definedName>
    <definedName name="BExY5986WNAD8NFCPXC9TVLBU4FG" localSheetId="8" hidden="1">#REF!</definedName>
    <definedName name="BExY5986WNAD8NFCPXC9TVLBU4FG" localSheetId="6" hidden="1">#REF!</definedName>
    <definedName name="BExY5986WNAD8NFCPXC9TVLBU4FG" localSheetId="7" hidden="1">#REF!</definedName>
    <definedName name="BExY5986WNAD8NFCPXC9TVLBU4FG" hidden="1">#REF!</definedName>
    <definedName name="BExY5DF9MS25IFNWGJ1YAS5MDN8R" localSheetId="11" hidden="1">#REF!</definedName>
    <definedName name="BExY5DF9MS25IFNWGJ1YAS5MDN8R" localSheetId="5" hidden="1">#REF!</definedName>
    <definedName name="BExY5DF9MS25IFNWGJ1YAS5MDN8R" localSheetId="8" hidden="1">#REF!</definedName>
    <definedName name="BExY5DF9MS25IFNWGJ1YAS5MDN8R" localSheetId="6" hidden="1">#REF!</definedName>
    <definedName name="BExY5DF9MS25IFNWGJ1YAS5MDN8R" localSheetId="7" hidden="1">#REF!</definedName>
    <definedName name="BExY5DF9MS25IFNWGJ1YAS5MDN8R" hidden="1">#REF!</definedName>
    <definedName name="BExY5ERVGL3UM2MGT8LJ0XPKTZEK" localSheetId="11" hidden="1">#REF!</definedName>
    <definedName name="BExY5ERVGL3UM2MGT8LJ0XPKTZEK" localSheetId="5" hidden="1">#REF!</definedName>
    <definedName name="BExY5ERVGL3UM2MGT8LJ0XPKTZEK" localSheetId="8" hidden="1">#REF!</definedName>
    <definedName name="BExY5ERVGL3UM2MGT8LJ0XPKTZEK" localSheetId="6" hidden="1">#REF!</definedName>
    <definedName name="BExY5ERVGL3UM2MGT8LJ0XPKTZEK" localSheetId="7" hidden="1">#REF!</definedName>
    <definedName name="BExY5ERVGL3UM2MGT8LJ0XPKTZEK" hidden="1">#REF!</definedName>
    <definedName name="BExY5EX6NJFK8W754ZVZDN5DS04K" localSheetId="11" hidden="1">#REF!</definedName>
    <definedName name="BExY5EX6NJFK8W754ZVZDN5DS04K" localSheetId="5" hidden="1">#REF!</definedName>
    <definedName name="BExY5EX6NJFK8W754ZVZDN5DS04K" localSheetId="8" hidden="1">#REF!</definedName>
    <definedName name="BExY5EX6NJFK8W754ZVZDN5DS04K" localSheetId="6" hidden="1">#REF!</definedName>
    <definedName name="BExY5EX6NJFK8W754ZVZDN5DS04K" localSheetId="7" hidden="1">#REF!</definedName>
    <definedName name="BExY5EX6NJFK8W754ZVZDN5DS04K" hidden="1">#REF!</definedName>
    <definedName name="BExY5S3XD1NJT109CV54IFOHVLQ6" localSheetId="11" hidden="1">#REF!</definedName>
    <definedName name="BExY5S3XD1NJT109CV54IFOHVLQ6" localSheetId="5" hidden="1">#REF!</definedName>
    <definedName name="BExY5S3XD1NJT109CV54IFOHVLQ6" localSheetId="8" hidden="1">#REF!</definedName>
    <definedName name="BExY5S3XD1NJT109CV54IFOHVLQ6" localSheetId="6" hidden="1">#REF!</definedName>
    <definedName name="BExY5S3XD1NJT109CV54IFOHVLQ6" localSheetId="7" hidden="1">#REF!</definedName>
    <definedName name="BExY5S3XD1NJT109CV54IFOHVLQ6" hidden="1">#REF!</definedName>
    <definedName name="BExY5W088PPAPLSMR2P7FV2CRDCT" localSheetId="11" hidden="1">#REF!</definedName>
    <definedName name="BExY5W088PPAPLSMR2P7FV2CRDCT" localSheetId="5" hidden="1">#REF!</definedName>
    <definedName name="BExY5W088PPAPLSMR2P7FV2CRDCT" localSheetId="8" hidden="1">#REF!</definedName>
    <definedName name="BExY5W088PPAPLSMR2P7FV2CRDCT" localSheetId="6" hidden="1">#REF!</definedName>
    <definedName name="BExY5W088PPAPLSMR2P7FV2CRDCT" localSheetId="7" hidden="1">#REF!</definedName>
    <definedName name="BExY5W088PPAPLSMR2P7FV2CRDCT" hidden="1">#REF!</definedName>
    <definedName name="BExY6KA6BQ6H4SH5EMJBVF8UR4ZY" localSheetId="11" hidden="1">#REF!</definedName>
    <definedName name="BExY6KA6BQ6H4SH5EMJBVF8UR4ZY" localSheetId="5" hidden="1">#REF!</definedName>
    <definedName name="BExY6KA6BQ6H4SH5EMJBVF8UR4ZY" localSheetId="8" hidden="1">#REF!</definedName>
    <definedName name="BExY6KA6BQ6H4SH5EMJBVF8UR4ZY" localSheetId="6" hidden="1">#REF!</definedName>
    <definedName name="BExY6KA6BQ6H4SH5EMJBVF8UR4ZY" localSheetId="7" hidden="1">#REF!</definedName>
    <definedName name="BExY6KA6BQ6H4SH5EMJBVF8UR4ZY" hidden="1">#REF!</definedName>
    <definedName name="BExY6KVS1MMZ2R34PGEFR2BMTU9W" localSheetId="11" hidden="1">#REF!</definedName>
    <definedName name="BExY6KVS1MMZ2R34PGEFR2BMTU9W" localSheetId="5" hidden="1">#REF!</definedName>
    <definedName name="BExY6KVS1MMZ2R34PGEFR2BMTU9W" localSheetId="8" hidden="1">#REF!</definedName>
    <definedName name="BExY6KVS1MMZ2R34PGEFR2BMTU9W" localSheetId="6" hidden="1">#REF!</definedName>
    <definedName name="BExY6KVS1MMZ2R34PGEFR2BMTU9W" localSheetId="7" hidden="1">#REF!</definedName>
    <definedName name="BExY6KVS1MMZ2R34PGEFR2BMTU9W" hidden="1">#REF!</definedName>
    <definedName name="BExY6Q9YY7LW745GP7CYOGGSPHGE" localSheetId="11" hidden="1">#REF!</definedName>
    <definedName name="BExY6Q9YY7LW745GP7CYOGGSPHGE" localSheetId="5" hidden="1">#REF!</definedName>
    <definedName name="BExY6Q9YY7LW745GP7CYOGGSPHGE" localSheetId="8" hidden="1">#REF!</definedName>
    <definedName name="BExY6Q9YY7LW745GP7CYOGGSPHGE" localSheetId="6" hidden="1">#REF!</definedName>
    <definedName name="BExY6Q9YY7LW745GP7CYOGGSPHGE" localSheetId="7" hidden="1">#REF!</definedName>
    <definedName name="BExY6Q9YY7LW745GP7CYOGGSPHGE" hidden="1">#REF!</definedName>
    <definedName name="BExY6R6BYIQZ4OR1E7YI0OVOC08W" localSheetId="11" hidden="1">#REF!</definedName>
    <definedName name="BExY6R6BYIQZ4OR1E7YI0OVOC08W" localSheetId="5" hidden="1">#REF!</definedName>
    <definedName name="BExY6R6BYIQZ4OR1E7YI0OVOC08W" localSheetId="8" hidden="1">#REF!</definedName>
    <definedName name="BExY6R6BYIQZ4OR1E7YI0OVOC08W" localSheetId="6" hidden="1">#REF!</definedName>
    <definedName name="BExY6R6BYIQZ4OR1E7YI0OVOC08W" localSheetId="7" hidden="1">#REF!</definedName>
    <definedName name="BExY6R6BYIQZ4OR1E7YI0OVOC08W" hidden="1">#REF!</definedName>
    <definedName name="BExZIA3C8LKJTEH3MKQ57KJH5TA2" localSheetId="11" hidden="1">#REF!</definedName>
    <definedName name="BExZIA3C8LKJTEH3MKQ57KJH5TA2" localSheetId="5" hidden="1">#REF!</definedName>
    <definedName name="BExZIA3C8LKJTEH3MKQ57KJH5TA2" localSheetId="8" hidden="1">#REF!</definedName>
    <definedName name="BExZIA3C8LKJTEH3MKQ57KJH5TA2" localSheetId="6" hidden="1">#REF!</definedName>
    <definedName name="BExZIA3C8LKJTEH3MKQ57KJH5TA2" localSheetId="7" hidden="1">#REF!</definedName>
    <definedName name="BExZIA3C8LKJTEH3MKQ57KJH5TA2" hidden="1">#REF!</definedName>
    <definedName name="BExZIGDWFIOPMMVCRWX45OIJ5AP3" localSheetId="11" hidden="1">#REF!</definedName>
    <definedName name="BExZIGDWFIOPMMVCRWX45OIJ5AP3" localSheetId="5" hidden="1">#REF!</definedName>
    <definedName name="BExZIGDWFIOPMMVCRWX45OIJ5AP3" localSheetId="8" hidden="1">#REF!</definedName>
    <definedName name="BExZIGDWFIOPMMVCRWX45OIJ5AP3" localSheetId="6" hidden="1">#REF!</definedName>
    <definedName name="BExZIGDWFIOPMMVCRWX45OIJ5AP3" localSheetId="7" hidden="1">#REF!</definedName>
    <definedName name="BExZIGDWFIOPMMVCRWX45OIJ5AP3" hidden="1">#REF!</definedName>
    <definedName name="BExZIIHH3QNQE3GFMHEE4UMHY6WQ" localSheetId="11" hidden="1">#REF!</definedName>
    <definedName name="BExZIIHH3QNQE3GFMHEE4UMHY6WQ" localSheetId="5" hidden="1">#REF!</definedName>
    <definedName name="BExZIIHH3QNQE3GFMHEE4UMHY6WQ" localSheetId="8" hidden="1">#REF!</definedName>
    <definedName name="BExZIIHH3QNQE3GFMHEE4UMHY6WQ" localSheetId="6" hidden="1">#REF!</definedName>
    <definedName name="BExZIIHH3QNQE3GFMHEE4UMHY6WQ" localSheetId="7" hidden="1">#REF!</definedName>
    <definedName name="BExZIIHH3QNQE3GFMHEE4UMHY6WQ" hidden="1">#REF!</definedName>
    <definedName name="BExZIYO22G5UXOB42GDLYGVRJ6U7" localSheetId="11" hidden="1">#REF!</definedName>
    <definedName name="BExZIYO22G5UXOB42GDLYGVRJ6U7" localSheetId="5" hidden="1">#REF!</definedName>
    <definedName name="BExZIYO22G5UXOB42GDLYGVRJ6U7" localSheetId="8" hidden="1">#REF!</definedName>
    <definedName name="BExZIYO22G5UXOB42GDLYGVRJ6U7" localSheetId="6" hidden="1">#REF!</definedName>
    <definedName name="BExZIYO22G5UXOB42GDLYGVRJ6U7" localSheetId="7" hidden="1">#REF!</definedName>
    <definedName name="BExZIYO22G5UXOB42GDLYGVRJ6U7" hidden="1">#REF!</definedName>
    <definedName name="BExZJ7I9T8XU4MZRKJ1VVU76V2LZ" localSheetId="11" hidden="1">#REF!</definedName>
    <definedName name="BExZJ7I9T8XU4MZRKJ1VVU76V2LZ" localSheetId="5" hidden="1">#REF!</definedName>
    <definedName name="BExZJ7I9T8XU4MZRKJ1VVU76V2LZ" localSheetId="8" hidden="1">#REF!</definedName>
    <definedName name="BExZJ7I9T8XU4MZRKJ1VVU76V2LZ" localSheetId="6" hidden="1">#REF!</definedName>
    <definedName name="BExZJ7I9T8XU4MZRKJ1VVU76V2LZ" localSheetId="7" hidden="1">#REF!</definedName>
    <definedName name="BExZJ7I9T8XU4MZRKJ1VVU76V2LZ" hidden="1">#REF!</definedName>
    <definedName name="BExZJMY170JCUU1RWASNZ1HJPRTA" localSheetId="11" hidden="1">#REF!</definedName>
    <definedName name="BExZJMY170JCUU1RWASNZ1HJPRTA" localSheetId="5" hidden="1">#REF!</definedName>
    <definedName name="BExZJMY170JCUU1RWASNZ1HJPRTA" localSheetId="8" hidden="1">#REF!</definedName>
    <definedName name="BExZJMY170JCUU1RWASNZ1HJPRTA" localSheetId="6" hidden="1">#REF!</definedName>
    <definedName name="BExZJMY170JCUU1RWASNZ1HJPRTA" localSheetId="7" hidden="1">#REF!</definedName>
    <definedName name="BExZJMY170JCUU1RWASNZ1HJPRTA" hidden="1">#REF!</definedName>
    <definedName name="BExZJOQR77H0P4SUKVYACDCFBBXO" localSheetId="11" hidden="1">#REF!</definedName>
    <definedName name="BExZJOQR77H0P4SUKVYACDCFBBXO" localSheetId="5" hidden="1">#REF!</definedName>
    <definedName name="BExZJOQR77H0P4SUKVYACDCFBBXO" localSheetId="8" hidden="1">#REF!</definedName>
    <definedName name="BExZJOQR77H0P4SUKVYACDCFBBXO" localSheetId="6" hidden="1">#REF!</definedName>
    <definedName name="BExZJOQR77H0P4SUKVYACDCFBBXO" localSheetId="7" hidden="1">#REF!</definedName>
    <definedName name="BExZJOQR77H0P4SUKVYACDCFBBXO" hidden="1">#REF!</definedName>
    <definedName name="BExZJS6RG34ODDY9HMZ0O34MEMSB" localSheetId="11" hidden="1">#REF!</definedName>
    <definedName name="BExZJS6RG34ODDY9HMZ0O34MEMSB" localSheetId="5" hidden="1">#REF!</definedName>
    <definedName name="BExZJS6RG34ODDY9HMZ0O34MEMSB" localSheetId="8" hidden="1">#REF!</definedName>
    <definedName name="BExZJS6RG34ODDY9HMZ0O34MEMSB" localSheetId="6" hidden="1">#REF!</definedName>
    <definedName name="BExZJS6RG34ODDY9HMZ0O34MEMSB" localSheetId="7" hidden="1">#REF!</definedName>
    <definedName name="BExZJS6RG34ODDY9HMZ0O34MEMSB" hidden="1">#REF!</definedName>
    <definedName name="BExZK34NR4BAD7HJAP7SQ926UQP3" localSheetId="11" hidden="1">#REF!</definedName>
    <definedName name="BExZK34NR4BAD7HJAP7SQ926UQP3" localSheetId="5" hidden="1">#REF!</definedName>
    <definedName name="BExZK34NR4BAD7HJAP7SQ926UQP3" localSheetId="8" hidden="1">#REF!</definedName>
    <definedName name="BExZK34NR4BAD7HJAP7SQ926UQP3" localSheetId="6" hidden="1">#REF!</definedName>
    <definedName name="BExZK34NR4BAD7HJAP7SQ926UQP3" localSheetId="7" hidden="1">#REF!</definedName>
    <definedName name="BExZK34NR4BAD7HJAP7SQ926UQP3" hidden="1">#REF!</definedName>
    <definedName name="BExZK3FGPHH5H771U7D5XY7XBS6E" localSheetId="11" hidden="1">#REF!</definedName>
    <definedName name="BExZK3FGPHH5H771U7D5XY7XBS6E" localSheetId="5" hidden="1">#REF!</definedName>
    <definedName name="BExZK3FGPHH5H771U7D5XY7XBS6E" localSheetId="8" hidden="1">#REF!</definedName>
    <definedName name="BExZK3FGPHH5H771U7D5XY7XBS6E" localSheetId="6" hidden="1">#REF!</definedName>
    <definedName name="BExZK3FGPHH5H771U7D5XY7XBS6E" localSheetId="7" hidden="1">#REF!</definedName>
    <definedName name="BExZK3FGPHH5H771U7D5XY7XBS6E" hidden="1">#REF!</definedName>
    <definedName name="BExZK46CVVS9X1BZ6LLL71016ENT" localSheetId="11" hidden="1">#REF!</definedName>
    <definedName name="BExZK46CVVS9X1BZ6LLL71016ENT" localSheetId="5" hidden="1">#REF!</definedName>
    <definedName name="BExZK46CVVS9X1BZ6LLL71016ENT" localSheetId="8" hidden="1">#REF!</definedName>
    <definedName name="BExZK46CVVS9X1BZ6LLL71016ENT" localSheetId="6" hidden="1">#REF!</definedName>
    <definedName name="BExZK46CVVS9X1BZ6LLL71016ENT" localSheetId="7" hidden="1">#REF!</definedName>
    <definedName name="BExZK46CVVS9X1BZ6LLL71016ENT" hidden="1">#REF!</definedName>
    <definedName name="BExZK52PZLTP1F04T09MP30BVT7H" localSheetId="11" hidden="1">#REF!</definedName>
    <definedName name="BExZK52PZLTP1F04T09MP30BVT7H" localSheetId="5" hidden="1">#REF!</definedName>
    <definedName name="BExZK52PZLTP1F04T09MP30BVT7H" localSheetId="8" hidden="1">#REF!</definedName>
    <definedName name="BExZK52PZLTP1F04T09MP30BVT7H" localSheetId="6" hidden="1">#REF!</definedName>
    <definedName name="BExZK52PZLTP1F04T09MP30BVT7H" localSheetId="7" hidden="1">#REF!</definedName>
    <definedName name="BExZK52PZLTP1F04T09MP30BVT7H" hidden="1">#REF!</definedName>
    <definedName name="BExZKHYORG3O8C772XPFHM1N8T80" localSheetId="11" hidden="1">#REF!</definedName>
    <definedName name="BExZKHYORG3O8C772XPFHM1N8T80" localSheetId="5" hidden="1">#REF!</definedName>
    <definedName name="BExZKHYORG3O8C772XPFHM1N8T80" localSheetId="8" hidden="1">#REF!</definedName>
    <definedName name="BExZKHYORG3O8C772XPFHM1N8T80" localSheetId="6" hidden="1">#REF!</definedName>
    <definedName name="BExZKHYORG3O8C772XPFHM1N8T80" localSheetId="7" hidden="1">#REF!</definedName>
    <definedName name="BExZKHYORG3O8C772XPFHM1N8T80" hidden="1">#REF!</definedName>
    <definedName name="BExZKJRF2IRR57DG9CLC7MSHWNNN" localSheetId="11" hidden="1">#REF!</definedName>
    <definedName name="BExZKJRF2IRR57DG9CLC7MSHWNNN" localSheetId="5" hidden="1">#REF!</definedName>
    <definedName name="BExZKJRF2IRR57DG9CLC7MSHWNNN" localSheetId="8" hidden="1">#REF!</definedName>
    <definedName name="BExZKJRF2IRR57DG9CLC7MSHWNNN" localSheetId="6" hidden="1">#REF!</definedName>
    <definedName name="BExZKJRF2IRR57DG9CLC7MSHWNNN" localSheetId="7" hidden="1">#REF!</definedName>
    <definedName name="BExZKJRF2IRR57DG9CLC7MSHWNNN" hidden="1">#REF!</definedName>
    <definedName name="BExZKV5GYXO0X760SBD9TWTIQHGI" localSheetId="11" hidden="1">#REF!</definedName>
    <definedName name="BExZKV5GYXO0X760SBD9TWTIQHGI" localSheetId="5" hidden="1">#REF!</definedName>
    <definedName name="BExZKV5GYXO0X760SBD9TWTIQHGI" localSheetId="8" hidden="1">#REF!</definedName>
    <definedName name="BExZKV5GYXO0X760SBD9TWTIQHGI" localSheetId="6" hidden="1">#REF!</definedName>
    <definedName name="BExZKV5GYXO0X760SBD9TWTIQHGI" localSheetId="7" hidden="1">#REF!</definedName>
    <definedName name="BExZKV5GYXO0X760SBD9TWTIQHGI" hidden="1">#REF!</definedName>
    <definedName name="BExZKZCGNEA9IPON37A91L4H4H17" localSheetId="11" hidden="1">#REF!</definedName>
    <definedName name="BExZKZCGNEA9IPON37A91L4H4H17" localSheetId="5" hidden="1">#REF!</definedName>
    <definedName name="BExZKZCGNEA9IPON37A91L4H4H17" localSheetId="8" hidden="1">#REF!</definedName>
    <definedName name="BExZKZCGNEA9IPON37A91L4H4H17" localSheetId="6" hidden="1">#REF!</definedName>
    <definedName name="BExZKZCGNEA9IPON37A91L4H4H17" localSheetId="7" hidden="1">#REF!</definedName>
    <definedName name="BExZKZCGNEA9IPON37A91L4H4H17" hidden="1">#REF!</definedName>
    <definedName name="BExZL6E4YVXRUN7ZGF2BIGIXFR8K" localSheetId="11" hidden="1">#REF!</definedName>
    <definedName name="BExZL6E4YVXRUN7ZGF2BIGIXFR8K" localSheetId="5" hidden="1">#REF!</definedName>
    <definedName name="BExZL6E4YVXRUN7ZGF2BIGIXFR8K" localSheetId="8" hidden="1">#REF!</definedName>
    <definedName name="BExZL6E4YVXRUN7ZGF2BIGIXFR8K" localSheetId="6" hidden="1">#REF!</definedName>
    <definedName name="BExZL6E4YVXRUN7ZGF2BIGIXFR8K" localSheetId="7" hidden="1">#REF!</definedName>
    <definedName name="BExZL6E4YVXRUN7ZGF2BIGIXFR8K" hidden="1">#REF!</definedName>
    <definedName name="BExZLF2ZTA4EPN0GHO7C5O8DZ1SN" localSheetId="11" hidden="1">#REF!</definedName>
    <definedName name="BExZLF2ZTA4EPN0GHO7C5O8DZ1SN" localSheetId="5" hidden="1">#REF!</definedName>
    <definedName name="BExZLF2ZTA4EPN0GHO7C5O8DZ1SN" localSheetId="8" hidden="1">#REF!</definedName>
    <definedName name="BExZLF2ZTA4EPN0GHO7C5O8DZ1SN" localSheetId="6" hidden="1">#REF!</definedName>
    <definedName name="BExZLF2ZTA4EPN0GHO7C5O8DZ1SN" localSheetId="7" hidden="1">#REF!</definedName>
    <definedName name="BExZLF2ZTA4EPN0GHO7C5O8DZ1SN" hidden="1">#REF!</definedName>
    <definedName name="BExZLGVLMKTPFXG42QYT0PO81G7F" localSheetId="11" hidden="1">#REF!</definedName>
    <definedName name="BExZLGVLMKTPFXG42QYT0PO81G7F" localSheetId="5" hidden="1">#REF!</definedName>
    <definedName name="BExZLGVLMKTPFXG42QYT0PO81G7F" localSheetId="8" hidden="1">#REF!</definedName>
    <definedName name="BExZLGVLMKTPFXG42QYT0PO81G7F" localSheetId="6" hidden="1">#REF!</definedName>
    <definedName name="BExZLGVLMKTPFXG42QYT0PO81G7F" localSheetId="7" hidden="1">#REF!</definedName>
    <definedName name="BExZLGVLMKTPFXG42QYT0PO81G7F" hidden="1">#REF!</definedName>
    <definedName name="BExZLHRYQQ7BYD3VQWHVTZGYGRCT" localSheetId="11" hidden="1">#REF!</definedName>
    <definedName name="BExZLHRYQQ7BYD3VQWHVTZGYGRCT" localSheetId="5" hidden="1">#REF!</definedName>
    <definedName name="BExZLHRYQQ7BYD3VQWHVTZGYGRCT" localSheetId="8" hidden="1">#REF!</definedName>
    <definedName name="BExZLHRYQQ7BYD3VQWHVTZGYGRCT" localSheetId="6" hidden="1">#REF!</definedName>
    <definedName name="BExZLHRYQQ7BYD3VQWHVTZGYGRCT" localSheetId="7" hidden="1">#REF!</definedName>
    <definedName name="BExZLHRYQQ7BYD3VQWHVTZGYGRCT" hidden="1">#REF!</definedName>
    <definedName name="BExZLKMK7LRK14S09WLMH7MXSQXM" localSheetId="11" hidden="1">#REF!</definedName>
    <definedName name="BExZLKMK7LRK14S09WLMH7MXSQXM" localSheetId="5" hidden="1">#REF!</definedName>
    <definedName name="BExZLKMK7LRK14S09WLMH7MXSQXM" localSheetId="8" hidden="1">#REF!</definedName>
    <definedName name="BExZLKMK7LRK14S09WLMH7MXSQXM" localSheetId="6" hidden="1">#REF!</definedName>
    <definedName name="BExZLKMK7LRK14S09WLMH7MXSQXM" localSheetId="7" hidden="1">#REF!</definedName>
    <definedName name="BExZLKMK7LRK14S09WLMH7MXSQXM" hidden="1">#REF!</definedName>
    <definedName name="BExZM503X0NZBS0FF22LK2RGG6GP" localSheetId="11" hidden="1">#REF!</definedName>
    <definedName name="BExZM503X0NZBS0FF22LK2RGG6GP" localSheetId="5" hidden="1">#REF!</definedName>
    <definedName name="BExZM503X0NZBS0FF22LK2RGG6GP" localSheetId="8" hidden="1">#REF!</definedName>
    <definedName name="BExZM503X0NZBS0FF22LK2RGG6GP" localSheetId="6" hidden="1">#REF!</definedName>
    <definedName name="BExZM503X0NZBS0FF22LK2RGG6GP" localSheetId="7" hidden="1">#REF!</definedName>
    <definedName name="BExZM503X0NZBS0FF22LK2RGG6GP" hidden="1">#REF!</definedName>
    <definedName name="BExZM7JVLG0W8EG5RBU915U3SKBY" localSheetId="11" hidden="1">#REF!</definedName>
    <definedName name="BExZM7JVLG0W8EG5RBU915U3SKBY" localSheetId="5" hidden="1">#REF!</definedName>
    <definedName name="BExZM7JVLG0W8EG5RBU915U3SKBY" localSheetId="8" hidden="1">#REF!</definedName>
    <definedName name="BExZM7JVLG0W8EG5RBU915U3SKBY" localSheetId="6" hidden="1">#REF!</definedName>
    <definedName name="BExZM7JVLG0W8EG5RBU915U3SKBY" localSheetId="7" hidden="1">#REF!</definedName>
    <definedName name="BExZM7JVLG0W8EG5RBU915U3SKBY" hidden="1">#REF!</definedName>
    <definedName name="BExZM85FOVUFF110XMQ9O2ODSJUK" localSheetId="11" hidden="1">#REF!</definedName>
    <definedName name="BExZM85FOVUFF110XMQ9O2ODSJUK" localSheetId="5" hidden="1">#REF!</definedName>
    <definedName name="BExZM85FOVUFF110XMQ9O2ODSJUK" localSheetId="8" hidden="1">#REF!</definedName>
    <definedName name="BExZM85FOVUFF110XMQ9O2ODSJUK" localSheetId="6" hidden="1">#REF!</definedName>
    <definedName name="BExZM85FOVUFF110XMQ9O2ODSJUK" localSheetId="7" hidden="1">#REF!</definedName>
    <definedName name="BExZM85FOVUFF110XMQ9O2ODSJUK" hidden="1">#REF!</definedName>
    <definedName name="BExZMF1MMTZ1TA14PZ8ASSU2CBSP" localSheetId="11" hidden="1">#REF!</definedName>
    <definedName name="BExZMF1MMTZ1TA14PZ8ASSU2CBSP" localSheetId="5" hidden="1">#REF!</definedName>
    <definedName name="BExZMF1MMTZ1TA14PZ8ASSU2CBSP" localSheetId="8" hidden="1">#REF!</definedName>
    <definedName name="BExZMF1MMTZ1TA14PZ8ASSU2CBSP" localSheetId="6" hidden="1">#REF!</definedName>
    <definedName name="BExZMF1MMTZ1TA14PZ8ASSU2CBSP" localSheetId="7" hidden="1">#REF!</definedName>
    <definedName name="BExZMF1MMTZ1TA14PZ8ASSU2CBSP" hidden="1">#REF!</definedName>
    <definedName name="BExZMH54ZU6X4KM0375X9K5VJDZN" localSheetId="11" hidden="1">#REF!</definedName>
    <definedName name="BExZMH54ZU6X4KM0375X9K5VJDZN" localSheetId="5" hidden="1">#REF!</definedName>
    <definedName name="BExZMH54ZU6X4KM0375X9K5VJDZN" localSheetId="8" hidden="1">#REF!</definedName>
    <definedName name="BExZMH54ZU6X4KM0375X9K5VJDZN" localSheetId="6" hidden="1">#REF!</definedName>
    <definedName name="BExZMH54ZU6X4KM0375X9K5VJDZN" localSheetId="7" hidden="1">#REF!</definedName>
    <definedName name="BExZMH54ZU6X4KM0375X9K5VJDZN" hidden="1">#REF!</definedName>
    <definedName name="BExZMKL5YQZD7F0FUCSVFGLPFK52" localSheetId="11" hidden="1">#REF!</definedName>
    <definedName name="BExZMKL5YQZD7F0FUCSVFGLPFK52" localSheetId="5" hidden="1">#REF!</definedName>
    <definedName name="BExZMKL5YQZD7F0FUCSVFGLPFK52" localSheetId="8" hidden="1">#REF!</definedName>
    <definedName name="BExZMKL5YQZD7F0FUCSVFGLPFK52" localSheetId="6" hidden="1">#REF!</definedName>
    <definedName name="BExZMKL5YQZD7F0FUCSVFGLPFK52" localSheetId="7" hidden="1">#REF!</definedName>
    <definedName name="BExZMKL5YQZD7F0FUCSVFGLPFK52" hidden="1">#REF!</definedName>
    <definedName name="BExZMOC3VNZALJM71X2T6FV91GTB" localSheetId="11" hidden="1">#REF!</definedName>
    <definedName name="BExZMOC3VNZALJM71X2T6FV91GTB" localSheetId="5" hidden="1">#REF!</definedName>
    <definedName name="BExZMOC3VNZALJM71X2T6FV91GTB" localSheetId="8" hidden="1">#REF!</definedName>
    <definedName name="BExZMOC3VNZALJM71X2T6FV91GTB" localSheetId="6" hidden="1">#REF!</definedName>
    <definedName name="BExZMOC3VNZALJM71X2T6FV91GTB" localSheetId="7" hidden="1">#REF!</definedName>
    <definedName name="BExZMOC3VNZALJM71X2T6FV91GTB" hidden="1">#REF!</definedName>
    <definedName name="BExZMRHA7TTR9QKJOMONHRVY3YOF" localSheetId="11" hidden="1">#REF!</definedName>
    <definedName name="BExZMRHA7TTR9QKJOMONHRVY3YOF" localSheetId="5" hidden="1">#REF!</definedName>
    <definedName name="BExZMRHA7TTR9QKJOMONHRVY3YOF" localSheetId="8" hidden="1">#REF!</definedName>
    <definedName name="BExZMRHA7TTR9QKJOMONHRVY3YOF" localSheetId="6" hidden="1">#REF!</definedName>
    <definedName name="BExZMRHA7TTR9QKJOMONHRVY3YOF" localSheetId="7" hidden="1">#REF!</definedName>
    <definedName name="BExZMRHA7TTR9QKJOMONHRVY3YOF" hidden="1">#REF!</definedName>
    <definedName name="BExZMXH39OB0I43XEL3K11U3G9PM" localSheetId="11" hidden="1">#REF!</definedName>
    <definedName name="BExZMXH39OB0I43XEL3K11U3G9PM" localSheetId="5" hidden="1">#REF!</definedName>
    <definedName name="BExZMXH39OB0I43XEL3K11U3G9PM" localSheetId="8" hidden="1">#REF!</definedName>
    <definedName name="BExZMXH39OB0I43XEL3K11U3G9PM" localSheetId="6" hidden="1">#REF!</definedName>
    <definedName name="BExZMXH39OB0I43XEL3K11U3G9PM" localSheetId="7" hidden="1">#REF!</definedName>
    <definedName name="BExZMXH39OB0I43XEL3K11U3G9PM" hidden="1">#REF!</definedName>
    <definedName name="BExZMZQ3RBKDHT5GLFNLS52OSJA0" localSheetId="11" hidden="1">#REF!</definedName>
    <definedName name="BExZMZQ3RBKDHT5GLFNLS52OSJA0" localSheetId="5" hidden="1">#REF!</definedName>
    <definedName name="BExZMZQ3RBKDHT5GLFNLS52OSJA0" localSheetId="8" hidden="1">#REF!</definedName>
    <definedName name="BExZMZQ3RBKDHT5GLFNLS52OSJA0" localSheetId="6" hidden="1">#REF!</definedName>
    <definedName name="BExZMZQ3RBKDHT5GLFNLS52OSJA0" localSheetId="7" hidden="1">#REF!</definedName>
    <definedName name="BExZMZQ3RBKDHT5GLFNLS52OSJA0" hidden="1">#REF!</definedName>
    <definedName name="BExZN2F7Y2J2L2LN5WZRG949MS4A" localSheetId="11" hidden="1">#REF!</definedName>
    <definedName name="BExZN2F7Y2J2L2LN5WZRG949MS4A" localSheetId="5" hidden="1">#REF!</definedName>
    <definedName name="BExZN2F7Y2J2L2LN5WZRG949MS4A" localSheetId="8" hidden="1">#REF!</definedName>
    <definedName name="BExZN2F7Y2J2L2LN5WZRG949MS4A" localSheetId="6" hidden="1">#REF!</definedName>
    <definedName name="BExZN2F7Y2J2L2LN5WZRG949MS4A" localSheetId="7" hidden="1">#REF!</definedName>
    <definedName name="BExZN2F7Y2J2L2LN5WZRG949MS4A" hidden="1">#REF!</definedName>
    <definedName name="BExZN847WUWKRYTZWG9TCQZJS3OL" localSheetId="11" hidden="1">#REF!</definedName>
    <definedName name="BExZN847WUWKRYTZWG9TCQZJS3OL" localSheetId="5" hidden="1">#REF!</definedName>
    <definedName name="BExZN847WUWKRYTZWG9TCQZJS3OL" localSheetId="8" hidden="1">#REF!</definedName>
    <definedName name="BExZN847WUWKRYTZWG9TCQZJS3OL" localSheetId="6" hidden="1">#REF!</definedName>
    <definedName name="BExZN847WUWKRYTZWG9TCQZJS3OL" localSheetId="7" hidden="1">#REF!</definedName>
    <definedName name="BExZN847WUWKRYTZWG9TCQZJS3OL" hidden="1">#REF!</definedName>
    <definedName name="BExZNA2ALK6RDWFAXZQCL9TWRDCF" localSheetId="11" hidden="1">#REF!</definedName>
    <definedName name="BExZNA2ALK6RDWFAXZQCL9TWRDCF" localSheetId="5" hidden="1">#REF!</definedName>
    <definedName name="BExZNA2ALK6RDWFAXZQCL9TWRDCF" localSheetId="8" hidden="1">#REF!</definedName>
    <definedName name="BExZNA2ALK6RDWFAXZQCL9TWRDCF" localSheetId="6" hidden="1">#REF!</definedName>
    <definedName name="BExZNA2ALK6RDWFAXZQCL9TWRDCF" localSheetId="7" hidden="1">#REF!</definedName>
    <definedName name="BExZNA2ALK6RDWFAXZQCL9TWRDCF" hidden="1">#REF!</definedName>
    <definedName name="BExZNH3VISFF4NQI11BZDP5IQ7VG" localSheetId="11" hidden="1">#REF!</definedName>
    <definedName name="BExZNH3VISFF4NQI11BZDP5IQ7VG" localSheetId="5" hidden="1">#REF!</definedName>
    <definedName name="BExZNH3VISFF4NQI11BZDP5IQ7VG" localSheetId="8" hidden="1">#REF!</definedName>
    <definedName name="BExZNH3VISFF4NQI11BZDP5IQ7VG" localSheetId="6" hidden="1">#REF!</definedName>
    <definedName name="BExZNH3VISFF4NQI11BZDP5IQ7VG" localSheetId="7" hidden="1">#REF!</definedName>
    <definedName name="BExZNH3VISFF4NQI11BZDP5IQ7VG" hidden="1">#REF!</definedName>
    <definedName name="BExZNJYCFYVMAOI62GB2BABK1ELE" localSheetId="11" hidden="1">#REF!</definedName>
    <definedName name="BExZNJYCFYVMAOI62GB2BABK1ELE" localSheetId="5" hidden="1">#REF!</definedName>
    <definedName name="BExZNJYCFYVMAOI62GB2BABK1ELE" localSheetId="8" hidden="1">#REF!</definedName>
    <definedName name="BExZNJYCFYVMAOI62GB2BABK1ELE" localSheetId="6" hidden="1">#REF!</definedName>
    <definedName name="BExZNJYCFYVMAOI62GB2BABK1ELE" localSheetId="7" hidden="1">#REF!</definedName>
    <definedName name="BExZNJYCFYVMAOI62GB2BABK1ELE" hidden="1">#REF!</definedName>
    <definedName name="BExZNLGAA6ATMJW0Y28J4OI5W27I" localSheetId="11" hidden="1">#REF!</definedName>
    <definedName name="BExZNLGAA6ATMJW0Y28J4OI5W27I" localSheetId="5" hidden="1">#REF!</definedName>
    <definedName name="BExZNLGAA6ATMJW0Y28J4OI5W27I" localSheetId="8" hidden="1">#REF!</definedName>
    <definedName name="BExZNLGAA6ATMJW0Y28J4OI5W27I" localSheetId="6" hidden="1">#REF!</definedName>
    <definedName name="BExZNLGAA6ATMJW0Y28J4OI5W27I" localSheetId="7" hidden="1">#REF!</definedName>
    <definedName name="BExZNLGAA6ATMJW0Y28J4OI5W27I" hidden="1">#REF!</definedName>
    <definedName name="BExZNP7916CH3QP4VCZEULUIKKS5" localSheetId="11" hidden="1">#REF!</definedName>
    <definedName name="BExZNP7916CH3QP4VCZEULUIKKS5" localSheetId="5" hidden="1">#REF!</definedName>
    <definedName name="BExZNP7916CH3QP4VCZEULUIKKS5" localSheetId="8" hidden="1">#REF!</definedName>
    <definedName name="BExZNP7916CH3QP4VCZEULUIKKS5" localSheetId="6" hidden="1">#REF!</definedName>
    <definedName name="BExZNP7916CH3QP4VCZEULUIKKS5" localSheetId="7" hidden="1">#REF!</definedName>
    <definedName name="BExZNP7916CH3QP4VCZEULUIKKS5" hidden="1">#REF!</definedName>
    <definedName name="BExZNV707LIU6Z5H6QI6H67LHTI1" localSheetId="11" hidden="1">#REF!</definedName>
    <definedName name="BExZNV707LIU6Z5H6QI6H67LHTI1" localSheetId="5" hidden="1">#REF!</definedName>
    <definedName name="BExZNV707LIU6Z5H6QI6H67LHTI1" localSheetId="8" hidden="1">#REF!</definedName>
    <definedName name="BExZNV707LIU6Z5H6QI6H67LHTI1" localSheetId="6" hidden="1">#REF!</definedName>
    <definedName name="BExZNV707LIU6Z5H6QI6H67LHTI1" localSheetId="7" hidden="1">#REF!</definedName>
    <definedName name="BExZNV707LIU6Z5H6QI6H67LHTI1" hidden="1">#REF!</definedName>
    <definedName name="BExZNVCBKB930QQ9QW7KSGOZ0V1M" localSheetId="11" hidden="1">#REF!</definedName>
    <definedName name="BExZNVCBKB930QQ9QW7KSGOZ0V1M" localSheetId="5" hidden="1">#REF!</definedName>
    <definedName name="BExZNVCBKB930QQ9QW7KSGOZ0V1M" localSheetId="8" hidden="1">#REF!</definedName>
    <definedName name="BExZNVCBKB930QQ9QW7KSGOZ0V1M" localSheetId="6" hidden="1">#REF!</definedName>
    <definedName name="BExZNVCBKB930QQ9QW7KSGOZ0V1M" localSheetId="7" hidden="1">#REF!</definedName>
    <definedName name="BExZNVCBKB930QQ9QW7KSGOZ0V1M" hidden="1">#REF!</definedName>
    <definedName name="BExZNW8QJ18X0RSGFDWAE9ZSDX39" localSheetId="11" hidden="1">#REF!</definedName>
    <definedName name="BExZNW8QJ18X0RSGFDWAE9ZSDX39" localSheetId="5" hidden="1">#REF!</definedName>
    <definedName name="BExZNW8QJ18X0RSGFDWAE9ZSDX39" localSheetId="8" hidden="1">#REF!</definedName>
    <definedName name="BExZNW8QJ18X0RSGFDWAE9ZSDX39" localSheetId="6" hidden="1">#REF!</definedName>
    <definedName name="BExZNW8QJ18X0RSGFDWAE9ZSDX39" localSheetId="7" hidden="1">#REF!</definedName>
    <definedName name="BExZNW8QJ18X0RSGFDWAE9ZSDX39" hidden="1">#REF!</definedName>
    <definedName name="BExZNZDWRS6Q40L8OCWFEIVI0A1O" localSheetId="11" hidden="1">#REF!</definedName>
    <definedName name="BExZNZDWRS6Q40L8OCWFEIVI0A1O" localSheetId="5" hidden="1">#REF!</definedName>
    <definedName name="BExZNZDWRS6Q40L8OCWFEIVI0A1O" localSheetId="8" hidden="1">#REF!</definedName>
    <definedName name="BExZNZDWRS6Q40L8OCWFEIVI0A1O" localSheetId="6" hidden="1">#REF!</definedName>
    <definedName name="BExZNZDWRS6Q40L8OCWFEIVI0A1O" localSheetId="7" hidden="1">#REF!</definedName>
    <definedName name="BExZNZDWRS6Q40L8OCWFEIVI0A1O" hidden="1">#REF!</definedName>
    <definedName name="BExZOBO9NYLGVJQ31LVQ9XS2ZT4N" localSheetId="11" hidden="1">#REF!</definedName>
    <definedName name="BExZOBO9NYLGVJQ31LVQ9XS2ZT4N" localSheetId="5" hidden="1">#REF!</definedName>
    <definedName name="BExZOBO9NYLGVJQ31LVQ9XS2ZT4N" localSheetId="8" hidden="1">#REF!</definedName>
    <definedName name="BExZOBO9NYLGVJQ31LVQ9XS2ZT4N" localSheetId="6" hidden="1">#REF!</definedName>
    <definedName name="BExZOBO9NYLGVJQ31LVQ9XS2ZT4N" localSheetId="7" hidden="1">#REF!</definedName>
    <definedName name="BExZOBO9NYLGVJQ31LVQ9XS2ZT4N" hidden="1">#REF!</definedName>
    <definedName name="BExZOETNB1CJ3Y2RKLI1ZK0S8Z6H" localSheetId="11" hidden="1">#REF!</definedName>
    <definedName name="BExZOETNB1CJ3Y2RKLI1ZK0S8Z6H" localSheetId="5" hidden="1">#REF!</definedName>
    <definedName name="BExZOETNB1CJ3Y2RKLI1ZK0S8Z6H" localSheetId="8" hidden="1">#REF!</definedName>
    <definedName name="BExZOETNB1CJ3Y2RKLI1ZK0S8Z6H" localSheetId="6" hidden="1">#REF!</definedName>
    <definedName name="BExZOETNB1CJ3Y2RKLI1ZK0S8Z6H" localSheetId="7" hidden="1">#REF!</definedName>
    <definedName name="BExZOETNB1CJ3Y2RKLI1ZK0S8Z6H" hidden="1">#REF!</definedName>
    <definedName name="BExZOREMVSK4E5VSWM838KHUB8AI" localSheetId="11" hidden="1">#REF!</definedName>
    <definedName name="BExZOREMVSK4E5VSWM838KHUB8AI" localSheetId="5" hidden="1">#REF!</definedName>
    <definedName name="BExZOREMVSK4E5VSWM838KHUB8AI" localSheetId="8" hidden="1">#REF!</definedName>
    <definedName name="BExZOREMVSK4E5VSWM838KHUB8AI" localSheetId="6" hidden="1">#REF!</definedName>
    <definedName name="BExZOREMVSK4E5VSWM838KHUB8AI" localSheetId="7" hidden="1">#REF!</definedName>
    <definedName name="BExZOREMVSK4E5VSWM838KHUB8AI" hidden="1">#REF!</definedName>
    <definedName name="BExZOVR745T5P1KS9NV2PXZPZVRG" localSheetId="11" hidden="1">#REF!</definedName>
    <definedName name="BExZOVR745T5P1KS9NV2PXZPZVRG" localSheetId="5" hidden="1">#REF!</definedName>
    <definedName name="BExZOVR745T5P1KS9NV2PXZPZVRG" localSheetId="8" hidden="1">#REF!</definedName>
    <definedName name="BExZOVR745T5P1KS9NV2PXZPZVRG" localSheetId="6" hidden="1">#REF!</definedName>
    <definedName name="BExZOVR745T5P1KS9NV2PXZPZVRG" localSheetId="7" hidden="1">#REF!</definedName>
    <definedName name="BExZOVR745T5P1KS9NV2PXZPZVRG" hidden="1">#REF!</definedName>
    <definedName name="BExZOZSWGLSY2XYVRIS6VSNJDSGD" localSheetId="11" hidden="1">#REF!</definedName>
    <definedName name="BExZOZSWGLSY2XYVRIS6VSNJDSGD" localSheetId="5" hidden="1">#REF!</definedName>
    <definedName name="BExZOZSWGLSY2XYVRIS6VSNJDSGD" localSheetId="8" hidden="1">#REF!</definedName>
    <definedName name="BExZOZSWGLSY2XYVRIS6VSNJDSGD" localSheetId="6" hidden="1">#REF!</definedName>
    <definedName name="BExZOZSWGLSY2XYVRIS6VSNJDSGD" localSheetId="7" hidden="1">#REF!</definedName>
    <definedName name="BExZOZSWGLSY2XYVRIS6VSNJDSGD" hidden="1">#REF!</definedName>
    <definedName name="BExZP7AIJKLM6C6CSUIIFAHFBNX2" localSheetId="11" hidden="1">#REF!</definedName>
    <definedName name="BExZP7AIJKLM6C6CSUIIFAHFBNX2" localSheetId="5" hidden="1">#REF!</definedName>
    <definedName name="BExZP7AIJKLM6C6CSUIIFAHFBNX2" localSheetId="8" hidden="1">#REF!</definedName>
    <definedName name="BExZP7AIJKLM6C6CSUIIFAHFBNX2" localSheetId="6" hidden="1">#REF!</definedName>
    <definedName name="BExZP7AIJKLM6C6CSUIIFAHFBNX2" localSheetId="7" hidden="1">#REF!</definedName>
    <definedName name="BExZP7AIJKLM6C6CSUIIFAHFBNX2" hidden="1">#REF!</definedName>
    <definedName name="BExZPALCPOH27L4MUPX2RFT3F8OM" localSheetId="11" hidden="1">#REF!</definedName>
    <definedName name="BExZPALCPOH27L4MUPX2RFT3F8OM" localSheetId="5" hidden="1">#REF!</definedName>
    <definedName name="BExZPALCPOH27L4MUPX2RFT3F8OM" localSheetId="8" hidden="1">#REF!</definedName>
    <definedName name="BExZPALCPOH27L4MUPX2RFT3F8OM" localSheetId="6" hidden="1">#REF!</definedName>
    <definedName name="BExZPALCPOH27L4MUPX2RFT3F8OM" localSheetId="7" hidden="1">#REF!</definedName>
    <definedName name="BExZPALCPOH27L4MUPX2RFT3F8OM" hidden="1">#REF!</definedName>
    <definedName name="BExZPQ0XY507N8FJMVPKCTK8HC9H" localSheetId="11" hidden="1">#REF!</definedName>
    <definedName name="BExZPQ0XY507N8FJMVPKCTK8HC9H" localSheetId="5" hidden="1">#REF!</definedName>
    <definedName name="BExZPQ0XY507N8FJMVPKCTK8HC9H" localSheetId="8" hidden="1">#REF!</definedName>
    <definedName name="BExZPQ0XY507N8FJMVPKCTK8HC9H" localSheetId="6" hidden="1">#REF!</definedName>
    <definedName name="BExZPQ0XY507N8FJMVPKCTK8HC9H" localSheetId="7" hidden="1">#REF!</definedName>
    <definedName name="BExZPQ0XY507N8FJMVPKCTK8HC9H" hidden="1">#REF!</definedName>
    <definedName name="BExZPXTHEWEN48J9E5ARSA8IGRBI" localSheetId="11" hidden="1">#REF!</definedName>
    <definedName name="BExZPXTHEWEN48J9E5ARSA8IGRBI" localSheetId="5" hidden="1">#REF!</definedName>
    <definedName name="BExZPXTHEWEN48J9E5ARSA8IGRBI" localSheetId="8" hidden="1">#REF!</definedName>
    <definedName name="BExZPXTHEWEN48J9E5ARSA8IGRBI" localSheetId="6" hidden="1">#REF!</definedName>
    <definedName name="BExZPXTHEWEN48J9E5ARSA8IGRBI" localSheetId="7" hidden="1">#REF!</definedName>
    <definedName name="BExZPXTHEWEN48J9E5ARSA8IGRBI" hidden="1">#REF!</definedName>
    <definedName name="BExZQ37OVBR25U32CO2YYVPZOMR5" localSheetId="11" hidden="1">#REF!</definedName>
    <definedName name="BExZQ37OVBR25U32CO2YYVPZOMR5" localSheetId="5" hidden="1">#REF!</definedName>
    <definedName name="BExZQ37OVBR25U32CO2YYVPZOMR5" localSheetId="8" hidden="1">#REF!</definedName>
    <definedName name="BExZQ37OVBR25U32CO2YYVPZOMR5" localSheetId="6" hidden="1">#REF!</definedName>
    <definedName name="BExZQ37OVBR25U32CO2YYVPZOMR5" localSheetId="7" hidden="1">#REF!</definedName>
    <definedName name="BExZQ37OVBR25U32CO2YYVPZOMR5" hidden="1">#REF!</definedName>
    <definedName name="BExZQ3NT7H06VO0AR48WHZULZB93" localSheetId="11" hidden="1">#REF!</definedName>
    <definedName name="BExZQ3NT7H06VO0AR48WHZULZB93" localSheetId="5" hidden="1">#REF!</definedName>
    <definedName name="BExZQ3NT7H06VO0AR48WHZULZB93" localSheetId="8" hidden="1">#REF!</definedName>
    <definedName name="BExZQ3NT7H06VO0AR48WHZULZB93" localSheetId="6" hidden="1">#REF!</definedName>
    <definedName name="BExZQ3NT7H06VO0AR48WHZULZB93" localSheetId="7" hidden="1">#REF!</definedName>
    <definedName name="BExZQ3NT7H06VO0AR48WHZULZB93" hidden="1">#REF!</definedName>
    <definedName name="BExZQ5RCYU1R0DUT1MFN99S1C408" localSheetId="11" hidden="1">#REF!</definedName>
    <definedName name="BExZQ5RCYU1R0DUT1MFN99S1C408" localSheetId="5" hidden="1">#REF!</definedName>
    <definedName name="BExZQ5RCYU1R0DUT1MFN99S1C408" localSheetId="8" hidden="1">#REF!</definedName>
    <definedName name="BExZQ5RCYU1R0DUT1MFN99S1C408" localSheetId="6" hidden="1">#REF!</definedName>
    <definedName name="BExZQ5RCYU1R0DUT1MFN99S1C408" localSheetId="7" hidden="1">#REF!</definedName>
    <definedName name="BExZQ5RCYU1R0DUT1MFN99S1C408" hidden="1">#REF!</definedName>
    <definedName name="BExZQ7PJU07SEJMDX18U9YVDC2GU" localSheetId="11" hidden="1">#REF!</definedName>
    <definedName name="BExZQ7PJU07SEJMDX18U9YVDC2GU" localSheetId="5" hidden="1">#REF!</definedName>
    <definedName name="BExZQ7PJU07SEJMDX18U9YVDC2GU" localSheetId="8" hidden="1">#REF!</definedName>
    <definedName name="BExZQ7PJU07SEJMDX18U9YVDC2GU" localSheetId="6" hidden="1">#REF!</definedName>
    <definedName name="BExZQ7PJU07SEJMDX18U9YVDC2GU" localSheetId="7" hidden="1">#REF!</definedName>
    <definedName name="BExZQ7PJU07SEJMDX18U9YVDC2GU" hidden="1">#REF!</definedName>
    <definedName name="BExZQAJXQ5IJ5RB71EDSPGTRO5HC" localSheetId="11" hidden="1">#REF!</definedName>
    <definedName name="BExZQAJXQ5IJ5RB71EDSPGTRO5HC" localSheetId="5" hidden="1">#REF!</definedName>
    <definedName name="BExZQAJXQ5IJ5RB71EDSPGTRO5HC" localSheetId="8" hidden="1">#REF!</definedName>
    <definedName name="BExZQAJXQ5IJ5RB71EDSPGTRO5HC" localSheetId="6" hidden="1">#REF!</definedName>
    <definedName name="BExZQAJXQ5IJ5RB71EDSPGTRO5HC" localSheetId="7" hidden="1">#REF!</definedName>
    <definedName name="BExZQAJXQ5IJ5RB71EDSPGTRO5HC" hidden="1">#REF!</definedName>
    <definedName name="BExZQBLTKPF3O4MCH6L4LE544FQB" localSheetId="11" hidden="1">#REF!</definedName>
    <definedName name="BExZQBLTKPF3O4MCH6L4LE544FQB" localSheetId="5" hidden="1">#REF!</definedName>
    <definedName name="BExZQBLTKPF3O4MCH6L4LE544FQB" localSheetId="8" hidden="1">#REF!</definedName>
    <definedName name="BExZQBLTKPF3O4MCH6L4LE544FQB" localSheetId="6" hidden="1">#REF!</definedName>
    <definedName name="BExZQBLTKPF3O4MCH6L4LE544FQB" localSheetId="7" hidden="1">#REF!</definedName>
    <definedName name="BExZQBLTKPF3O4MCH6L4LE544FQB" hidden="1">#REF!</definedName>
    <definedName name="BExZQIHTGHK7OOI2Y2PN3JYBY82I" localSheetId="11" hidden="1">#REF!</definedName>
    <definedName name="BExZQIHTGHK7OOI2Y2PN3JYBY82I" localSheetId="5" hidden="1">#REF!</definedName>
    <definedName name="BExZQIHTGHK7OOI2Y2PN3JYBY82I" localSheetId="8" hidden="1">#REF!</definedName>
    <definedName name="BExZQIHTGHK7OOI2Y2PN3JYBY82I" localSheetId="6" hidden="1">#REF!</definedName>
    <definedName name="BExZQIHTGHK7OOI2Y2PN3JYBY82I" localSheetId="7" hidden="1">#REF!</definedName>
    <definedName name="BExZQIHTGHK7OOI2Y2PN3JYBY82I" hidden="1">#REF!</definedName>
    <definedName name="BExZQJJMGU5MHQOILGXGJPAQI5XI" localSheetId="11" hidden="1">#REF!</definedName>
    <definedName name="BExZQJJMGU5MHQOILGXGJPAQI5XI" localSheetId="5" hidden="1">#REF!</definedName>
    <definedName name="BExZQJJMGU5MHQOILGXGJPAQI5XI" localSheetId="8" hidden="1">#REF!</definedName>
    <definedName name="BExZQJJMGU5MHQOILGXGJPAQI5XI" localSheetId="6" hidden="1">#REF!</definedName>
    <definedName name="BExZQJJMGU5MHQOILGXGJPAQI5XI" localSheetId="7" hidden="1">#REF!</definedName>
    <definedName name="BExZQJJMGU5MHQOILGXGJPAQI5XI" hidden="1">#REF!</definedName>
    <definedName name="BExZQL1M2EX5YEQBMNQKVD747N3I" localSheetId="11" hidden="1">#REF!</definedName>
    <definedName name="BExZQL1M2EX5YEQBMNQKVD747N3I" localSheetId="5" hidden="1">#REF!</definedName>
    <definedName name="BExZQL1M2EX5YEQBMNQKVD747N3I" localSheetId="8" hidden="1">#REF!</definedName>
    <definedName name="BExZQL1M2EX5YEQBMNQKVD747N3I" localSheetId="6" hidden="1">#REF!</definedName>
    <definedName name="BExZQL1M2EX5YEQBMNQKVD747N3I" localSheetId="7" hidden="1">#REF!</definedName>
    <definedName name="BExZQL1M2EX5YEQBMNQKVD747N3I" hidden="1">#REF!</definedName>
    <definedName name="BExZQPDYUBJL0C1OME996KHU23N5" localSheetId="11" hidden="1">#REF!</definedName>
    <definedName name="BExZQPDYUBJL0C1OME996KHU23N5" localSheetId="5" hidden="1">#REF!</definedName>
    <definedName name="BExZQPDYUBJL0C1OME996KHU23N5" localSheetId="8" hidden="1">#REF!</definedName>
    <definedName name="BExZQPDYUBJL0C1OME996KHU23N5" localSheetId="6" hidden="1">#REF!</definedName>
    <definedName name="BExZQPDYUBJL0C1OME996KHU23N5" localSheetId="7" hidden="1">#REF!</definedName>
    <definedName name="BExZQPDYUBJL0C1OME996KHU23N5" hidden="1">#REF!</definedName>
    <definedName name="BExZQXBYEBN28QUH1KOVW6KKA5UM" localSheetId="11" hidden="1">#REF!</definedName>
    <definedName name="BExZQXBYEBN28QUH1KOVW6KKA5UM" localSheetId="5" hidden="1">#REF!</definedName>
    <definedName name="BExZQXBYEBN28QUH1KOVW6KKA5UM" localSheetId="8" hidden="1">#REF!</definedName>
    <definedName name="BExZQXBYEBN28QUH1KOVW6KKA5UM" localSheetId="6" hidden="1">#REF!</definedName>
    <definedName name="BExZQXBYEBN28QUH1KOVW6KKA5UM" localSheetId="7" hidden="1">#REF!</definedName>
    <definedName name="BExZQXBYEBN28QUH1KOVW6KKA5UM" hidden="1">#REF!</definedName>
    <definedName name="BExZQZKT146WEN8FTVZ7Y5TSB8L5" localSheetId="11" hidden="1">#REF!</definedName>
    <definedName name="BExZQZKT146WEN8FTVZ7Y5TSB8L5" localSheetId="5" hidden="1">#REF!</definedName>
    <definedName name="BExZQZKT146WEN8FTVZ7Y5TSB8L5" localSheetId="8" hidden="1">#REF!</definedName>
    <definedName name="BExZQZKT146WEN8FTVZ7Y5TSB8L5" localSheetId="6" hidden="1">#REF!</definedName>
    <definedName name="BExZQZKT146WEN8FTVZ7Y5TSB8L5" localSheetId="7" hidden="1">#REF!</definedName>
    <definedName name="BExZQZKT146WEN8FTVZ7Y5TSB8L5" hidden="1">#REF!</definedName>
    <definedName name="BExZR485AKBH93YZ08CMUC3WROED" localSheetId="11" hidden="1">#REF!</definedName>
    <definedName name="BExZR485AKBH93YZ08CMUC3WROED" localSheetId="5" hidden="1">#REF!</definedName>
    <definedName name="BExZR485AKBH93YZ08CMUC3WROED" localSheetId="8" hidden="1">#REF!</definedName>
    <definedName name="BExZR485AKBH93YZ08CMUC3WROED" localSheetId="6" hidden="1">#REF!</definedName>
    <definedName name="BExZR485AKBH93YZ08CMUC3WROED" localSheetId="7" hidden="1">#REF!</definedName>
    <definedName name="BExZR485AKBH93YZ08CMUC3WROED" hidden="1">#REF!</definedName>
    <definedName name="BExZR7TL98P2PPUVGIZYR5873DWW" localSheetId="11" hidden="1">#REF!</definedName>
    <definedName name="BExZR7TL98P2PPUVGIZYR5873DWW" localSheetId="5" hidden="1">#REF!</definedName>
    <definedName name="BExZR7TL98P2PPUVGIZYR5873DWW" localSheetId="8" hidden="1">#REF!</definedName>
    <definedName name="BExZR7TL98P2PPUVGIZYR5873DWW" localSheetId="6" hidden="1">#REF!</definedName>
    <definedName name="BExZR7TL98P2PPUVGIZYR5873DWW" localSheetId="7" hidden="1">#REF!</definedName>
    <definedName name="BExZR7TL98P2PPUVGIZYR5873DWW" hidden="1">#REF!</definedName>
    <definedName name="BExZRAYSYOXAM1PBW1EF6YAZ9RU3" localSheetId="11" hidden="1">#REF!</definedName>
    <definedName name="BExZRAYSYOXAM1PBW1EF6YAZ9RU3" localSheetId="5" hidden="1">#REF!</definedName>
    <definedName name="BExZRAYSYOXAM1PBW1EF6YAZ9RU3" localSheetId="8" hidden="1">#REF!</definedName>
    <definedName name="BExZRAYSYOXAM1PBW1EF6YAZ9RU3" localSheetId="6" hidden="1">#REF!</definedName>
    <definedName name="BExZRAYSYOXAM1PBW1EF6YAZ9RU3" localSheetId="7" hidden="1">#REF!</definedName>
    <definedName name="BExZRAYSYOXAM1PBW1EF6YAZ9RU3" hidden="1">#REF!</definedName>
    <definedName name="BExZRGD1603X5ACFALUUDKCD7X48" localSheetId="11" hidden="1">#REF!</definedName>
    <definedName name="BExZRGD1603X5ACFALUUDKCD7X48" localSheetId="5" hidden="1">#REF!</definedName>
    <definedName name="BExZRGD1603X5ACFALUUDKCD7X48" localSheetId="8" hidden="1">#REF!</definedName>
    <definedName name="BExZRGD1603X5ACFALUUDKCD7X48" localSheetId="6" hidden="1">#REF!</definedName>
    <definedName name="BExZRGD1603X5ACFALUUDKCD7X48" localSheetId="7" hidden="1">#REF!</definedName>
    <definedName name="BExZRGD1603X5ACFALUUDKCD7X48" hidden="1">#REF!</definedName>
    <definedName name="BExZRMSYHFOP8FFWKKUSBHU85J81" localSheetId="11" hidden="1">#REF!</definedName>
    <definedName name="BExZRMSYHFOP8FFWKKUSBHU85J81" localSheetId="5" hidden="1">#REF!</definedName>
    <definedName name="BExZRMSYHFOP8FFWKKUSBHU85J81" localSheetId="8" hidden="1">#REF!</definedName>
    <definedName name="BExZRMSYHFOP8FFWKKUSBHU85J81" localSheetId="6" hidden="1">#REF!</definedName>
    <definedName name="BExZRMSYHFOP8FFWKKUSBHU85J81" localSheetId="7" hidden="1">#REF!</definedName>
    <definedName name="BExZRMSYHFOP8FFWKKUSBHU85J81" hidden="1">#REF!</definedName>
    <definedName name="BExZRP1X6UVLN1UOLHH5VF4STP1O" localSheetId="11" hidden="1">#REF!</definedName>
    <definedName name="BExZRP1X6UVLN1UOLHH5VF4STP1O" localSheetId="5" hidden="1">#REF!</definedName>
    <definedName name="BExZRP1X6UVLN1UOLHH5VF4STP1O" localSheetId="8" hidden="1">#REF!</definedName>
    <definedName name="BExZRP1X6UVLN1UOLHH5VF4STP1O" localSheetId="6" hidden="1">#REF!</definedName>
    <definedName name="BExZRP1X6UVLN1UOLHH5VF4STP1O" localSheetId="7" hidden="1">#REF!</definedName>
    <definedName name="BExZRP1X6UVLN1UOLHH5VF4STP1O" hidden="1">#REF!</definedName>
    <definedName name="BExZRQ930U6OCYNV00CH5I0Q4LPE" localSheetId="11" hidden="1">#REF!</definedName>
    <definedName name="BExZRQ930U6OCYNV00CH5I0Q4LPE" localSheetId="5" hidden="1">#REF!</definedName>
    <definedName name="BExZRQ930U6OCYNV00CH5I0Q4LPE" localSheetId="8" hidden="1">#REF!</definedName>
    <definedName name="BExZRQ930U6OCYNV00CH5I0Q4LPE" localSheetId="6" hidden="1">#REF!</definedName>
    <definedName name="BExZRQ930U6OCYNV00CH5I0Q4LPE" localSheetId="7" hidden="1">#REF!</definedName>
    <definedName name="BExZRQ930U6OCYNV00CH5I0Q4LPE" hidden="1">#REF!</definedName>
    <definedName name="BExZRQP7JLKS45QOGATXS7MK5GUZ" localSheetId="11" hidden="1">#REF!</definedName>
    <definedName name="BExZRQP7JLKS45QOGATXS7MK5GUZ" localSheetId="5" hidden="1">#REF!</definedName>
    <definedName name="BExZRQP7JLKS45QOGATXS7MK5GUZ" localSheetId="8" hidden="1">#REF!</definedName>
    <definedName name="BExZRQP7JLKS45QOGATXS7MK5GUZ" localSheetId="6" hidden="1">#REF!</definedName>
    <definedName name="BExZRQP7JLKS45QOGATXS7MK5GUZ" localSheetId="7" hidden="1">#REF!</definedName>
    <definedName name="BExZRQP7JLKS45QOGATXS7MK5GUZ" hidden="1">#REF!</definedName>
    <definedName name="BExZRW8W514W8OZ72YBONYJ64GXF" localSheetId="11" hidden="1">#REF!</definedName>
    <definedName name="BExZRW8W514W8OZ72YBONYJ64GXF" localSheetId="5" hidden="1">#REF!</definedName>
    <definedName name="BExZRW8W514W8OZ72YBONYJ64GXF" localSheetId="8" hidden="1">#REF!</definedName>
    <definedName name="BExZRW8W514W8OZ72YBONYJ64GXF" localSheetId="6" hidden="1">#REF!</definedName>
    <definedName name="BExZRW8W514W8OZ72YBONYJ64GXF" localSheetId="7" hidden="1">#REF!</definedName>
    <definedName name="BExZRW8W514W8OZ72YBONYJ64GXF" hidden="1">#REF!</definedName>
    <definedName name="BExZRWJP2BUVFJPO8U8ATQEP0LZU" localSheetId="11" hidden="1">#REF!</definedName>
    <definedName name="BExZRWJP2BUVFJPO8U8ATQEP0LZU" localSheetId="5" hidden="1">#REF!</definedName>
    <definedName name="BExZRWJP2BUVFJPO8U8ATQEP0LZU" localSheetId="8" hidden="1">#REF!</definedName>
    <definedName name="BExZRWJP2BUVFJPO8U8ATQEP0LZU" localSheetId="6" hidden="1">#REF!</definedName>
    <definedName name="BExZRWJP2BUVFJPO8U8ATQEP0LZU" localSheetId="7" hidden="1">#REF!</definedName>
    <definedName name="BExZRWJP2BUVFJPO8U8ATQEP0LZU" hidden="1">#REF!</definedName>
    <definedName name="BExZSI9USDLZAN8LI8M4YYQL24GZ" localSheetId="11" hidden="1">#REF!</definedName>
    <definedName name="BExZSI9USDLZAN8LI8M4YYQL24GZ" localSheetId="5" hidden="1">#REF!</definedName>
    <definedName name="BExZSI9USDLZAN8LI8M4YYQL24GZ" localSheetId="8" hidden="1">#REF!</definedName>
    <definedName name="BExZSI9USDLZAN8LI8M4YYQL24GZ" localSheetId="6" hidden="1">#REF!</definedName>
    <definedName name="BExZSI9USDLZAN8LI8M4YYQL24GZ" localSheetId="7" hidden="1">#REF!</definedName>
    <definedName name="BExZSI9USDLZAN8LI8M4YYQL24GZ" hidden="1">#REF!</definedName>
    <definedName name="BExZSLKO175YAM0RMMZH1FPXL4V2" localSheetId="11" hidden="1">#REF!</definedName>
    <definedName name="BExZSLKO175YAM0RMMZH1FPXL4V2" localSheetId="5" hidden="1">#REF!</definedName>
    <definedName name="BExZSLKO175YAM0RMMZH1FPXL4V2" localSheetId="8" hidden="1">#REF!</definedName>
    <definedName name="BExZSLKO175YAM0RMMZH1FPXL4V2" localSheetId="6" hidden="1">#REF!</definedName>
    <definedName name="BExZSLKO175YAM0RMMZH1FPXL4V2" localSheetId="7" hidden="1">#REF!</definedName>
    <definedName name="BExZSLKO175YAM0RMMZH1FPXL4V2" hidden="1">#REF!</definedName>
    <definedName name="BExZSS0LA2JY4ZLJ1Z5YCMLJJZCH" localSheetId="11" hidden="1">#REF!</definedName>
    <definedName name="BExZSS0LA2JY4ZLJ1Z5YCMLJJZCH" localSheetId="5" hidden="1">#REF!</definedName>
    <definedName name="BExZSS0LA2JY4ZLJ1Z5YCMLJJZCH" localSheetId="8" hidden="1">#REF!</definedName>
    <definedName name="BExZSS0LA2JY4ZLJ1Z5YCMLJJZCH" localSheetId="6" hidden="1">#REF!</definedName>
    <definedName name="BExZSS0LA2JY4ZLJ1Z5YCMLJJZCH" localSheetId="7" hidden="1">#REF!</definedName>
    <definedName name="BExZSS0LA2JY4ZLJ1Z5YCMLJJZCH" hidden="1">#REF!</definedName>
    <definedName name="BExZSTNUWCRNCL22SMKXKFSLCJ0O" localSheetId="11" hidden="1">#REF!</definedName>
    <definedName name="BExZSTNUWCRNCL22SMKXKFSLCJ0O" localSheetId="5" hidden="1">#REF!</definedName>
    <definedName name="BExZSTNUWCRNCL22SMKXKFSLCJ0O" localSheetId="8" hidden="1">#REF!</definedName>
    <definedName name="BExZSTNUWCRNCL22SMKXKFSLCJ0O" localSheetId="6" hidden="1">#REF!</definedName>
    <definedName name="BExZSTNUWCRNCL22SMKXKFSLCJ0O" localSheetId="7" hidden="1">#REF!</definedName>
    <definedName name="BExZSTNUWCRNCL22SMKXKFSLCJ0O" hidden="1">#REF!</definedName>
    <definedName name="BExZSYRA4NR7K6RLC3I81QSG5SQR" localSheetId="11" hidden="1">#REF!</definedName>
    <definedName name="BExZSYRA4NR7K6RLC3I81QSG5SQR" localSheetId="5" hidden="1">#REF!</definedName>
    <definedName name="BExZSYRA4NR7K6RLC3I81QSG5SQR" localSheetId="8" hidden="1">#REF!</definedName>
    <definedName name="BExZSYRA4NR7K6RLC3I81QSG5SQR" localSheetId="6" hidden="1">#REF!</definedName>
    <definedName name="BExZSYRA4NR7K6RLC3I81QSG5SQR" localSheetId="7" hidden="1">#REF!</definedName>
    <definedName name="BExZSYRA4NR7K6RLC3I81QSG5SQR" hidden="1">#REF!</definedName>
    <definedName name="BExZT6JSZ8CBS0SB3T07N3LMAX7M" localSheetId="11" hidden="1">#REF!</definedName>
    <definedName name="BExZT6JSZ8CBS0SB3T07N3LMAX7M" localSheetId="5" hidden="1">#REF!</definedName>
    <definedName name="BExZT6JSZ8CBS0SB3T07N3LMAX7M" localSheetId="8" hidden="1">#REF!</definedName>
    <definedName name="BExZT6JSZ8CBS0SB3T07N3LMAX7M" localSheetId="6" hidden="1">#REF!</definedName>
    <definedName name="BExZT6JSZ8CBS0SB3T07N3LMAX7M" localSheetId="7" hidden="1">#REF!</definedName>
    <definedName name="BExZT6JSZ8CBS0SB3T07N3LMAX7M" hidden="1">#REF!</definedName>
    <definedName name="BExZTAQV2QVSZY5Y3VCCWUBSBW9P" localSheetId="11" hidden="1">#REF!</definedName>
    <definedName name="BExZTAQV2QVSZY5Y3VCCWUBSBW9P" localSheetId="5" hidden="1">#REF!</definedName>
    <definedName name="BExZTAQV2QVSZY5Y3VCCWUBSBW9P" localSheetId="8" hidden="1">#REF!</definedName>
    <definedName name="BExZTAQV2QVSZY5Y3VCCWUBSBW9P" localSheetId="6" hidden="1">#REF!</definedName>
    <definedName name="BExZTAQV2QVSZY5Y3VCCWUBSBW9P" localSheetId="7" hidden="1">#REF!</definedName>
    <definedName name="BExZTAQV2QVSZY5Y3VCCWUBSBW9P" hidden="1">#REF!</definedName>
    <definedName name="BExZTHSI2FX56PWRSNX9H5EWTZFO" localSheetId="11" hidden="1">#REF!</definedName>
    <definedName name="BExZTHSI2FX56PWRSNX9H5EWTZFO" localSheetId="5" hidden="1">#REF!</definedName>
    <definedName name="BExZTHSI2FX56PWRSNX9H5EWTZFO" localSheetId="8" hidden="1">#REF!</definedName>
    <definedName name="BExZTHSI2FX56PWRSNX9H5EWTZFO" localSheetId="6" hidden="1">#REF!</definedName>
    <definedName name="BExZTHSI2FX56PWRSNX9H5EWTZFO" localSheetId="7" hidden="1">#REF!</definedName>
    <definedName name="BExZTHSI2FX56PWRSNX9H5EWTZFO" hidden="1">#REF!</definedName>
    <definedName name="BExZTJL3HVBFY139H6CJHEQCT1EL" localSheetId="11" hidden="1">#REF!</definedName>
    <definedName name="BExZTJL3HVBFY139H6CJHEQCT1EL" localSheetId="5" hidden="1">#REF!</definedName>
    <definedName name="BExZTJL3HVBFY139H6CJHEQCT1EL" localSheetId="8" hidden="1">#REF!</definedName>
    <definedName name="BExZTJL3HVBFY139H6CJHEQCT1EL" localSheetId="6" hidden="1">#REF!</definedName>
    <definedName name="BExZTJL3HVBFY139H6CJHEQCT1EL" localSheetId="7" hidden="1">#REF!</definedName>
    <definedName name="BExZTJL3HVBFY139H6CJHEQCT1EL" hidden="1">#REF!</definedName>
    <definedName name="BExZTLOL8OPABZI453E0KVNA1GJS" localSheetId="11" hidden="1">#REF!</definedName>
    <definedName name="BExZTLOL8OPABZI453E0KVNA1GJS" localSheetId="5" hidden="1">#REF!</definedName>
    <definedName name="BExZTLOL8OPABZI453E0KVNA1GJS" localSheetId="8" hidden="1">#REF!</definedName>
    <definedName name="BExZTLOL8OPABZI453E0KVNA1GJS" localSheetId="6" hidden="1">#REF!</definedName>
    <definedName name="BExZTLOL8OPABZI453E0KVNA1GJS" localSheetId="7" hidden="1">#REF!</definedName>
    <definedName name="BExZTLOL8OPABZI453E0KVNA1GJS" hidden="1">#REF!</definedName>
    <definedName name="BExZTOTZ9F2ZI18DZM8GW39VDF1N" localSheetId="11" hidden="1">#REF!</definedName>
    <definedName name="BExZTOTZ9F2ZI18DZM8GW39VDF1N" localSheetId="5" hidden="1">#REF!</definedName>
    <definedName name="BExZTOTZ9F2ZI18DZM8GW39VDF1N" localSheetId="8" hidden="1">#REF!</definedName>
    <definedName name="BExZTOTZ9F2ZI18DZM8GW39VDF1N" localSheetId="6" hidden="1">#REF!</definedName>
    <definedName name="BExZTOTZ9F2ZI18DZM8GW39VDF1N" localSheetId="7" hidden="1">#REF!</definedName>
    <definedName name="BExZTOTZ9F2ZI18DZM8GW39VDF1N" hidden="1">#REF!</definedName>
    <definedName name="BExZTT6J3X0TOX0ZY6YPLUVMCW9X" localSheetId="11" hidden="1">#REF!</definedName>
    <definedName name="BExZTT6J3X0TOX0ZY6YPLUVMCW9X" localSheetId="5" hidden="1">#REF!</definedName>
    <definedName name="BExZTT6J3X0TOX0ZY6YPLUVMCW9X" localSheetId="8" hidden="1">#REF!</definedName>
    <definedName name="BExZTT6J3X0TOX0ZY6YPLUVMCW9X" localSheetId="6" hidden="1">#REF!</definedName>
    <definedName name="BExZTT6J3X0TOX0ZY6YPLUVMCW9X" localSheetId="7" hidden="1">#REF!</definedName>
    <definedName name="BExZTT6J3X0TOX0ZY6YPLUVMCW9X" hidden="1">#REF!</definedName>
    <definedName name="BExZTW6ECBRA0BBITWBQ8R93RMCL" localSheetId="11" hidden="1">#REF!</definedName>
    <definedName name="BExZTW6ECBRA0BBITWBQ8R93RMCL" localSheetId="5" hidden="1">#REF!</definedName>
    <definedName name="BExZTW6ECBRA0BBITWBQ8R93RMCL" localSheetId="8" hidden="1">#REF!</definedName>
    <definedName name="BExZTW6ECBRA0BBITWBQ8R93RMCL" localSheetId="6" hidden="1">#REF!</definedName>
    <definedName name="BExZTW6ECBRA0BBITWBQ8R93RMCL" localSheetId="7" hidden="1">#REF!</definedName>
    <definedName name="BExZTW6ECBRA0BBITWBQ8R93RMCL" hidden="1">#REF!</definedName>
    <definedName name="BExZU2BHYAOKSCBM3C5014ZF6IXS" localSheetId="11" hidden="1">#REF!</definedName>
    <definedName name="BExZU2BHYAOKSCBM3C5014ZF6IXS" localSheetId="5" hidden="1">#REF!</definedName>
    <definedName name="BExZU2BHYAOKSCBM3C5014ZF6IXS" localSheetId="8" hidden="1">#REF!</definedName>
    <definedName name="BExZU2BHYAOKSCBM3C5014ZF6IXS" localSheetId="6" hidden="1">#REF!</definedName>
    <definedName name="BExZU2BHYAOKSCBM3C5014ZF6IXS" localSheetId="7" hidden="1">#REF!</definedName>
    <definedName name="BExZU2BHYAOKSCBM3C5014ZF6IXS" hidden="1">#REF!</definedName>
    <definedName name="BExZU2RMJTXOCS0ROPMYPE6WTD87" localSheetId="11" hidden="1">#REF!</definedName>
    <definedName name="BExZU2RMJTXOCS0ROPMYPE6WTD87" localSheetId="5" hidden="1">#REF!</definedName>
    <definedName name="BExZU2RMJTXOCS0ROPMYPE6WTD87" localSheetId="8" hidden="1">#REF!</definedName>
    <definedName name="BExZU2RMJTXOCS0ROPMYPE6WTD87" localSheetId="6" hidden="1">#REF!</definedName>
    <definedName name="BExZU2RMJTXOCS0ROPMYPE6WTD87" localSheetId="7" hidden="1">#REF!</definedName>
    <definedName name="BExZU2RMJTXOCS0ROPMYPE6WTD87" hidden="1">#REF!</definedName>
    <definedName name="BExZUBRAHA9DNEGONEZEB2TDVFC2" localSheetId="11" hidden="1">#REF!</definedName>
    <definedName name="BExZUBRAHA9DNEGONEZEB2TDVFC2" localSheetId="5" hidden="1">#REF!</definedName>
    <definedName name="BExZUBRAHA9DNEGONEZEB2TDVFC2" localSheetId="8" hidden="1">#REF!</definedName>
    <definedName name="BExZUBRAHA9DNEGONEZEB2TDVFC2" localSheetId="6" hidden="1">#REF!</definedName>
    <definedName name="BExZUBRAHA9DNEGONEZEB2TDVFC2" localSheetId="7" hidden="1">#REF!</definedName>
    <definedName name="BExZUBRAHA9DNEGONEZEB2TDVFC2" hidden="1">#REF!</definedName>
    <definedName name="BExZUF7G8FENTJKH9R1XUWXM6CWD" localSheetId="11" hidden="1">#REF!</definedName>
    <definedName name="BExZUF7G8FENTJKH9R1XUWXM6CWD" localSheetId="5" hidden="1">#REF!</definedName>
    <definedName name="BExZUF7G8FENTJKH9R1XUWXM6CWD" localSheetId="8" hidden="1">#REF!</definedName>
    <definedName name="BExZUF7G8FENTJKH9R1XUWXM6CWD" localSheetId="6" hidden="1">#REF!</definedName>
    <definedName name="BExZUF7G8FENTJKH9R1XUWXM6CWD" localSheetId="7" hidden="1">#REF!</definedName>
    <definedName name="BExZUF7G8FENTJKH9R1XUWXM6CWD" hidden="1">#REF!</definedName>
    <definedName name="BExZUNARUJBIZ08VCAV3GEVBIR3D" localSheetId="11" hidden="1">#REF!</definedName>
    <definedName name="BExZUNARUJBIZ08VCAV3GEVBIR3D" localSheetId="5" hidden="1">#REF!</definedName>
    <definedName name="BExZUNARUJBIZ08VCAV3GEVBIR3D" localSheetId="8" hidden="1">#REF!</definedName>
    <definedName name="BExZUNARUJBIZ08VCAV3GEVBIR3D" localSheetId="6" hidden="1">#REF!</definedName>
    <definedName name="BExZUNARUJBIZ08VCAV3GEVBIR3D" localSheetId="7" hidden="1">#REF!</definedName>
    <definedName name="BExZUNARUJBIZ08VCAV3GEVBIR3D" hidden="1">#REF!</definedName>
    <definedName name="BExZUSZT5496UMBP4LFSLTR1GVEW" localSheetId="11" hidden="1">#REF!</definedName>
    <definedName name="BExZUSZT5496UMBP4LFSLTR1GVEW" localSheetId="5" hidden="1">#REF!</definedName>
    <definedName name="BExZUSZT5496UMBP4LFSLTR1GVEW" localSheetId="8" hidden="1">#REF!</definedName>
    <definedName name="BExZUSZT5496UMBP4LFSLTR1GVEW" localSheetId="6" hidden="1">#REF!</definedName>
    <definedName name="BExZUSZT5496UMBP4LFSLTR1GVEW" localSheetId="7" hidden="1">#REF!</definedName>
    <definedName name="BExZUSZT5496UMBP4LFSLTR1GVEW" hidden="1">#REF!</definedName>
    <definedName name="BExZUT54340I38GVCV79EL116WR0" localSheetId="11" hidden="1">#REF!</definedName>
    <definedName name="BExZUT54340I38GVCV79EL116WR0" localSheetId="5" hidden="1">#REF!</definedName>
    <definedName name="BExZUT54340I38GVCV79EL116WR0" localSheetId="8" hidden="1">#REF!</definedName>
    <definedName name="BExZUT54340I38GVCV79EL116WR0" localSheetId="6" hidden="1">#REF!</definedName>
    <definedName name="BExZUT54340I38GVCV79EL116WR0" localSheetId="7" hidden="1">#REF!</definedName>
    <definedName name="BExZUT54340I38GVCV79EL116WR0" hidden="1">#REF!</definedName>
    <definedName name="BExZUXC66MK2SXPXCLD8ZSU0BMTY" localSheetId="11" hidden="1">#REF!</definedName>
    <definedName name="BExZUXC66MK2SXPXCLD8ZSU0BMTY" localSheetId="5" hidden="1">#REF!</definedName>
    <definedName name="BExZUXC66MK2SXPXCLD8ZSU0BMTY" localSheetId="8" hidden="1">#REF!</definedName>
    <definedName name="BExZUXC66MK2SXPXCLD8ZSU0BMTY" localSheetId="6" hidden="1">#REF!</definedName>
    <definedName name="BExZUXC66MK2SXPXCLD8ZSU0BMTY" localSheetId="7" hidden="1">#REF!</definedName>
    <definedName name="BExZUXC66MK2SXPXCLD8ZSU0BMTY" hidden="1">#REF!</definedName>
    <definedName name="BExZUYDULCX65H9OZ9JHPBNKF3MI" localSheetId="11" hidden="1">#REF!</definedName>
    <definedName name="BExZUYDULCX65H9OZ9JHPBNKF3MI" localSheetId="5" hidden="1">#REF!</definedName>
    <definedName name="BExZUYDULCX65H9OZ9JHPBNKF3MI" localSheetId="8" hidden="1">#REF!</definedName>
    <definedName name="BExZUYDULCX65H9OZ9JHPBNKF3MI" localSheetId="6" hidden="1">#REF!</definedName>
    <definedName name="BExZUYDULCX65H9OZ9JHPBNKF3MI" localSheetId="7" hidden="1">#REF!</definedName>
    <definedName name="BExZUYDULCX65H9OZ9JHPBNKF3MI" hidden="1">#REF!</definedName>
    <definedName name="BExZV2QD5ZDK3AGDRULLA7JB46C3" localSheetId="11" hidden="1">#REF!</definedName>
    <definedName name="BExZV2QD5ZDK3AGDRULLA7JB46C3" localSheetId="5" hidden="1">#REF!</definedName>
    <definedName name="BExZV2QD5ZDK3AGDRULLA7JB46C3" localSheetId="8" hidden="1">#REF!</definedName>
    <definedName name="BExZV2QD5ZDK3AGDRULLA7JB46C3" localSheetId="6" hidden="1">#REF!</definedName>
    <definedName name="BExZV2QD5ZDK3AGDRULLA7JB46C3" localSheetId="7" hidden="1">#REF!</definedName>
    <definedName name="BExZV2QD5ZDK3AGDRULLA7JB46C3" hidden="1">#REF!</definedName>
    <definedName name="BExZVBQ29OM0V8XAL3HL0JIM0MMU" localSheetId="11" hidden="1">#REF!</definedName>
    <definedName name="BExZVBQ29OM0V8XAL3HL0JIM0MMU" localSheetId="5" hidden="1">#REF!</definedName>
    <definedName name="BExZVBQ29OM0V8XAL3HL0JIM0MMU" localSheetId="8" hidden="1">#REF!</definedName>
    <definedName name="BExZVBQ29OM0V8XAL3HL0JIM0MMU" localSheetId="6" hidden="1">#REF!</definedName>
    <definedName name="BExZVBQ29OM0V8XAL3HL0JIM0MMU" localSheetId="7" hidden="1">#REF!</definedName>
    <definedName name="BExZVBQ29OM0V8XAL3HL0JIM0MMU" hidden="1">#REF!</definedName>
    <definedName name="BExZVKV2XCPCINW1KP8Q1FI6KDNG" localSheetId="11" hidden="1">#REF!</definedName>
    <definedName name="BExZVKV2XCPCINW1KP8Q1FI6KDNG" localSheetId="5" hidden="1">#REF!</definedName>
    <definedName name="BExZVKV2XCPCINW1KP8Q1FI6KDNG" localSheetId="8" hidden="1">#REF!</definedName>
    <definedName name="BExZVKV2XCPCINW1KP8Q1FI6KDNG" localSheetId="6" hidden="1">#REF!</definedName>
    <definedName name="BExZVKV2XCPCINW1KP8Q1FI6KDNG" localSheetId="7" hidden="1">#REF!</definedName>
    <definedName name="BExZVKV2XCPCINW1KP8Q1FI6KDNG" hidden="1">#REF!</definedName>
    <definedName name="BExZVLM4T9ORS4ZWHME46U4Q103C" localSheetId="11" hidden="1">#REF!</definedName>
    <definedName name="BExZVLM4T9ORS4ZWHME46U4Q103C" localSheetId="5" hidden="1">#REF!</definedName>
    <definedName name="BExZVLM4T9ORS4ZWHME46U4Q103C" localSheetId="8" hidden="1">#REF!</definedName>
    <definedName name="BExZVLM4T9ORS4ZWHME46U4Q103C" localSheetId="6" hidden="1">#REF!</definedName>
    <definedName name="BExZVLM4T9ORS4ZWHME46U4Q103C" localSheetId="7" hidden="1">#REF!</definedName>
    <definedName name="BExZVLM4T9ORS4ZWHME46U4Q103C" hidden="1">#REF!</definedName>
    <definedName name="BExZVM7OZWPPRH5YQW50EYMMIW1A" localSheetId="11" hidden="1">#REF!</definedName>
    <definedName name="BExZVM7OZWPPRH5YQW50EYMMIW1A" localSheetId="5" hidden="1">#REF!</definedName>
    <definedName name="BExZVM7OZWPPRH5YQW50EYMMIW1A" localSheetId="8" hidden="1">#REF!</definedName>
    <definedName name="BExZVM7OZWPPRH5YQW50EYMMIW1A" localSheetId="6" hidden="1">#REF!</definedName>
    <definedName name="BExZVM7OZWPPRH5YQW50EYMMIW1A" localSheetId="7" hidden="1">#REF!</definedName>
    <definedName name="BExZVM7OZWPPRH5YQW50EYMMIW1A" hidden="1">#REF!</definedName>
    <definedName name="BExZVMYK7BAH6AGIAEXBE1NXDZ5Z" localSheetId="11" hidden="1">#REF!</definedName>
    <definedName name="BExZVMYK7BAH6AGIAEXBE1NXDZ5Z" localSheetId="5" hidden="1">#REF!</definedName>
    <definedName name="BExZVMYK7BAH6AGIAEXBE1NXDZ5Z" localSheetId="8" hidden="1">#REF!</definedName>
    <definedName name="BExZVMYK7BAH6AGIAEXBE1NXDZ5Z" localSheetId="6" hidden="1">#REF!</definedName>
    <definedName name="BExZVMYK7BAH6AGIAEXBE1NXDZ5Z" localSheetId="7" hidden="1">#REF!</definedName>
    <definedName name="BExZVMYK7BAH6AGIAEXBE1NXDZ5Z" hidden="1">#REF!</definedName>
    <definedName name="BExZVPYGX2C5OSHMZ6F0KBKZ6B1S" localSheetId="11" hidden="1">#REF!</definedName>
    <definedName name="BExZVPYGX2C5OSHMZ6F0KBKZ6B1S" localSheetId="5" hidden="1">#REF!</definedName>
    <definedName name="BExZVPYGX2C5OSHMZ6F0KBKZ6B1S" localSheetId="8" hidden="1">#REF!</definedName>
    <definedName name="BExZVPYGX2C5OSHMZ6F0KBKZ6B1S" localSheetId="6" hidden="1">#REF!</definedName>
    <definedName name="BExZVPYGX2C5OSHMZ6F0KBKZ6B1S" localSheetId="7" hidden="1">#REF!</definedName>
    <definedName name="BExZVPYGX2C5OSHMZ6F0KBKZ6B1S" hidden="1">#REF!</definedName>
    <definedName name="BExZW3LHTS7PFBNTYM95N8J5AFYQ" localSheetId="11" hidden="1">#REF!</definedName>
    <definedName name="BExZW3LHTS7PFBNTYM95N8J5AFYQ" localSheetId="5" hidden="1">#REF!</definedName>
    <definedName name="BExZW3LHTS7PFBNTYM95N8J5AFYQ" localSheetId="8" hidden="1">#REF!</definedName>
    <definedName name="BExZW3LHTS7PFBNTYM95N8J5AFYQ" localSheetId="6" hidden="1">#REF!</definedName>
    <definedName name="BExZW3LHTS7PFBNTYM95N8J5AFYQ" localSheetId="7" hidden="1">#REF!</definedName>
    <definedName name="BExZW3LHTS7PFBNTYM95N8J5AFYQ" hidden="1">#REF!</definedName>
    <definedName name="BExZW472V5ADKCFHIKAJ6D4R8MU4" localSheetId="11" hidden="1">#REF!</definedName>
    <definedName name="BExZW472V5ADKCFHIKAJ6D4R8MU4" localSheetId="5" hidden="1">#REF!</definedName>
    <definedName name="BExZW472V5ADKCFHIKAJ6D4R8MU4" localSheetId="8" hidden="1">#REF!</definedName>
    <definedName name="BExZW472V5ADKCFHIKAJ6D4R8MU4" localSheetId="6" hidden="1">#REF!</definedName>
    <definedName name="BExZW472V5ADKCFHIKAJ6D4R8MU4" localSheetId="7" hidden="1">#REF!</definedName>
    <definedName name="BExZW472V5ADKCFHIKAJ6D4R8MU4" hidden="1">#REF!</definedName>
    <definedName name="BExZW5UARC8W9AQNLJX2I5WQWS5F" localSheetId="11" hidden="1">#REF!</definedName>
    <definedName name="BExZW5UARC8W9AQNLJX2I5WQWS5F" localSheetId="5" hidden="1">#REF!</definedName>
    <definedName name="BExZW5UARC8W9AQNLJX2I5WQWS5F" localSheetId="8" hidden="1">#REF!</definedName>
    <definedName name="BExZW5UARC8W9AQNLJX2I5WQWS5F" localSheetId="6" hidden="1">#REF!</definedName>
    <definedName name="BExZW5UARC8W9AQNLJX2I5WQWS5F" localSheetId="7" hidden="1">#REF!</definedName>
    <definedName name="BExZW5UARC8W9AQNLJX2I5WQWS5F" hidden="1">#REF!</definedName>
    <definedName name="BExZW7HRGN6A9YS41KI2B2UUMJ7X" localSheetId="11" hidden="1">#REF!</definedName>
    <definedName name="BExZW7HRGN6A9YS41KI2B2UUMJ7X" localSheetId="5" hidden="1">#REF!</definedName>
    <definedName name="BExZW7HRGN6A9YS41KI2B2UUMJ7X" localSheetId="8" hidden="1">#REF!</definedName>
    <definedName name="BExZW7HRGN6A9YS41KI2B2UUMJ7X" localSheetId="6" hidden="1">#REF!</definedName>
    <definedName name="BExZW7HRGN6A9YS41KI2B2UUMJ7X" localSheetId="7" hidden="1">#REF!</definedName>
    <definedName name="BExZW7HRGN6A9YS41KI2B2UUMJ7X" hidden="1">#REF!</definedName>
    <definedName name="BExZW8ZPNV43UXGOT98FDNIBQHZY" localSheetId="11" hidden="1">#REF!</definedName>
    <definedName name="BExZW8ZPNV43UXGOT98FDNIBQHZY" localSheetId="5" hidden="1">#REF!</definedName>
    <definedName name="BExZW8ZPNV43UXGOT98FDNIBQHZY" localSheetId="8" hidden="1">#REF!</definedName>
    <definedName name="BExZW8ZPNV43UXGOT98FDNIBQHZY" localSheetId="6" hidden="1">#REF!</definedName>
    <definedName name="BExZW8ZPNV43UXGOT98FDNIBQHZY" localSheetId="7" hidden="1">#REF!</definedName>
    <definedName name="BExZW8ZPNV43UXGOT98FDNIBQHZY" hidden="1">#REF!</definedName>
    <definedName name="BExZWKZ5N3RDXU8MZ8HQVYYD8O0F" localSheetId="11" hidden="1">#REF!</definedName>
    <definedName name="BExZWKZ5N3RDXU8MZ8HQVYYD8O0F" localSheetId="5" hidden="1">#REF!</definedName>
    <definedName name="BExZWKZ5N3RDXU8MZ8HQVYYD8O0F" localSheetId="8" hidden="1">#REF!</definedName>
    <definedName name="BExZWKZ5N3RDXU8MZ8HQVYYD8O0F" localSheetId="6" hidden="1">#REF!</definedName>
    <definedName name="BExZWKZ5N3RDXU8MZ8HQVYYD8O0F" localSheetId="7" hidden="1">#REF!</definedName>
    <definedName name="BExZWKZ5N3RDXU8MZ8HQVYYD8O0F" hidden="1">#REF!</definedName>
    <definedName name="BExZWMBRUCPO6F4QT5FNX8JRFL7V" localSheetId="11" hidden="1">#REF!</definedName>
    <definedName name="BExZWMBRUCPO6F4QT5FNX8JRFL7V" localSheetId="5" hidden="1">#REF!</definedName>
    <definedName name="BExZWMBRUCPO6F4QT5FNX8JRFL7V" localSheetId="8" hidden="1">#REF!</definedName>
    <definedName name="BExZWMBRUCPO6F4QT5FNX8JRFL7V" localSheetId="6" hidden="1">#REF!</definedName>
    <definedName name="BExZWMBRUCPO6F4QT5FNX8JRFL7V" localSheetId="7" hidden="1">#REF!</definedName>
    <definedName name="BExZWMBRUCPO6F4QT5FNX8JRFL7V" hidden="1">#REF!</definedName>
    <definedName name="BExZWQO5171HT1OZ6D6JZBHEW4JG" localSheetId="11" hidden="1">#REF!</definedName>
    <definedName name="BExZWQO5171HT1OZ6D6JZBHEW4JG" localSheetId="5" hidden="1">#REF!</definedName>
    <definedName name="BExZWQO5171HT1OZ6D6JZBHEW4JG" localSheetId="8" hidden="1">#REF!</definedName>
    <definedName name="BExZWQO5171HT1OZ6D6JZBHEW4JG" localSheetId="6" hidden="1">#REF!</definedName>
    <definedName name="BExZWQO5171HT1OZ6D6JZBHEW4JG" localSheetId="7" hidden="1">#REF!</definedName>
    <definedName name="BExZWQO5171HT1OZ6D6JZBHEW4JG" hidden="1">#REF!</definedName>
    <definedName name="BExZWSMC9T48W74GFGQCIUJ8ZPP3" localSheetId="11" hidden="1">#REF!</definedName>
    <definedName name="BExZWSMC9T48W74GFGQCIUJ8ZPP3" localSheetId="5" hidden="1">#REF!</definedName>
    <definedName name="BExZWSMC9T48W74GFGQCIUJ8ZPP3" localSheetId="8" hidden="1">#REF!</definedName>
    <definedName name="BExZWSMC9T48W74GFGQCIUJ8ZPP3" localSheetId="6" hidden="1">#REF!</definedName>
    <definedName name="BExZWSMC9T48W74GFGQCIUJ8ZPP3" localSheetId="7" hidden="1">#REF!</definedName>
    <definedName name="BExZWSMC9T48W74GFGQCIUJ8ZPP3" hidden="1">#REF!</definedName>
    <definedName name="BExZWUF2V4HY3HI8JN9ZVPRWK1H3" localSheetId="11" hidden="1">#REF!</definedName>
    <definedName name="BExZWUF2V4HY3HI8JN9ZVPRWK1H3" localSheetId="5" hidden="1">#REF!</definedName>
    <definedName name="BExZWUF2V4HY3HI8JN9ZVPRWK1H3" localSheetId="8" hidden="1">#REF!</definedName>
    <definedName name="BExZWUF2V4HY3HI8JN9ZVPRWK1H3" localSheetId="6" hidden="1">#REF!</definedName>
    <definedName name="BExZWUF2V4HY3HI8JN9ZVPRWK1H3" localSheetId="7" hidden="1">#REF!</definedName>
    <definedName name="BExZWUF2V4HY3HI8JN9ZVPRWK1H3" hidden="1">#REF!</definedName>
    <definedName name="BExZWX45URTK9KYDJHEXL1OTZ833" localSheetId="11" hidden="1">#REF!</definedName>
    <definedName name="BExZWX45URTK9KYDJHEXL1OTZ833" localSheetId="5" hidden="1">#REF!</definedName>
    <definedName name="BExZWX45URTK9KYDJHEXL1OTZ833" localSheetId="8" hidden="1">#REF!</definedName>
    <definedName name="BExZWX45URTK9KYDJHEXL1OTZ833" localSheetId="6" hidden="1">#REF!</definedName>
    <definedName name="BExZWX45URTK9KYDJHEXL1OTZ833" localSheetId="7" hidden="1">#REF!</definedName>
    <definedName name="BExZWX45URTK9KYDJHEXL1OTZ833" hidden="1">#REF!</definedName>
    <definedName name="BExZX0EWQEZO86WDAD9A4EAEZ012" localSheetId="11" hidden="1">#REF!</definedName>
    <definedName name="BExZX0EWQEZO86WDAD9A4EAEZ012" localSheetId="5" hidden="1">#REF!</definedName>
    <definedName name="BExZX0EWQEZO86WDAD9A4EAEZ012" localSheetId="8" hidden="1">#REF!</definedName>
    <definedName name="BExZX0EWQEZO86WDAD9A4EAEZ012" localSheetId="6" hidden="1">#REF!</definedName>
    <definedName name="BExZX0EWQEZO86WDAD9A4EAEZ012" localSheetId="7" hidden="1">#REF!</definedName>
    <definedName name="BExZX0EWQEZO86WDAD9A4EAEZ012" hidden="1">#REF!</definedName>
    <definedName name="BExZX2T6ZT2DZLYSDJJBPVIT5OK2" localSheetId="11" hidden="1">#REF!</definedName>
    <definedName name="BExZX2T6ZT2DZLYSDJJBPVIT5OK2" localSheetId="5" hidden="1">#REF!</definedName>
    <definedName name="BExZX2T6ZT2DZLYSDJJBPVIT5OK2" localSheetId="8" hidden="1">#REF!</definedName>
    <definedName name="BExZX2T6ZT2DZLYSDJJBPVIT5OK2" localSheetId="6" hidden="1">#REF!</definedName>
    <definedName name="BExZX2T6ZT2DZLYSDJJBPVIT5OK2" localSheetId="7" hidden="1">#REF!</definedName>
    <definedName name="BExZX2T6ZT2DZLYSDJJBPVIT5OK2" hidden="1">#REF!</definedName>
    <definedName name="BExZXOJDELULNLEH7WG0OYJT0NJ4" localSheetId="11" hidden="1">#REF!</definedName>
    <definedName name="BExZXOJDELULNLEH7WG0OYJT0NJ4" localSheetId="5" hidden="1">#REF!</definedName>
    <definedName name="BExZXOJDELULNLEH7WG0OYJT0NJ4" localSheetId="8" hidden="1">#REF!</definedName>
    <definedName name="BExZXOJDELULNLEH7WG0OYJT0NJ4" localSheetId="6" hidden="1">#REF!</definedName>
    <definedName name="BExZXOJDELULNLEH7WG0OYJT0NJ4" localSheetId="7" hidden="1">#REF!</definedName>
    <definedName name="BExZXOJDELULNLEH7WG0OYJT0NJ4" hidden="1">#REF!</definedName>
    <definedName name="BExZXOOTRNUK8LGEAZ8ZCFW9KXQ1" localSheetId="11" hidden="1">#REF!</definedName>
    <definedName name="BExZXOOTRNUK8LGEAZ8ZCFW9KXQ1" localSheetId="5" hidden="1">#REF!</definedName>
    <definedName name="BExZXOOTRNUK8LGEAZ8ZCFW9KXQ1" localSheetId="8" hidden="1">#REF!</definedName>
    <definedName name="BExZXOOTRNUK8LGEAZ8ZCFW9KXQ1" localSheetId="6" hidden="1">#REF!</definedName>
    <definedName name="BExZXOOTRNUK8LGEAZ8ZCFW9KXQ1" localSheetId="7" hidden="1">#REF!</definedName>
    <definedName name="BExZXOOTRNUK8LGEAZ8ZCFW9KXQ1" hidden="1">#REF!</definedName>
    <definedName name="BExZXT6JOXNKEDU23DKL8XZAJZIH" localSheetId="11" hidden="1">#REF!</definedName>
    <definedName name="BExZXT6JOXNKEDU23DKL8XZAJZIH" localSheetId="5" hidden="1">#REF!</definedName>
    <definedName name="BExZXT6JOXNKEDU23DKL8XZAJZIH" localSheetId="8" hidden="1">#REF!</definedName>
    <definedName name="BExZXT6JOXNKEDU23DKL8XZAJZIH" localSheetId="6" hidden="1">#REF!</definedName>
    <definedName name="BExZXT6JOXNKEDU23DKL8XZAJZIH" localSheetId="7" hidden="1">#REF!</definedName>
    <definedName name="BExZXT6JOXNKEDU23DKL8XZAJZIH" hidden="1">#REF!</definedName>
    <definedName name="BExZXUTYW1HWEEZ1LIX4OQWC7HL1" localSheetId="11" hidden="1">#REF!</definedName>
    <definedName name="BExZXUTYW1HWEEZ1LIX4OQWC7HL1" localSheetId="5" hidden="1">#REF!</definedName>
    <definedName name="BExZXUTYW1HWEEZ1LIX4OQWC7HL1" localSheetId="8" hidden="1">#REF!</definedName>
    <definedName name="BExZXUTYW1HWEEZ1LIX4OQWC7HL1" localSheetId="6" hidden="1">#REF!</definedName>
    <definedName name="BExZXUTYW1HWEEZ1LIX4OQWC7HL1" localSheetId="7" hidden="1">#REF!</definedName>
    <definedName name="BExZXUTYW1HWEEZ1LIX4OQWC7HL1" hidden="1">#REF!</definedName>
    <definedName name="BExZXY4NKQL9QD76YMQJ15U1C2G8" localSheetId="11" hidden="1">#REF!</definedName>
    <definedName name="BExZXY4NKQL9QD76YMQJ15U1C2G8" localSheetId="5" hidden="1">#REF!</definedName>
    <definedName name="BExZXY4NKQL9QD76YMQJ15U1C2G8" localSheetId="8" hidden="1">#REF!</definedName>
    <definedName name="BExZXY4NKQL9QD76YMQJ15U1C2G8" localSheetId="6" hidden="1">#REF!</definedName>
    <definedName name="BExZXY4NKQL9QD76YMQJ15U1C2G8" localSheetId="7" hidden="1">#REF!</definedName>
    <definedName name="BExZXY4NKQL9QD76YMQJ15U1C2G8" hidden="1">#REF!</definedName>
    <definedName name="BExZXYQ7U5G08FQGUIGYT14QCBOF" localSheetId="11" hidden="1">#REF!</definedName>
    <definedName name="BExZXYQ7U5G08FQGUIGYT14QCBOF" localSheetId="5" hidden="1">#REF!</definedName>
    <definedName name="BExZXYQ7U5G08FQGUIGYT14QCBOF" localSheetId="8" hidden="1">#REF!</definedName>
    <definedName name="BExZXYQ7U5G08FQGUIGYT14QCBOF" localSheetId="6" hidden="1">#REF!</definedName>
    <definedName name="BExZXYQ7U5G08FQGUIGYT14QCBOF" localSheetId="7" hidden="1">#REF!</definedName>
    <definedName name="BExZXYQ7U5G08FQGUIGYT14QCBOF" hidden="1">#REF!</definedName>
    <definedName name="BExZY02V77YJBMODJSWZOYCMPS5X" localSheetId="11" hidden="1">#REF!</definedName>
    <definedName name="BExZY02V77YJBMODJSWZOYCMPS5X" localSheetId="5" hidden="1">#REF!</definedName>
    <definedName name="BExZY02V77YJBMODJSWZOYCMPS5X" localSheetId="8" hidden="1">#REF!</definedName>
    <definedName name="BExZY02V77YJBMODJSWZOYCMPS5X" localSheetId="6" hidden="1">#REF!</definedName>
    <definedName name="BExZY02V77YJBMODJSWZOYCMPS5X" localSheetId="7" hidden="1">#REF!</definedName>
    <definedName name="BExZY02V77YJBMODJSWZOYCMPS5X" hidden="1">#REF!</definedName>
    <definedName name="BExZY3DEOYNIHRV56IY5LJXZK8RU" localSheetId="11" hidden="1">#REF!</definedName>
    <definedName name="BExZY3DEOYNIHRV56IY5LJXZK8RU" localSheetId="5" hidden="1">#REF!</definedName>
    <definedName name="BExZY3DEOYNIHRV56IY5LJXZK8RU" localSheetId="8" hidden="1">#REF!</definedName>
    <definedName name="BExZY3DEOYNIHRV56IY5LJXZK8RU" localSheetId="6" hidden="1">#REF!</definedName>
    <definedName name="BExZY3DEOYNIHRV56IY5LJXZK8RU" localSheetId="7" hidden="1">#REF!</definedName>
    <definedName name="BExZY3DEOYNIHRV56IY5LJXZK8RU" hidden="1">#REF!</definedName>
    <definedName name="BExZY49QRZIR6CA41LFA9LM6EULU" localSheetId="11" hidden="1">#REF!</definedName>
    <definedName name="BExZY49QRZIR6CA41LFA9LM6EULU" localSheetId="5" hidden="1">#REF!</definedName>
    <definedName name="BExZY49QRZIR6CA41LFA9LM6EULU" localSheetId="8" hidden="1">#REF!</definedName>
    <definedName name="BExZY49QRZIR6CA41LFA9LM6EULU" localSheetId="6" hidden="1">#REF!</definedName>
    <definedName name="BExZY49QRZIR6CA41LFA9LM6EULU" localSheetId="7" hidden="1">#REF!</definedName>
    <definedName name="BExZY49QRZIR6CA41LFA9LM6EULU" hidden="1">#REF!</definedName>
    <definedName name="BExZYTG2G7W27YATTETFDDCZ0C4U" localSheetId="11" hidden="1">#REF!</definedName>
    <definedName name="BExZYTG2G7W27YATTETFDDCZ0C4U" localSheetId="5" hidden="1">#REF!</definedName>
    <definedName name="BExZYTG2G7W27YATTETFDDCZ0C4U" localSheetId="8" hidden="1">#REF!</definedName>
    <definedName name="BExZYTG2G7W27YATTETFDDCZ0C4U" localSheetId="6" hidden="1">#REF!</definedName>
    <definedName name="BExZYTG2G7W27YATTETFDDCZ0C4U" localSheetId="7" hidden="1">#REF!</definedName>
    <definedName name="BExZYTG2G7W27YATTETFDDCZ0C4U" hidden="1">#REF!</definedName>
    <definedName name="BExZYYOZMC36ROQDWLR5Z17WKHCR" localSheetId="11" hidden="1">#REF!</definedName>
    <definedName name="BExZYYOZMC36ROQDWLR5Z17WKHCR" localSheetId="5" hidden="1">#REF!</definedName>
    <definedName name="BExZYYOZMC36ROQDWLR5Z17WKHCR" localSheetId="8" hidden="1">#REF!</definedName>
    <definedName name="BExZYYOZMC36ROQDWLR5Z17WKHCR" localSheetId="6" hidden="1">#REF!</definedName>
    <definedName name="BExZYYOZMC36ROQDWLR5Z17WKHCR" localSheetId="7" hidden="1">#REF!</definedName>
    <definedName name="BExZYYOZMC36ROQDWLR5Z17WKHCR" hidden="1">#REF!</definedName>
    <definedName name="BExZZ2FQA9A8C7CJKMEFQ9VPSLCE" localSheetId="11" hidden="1">#REF!</definedName>
    <definedName name="BExZZ2FQA9A8C7CJKMEFQ9VPSLCE" localSheetId="5" hidden="1">#REF!</definedName>
    <definedName name="BExZZ2FQA9A8C7CJKMEFQ9VPSLCE" localSheetId="8" hidden="1">#REF!</definedName>
    <definedName name="BExZZ2FQA9A8C7CJKMEFQ9VPSLCE" localSheetId="6" hidden="1">#REF!</definedName>
    <definedName name="BExZZ2FQA9A8C7CJKMEFQ9VPSLCE" localSheetId="7" hidden="1">#REF!</definedName>
    <definedName name="BExZZ2FQA9A8C7CJKMEFQ9VPSLCE" hidden="1">#REF!</definedName>
    <definedName name="BExZZ7ZGXIMA3OVYAWY3YQSK64LF" localSheetId="11" hidden="1">#REF!</definedName>
    <definedName name="BExZZ7ZGXIMA3OVYAWY3YQSK64LF" localSheetId="5" hidden="1">#REF!</definedName>
    <definedName name="BExZZ7ZGXIMA3OVYAWY3YQSK64LF" localSheetId="8" hidden="1">#REF!</definedName>
    <definedName name="BExZZ7ZGXIMA3OVYAWY3YQSK64LF" localSheetId="6" hidden="1">#REF!</definedName>
    <definedName name="BExZZ7ZGXIMA3OVYAWY3YQSK64LF" localSheetId="7" hidden="1">#REF!</definedName>
    <definedName name="BExZZ7ZGXIMA3OVYAWY3YQSK64LF" hidden="1">#REF!</definedName>
    <definedName name="BExZZ8FKEIFG203MU6SEJ69MINCD" localSheetId="11" hidden="1">#REF!</definedName>
    <definedName name="BExZZ8FKEIFG203MU6SEJ69MINCD" localSheetId="5" hidden="1">#REF!</definedName>
    <definedName name="BExZZ8FKEIFG203MU6SEJ69MINCD" localSheetId="8" hidden="1">#REF!</definedName>
    <definedName name="BExZZ8FKEIFG203MU6SEJ69MINCD" localSheetId="6" hidden="1">#REF!</definedName>
    <definedName name="BExZZ8FKEIFG203MU6SEJ69MINCD" localSheetId="7" hidden="1">#REF!</definedName>
    <definedName name="BExZZ8FKEIFG203MU6SEJ69MINCD" hidden="1">#REF!</definedName>
    <definedName name="BExZZCHAVHW8C2H649KRGVQ0WVRT" localSheetId="11" hidden="1">#REF!</definedName>
    <definedName name="BExZZCHAVHW8C2H649KRGVQ0WVRT" localSheetId="5" hidden="1">#REF!</definedName>
    <definedName name="BExZZCHAVHW8C2H649KRGVQ0WVRT" localSheetId="8" hidden="1">#REF!</definedName>
    <definedName name="BExZZCHAVHW8C2H649KRGVQ0WVRT" localSheetId="6" hidden="1">#REF!</definedName>
    <definedName name="BExZZCHAVHW8C2H649KRGVQ0WVRT" localSheetId="7" hidden="1">#REF!</definedName>
    <definedName name="BExZZCHAVHW8C2H649KRGVQ0WVRT" hidden="1">#REF!</definedName>
    <definedName name="BExZZTK54OTLF2YB68BHGOS27GEN" localSheetId="11" hidden="1">#REF!</definedName>
    <definedName name="BExZZTK54OTLF2YB68BHGOS27GEN" localSheetId="5" hidden="1">#REF!</definedName>
    <definedName name="BExZZTK54OTLF2YB68BHGOS27GEN" localSheetId="8" hidden="1">#REF!</definedName>
    <definedName name="BExZZTK54OTLF2YB68BHGOS27GEN" localSheetId="6" hidden="1">#REF!</definedName>
    <definedName name="BExZZTK54OTLF2YB68BHGOS27GEN" localSheetId="7" hidden="1">#REF!</definedName>
    <definedName name="BExZZTK54OTLF2YB68BHGOS27GEN" hidden="1">#REF!</definedName>
    <definedName name="BExZZXB3JQQG4SIZS4MRU6NNW7HI" localSheetId="11" hidden="1">#REF!</definedName>
    <definedName name="BExZZXB3JQQG4SIZS4MRU6NNW7HI" localSheetId="5" hidden="1">#REF!</definedName>
    <definedName name="BExZZXB3JQQG4SIZS4MRU6NNW7HI" localSheetId="8" hidden="1">#REF!</definedName>
    <definedName name="BExZZXB3JQQG4SIZS4MRU6NNW7HI" localSheetId="6" hidden="1">#REF!</definedName>
    <definedName name="BExZZXB3JQQG4SIZS4MRU6NNW7HI" localSheetId="7" hidden="1">#REF!</definedName>
    <definedName name="BExZZXB3JQQG4SIZS4MRU6NNW7HI" hidden="1">#REF!</definedName>
    <definedName name="BExZZZEMIIFKMLLV4DJKX5TB9R5V" localSheetId="11" hidden="1">#REF!</definedName>
    <definedName name="BExZZZEMIIFKMLLV4DJKX5TB9R5V" localSheetId="5" hidden="1">#REF!</definedName>
    <definedName name="BExZZZEMIIFKMLLV4DJKX5TB9R5V" localSheetId="8" hidden="1">#REF!</definedName>
    <definedName name="BExZZZEMIIFKMLLV4DJKX5TB9R5V" localSheetId="6" hidden="1">#REF!</definedName>
    <definedName name="BExZZZEMIIFKMLLV4DJKX5TB9R5V" localSheetId="7" hidden="1">#REF!</definedName>
    <definedName name="BExZZZEMIIFKMLLV4DJKX5TB9R5V" hidden="1">#REF!</definedName>
    <definedName name="bi" hidden="1">{#N/A,#N/A,FALSE,"BidCo Assumptions";#N/A,#N/A,FALSE,"Credit Stats";#N/A,#N/A,FALSE,"Bidco Summary";#N/A,#N/A,FALSE,"BIDCO Consolidated"}</definedName>
    <definedName name="BL" hidden="1">{#N/A,#N/A,FALSE,"Cover Sheet";"Use of Equipment",#N/A,FALSE,"Area C";"Equipment Hours",#N/A,FALSE,"All";"Summary",#N/A,FALSE,"All"}</definedName>
    <definedName name="blet" hidden="1">{#N/A,#N/A,FALSE,"Cover Sheet";"Use of Equipment",#N/A,FALSE,"Area C";"Equipment Hours",#N/A,FALSE,"All";"Summary",#N/A,FALSE,"All"}</definedName>
    <definedName name="bleth" hidden="1">{#N/A,#N/A,FALSE,"Cover Sheet";"Use of Equipment",#N/A,FALSE,"Area C";"Equipment Hours",#N/A,FALSE,"All";"Summary",#N/A,FALSE,"All"}</definedName>
    <definedName name="BNE_MESSAGES_HIDDEN" localSheetId="11" hidden="1">#REF!</definedName>
    <definedName name="BNE_MESSAGES_HIDDEN" localSheetId="5" hidden="1">#REF!</definedName>
    <definedName name="BNE_MESSAGES_HIDDEN" localSheetId="6" hidden="1">#REF!</definedName>
    <definedName name="BNE_MESSAGES_HIDDEN" hidden="1">#REF!</definedName>
    <definedName name="BOOK_LIFE" localSheetId="7">'[50]Lvl FCR'!$G$10</definedName>
    <definedName name="BOOK_LIFE">'[51]Lvl FCR'!$G$10</definedName>
    <definedName name="BOOKADJ" localSheetId="11">#REF!</definedName>
    <definedName name="BOOKADJ" localSheetId="5">#REF!</definedName>
    <definedName name="BOOKADJ" localSheetId="6">#REF!</definedName>
    <definedName name="BOOKADJ">#REF!</definedName>
    <definedName name="BottomRight" localSheetId="11">#REF!</definedName>
    <definedName name="BottomRight" localSheetId="5">#REF!</definedName>
    <definedName name="BottomRight" localSheetId="6">#REF!</definedName>
    <definedName name="BottomRight">#REF!</definedName>
    <definedName name="bpatoggle" localSheetId="11">#REF!</definedName>
    <definedName name="bpatoggle" localSheetId="5">#REF!</definedName>
    <definedName name="bpatoggle" localSheetId="6">#REF!</definedName>
    <definedName name="bpatoggle">#REF!</definedName>
    <definedName name="BPAX">[11]EXTERNAL!$A$121:$IV$123</definedName>
    <definedName name="BRI" localSheetId="11">#REF!</definedName>
    <definedName name="BRI" localSheetId="5">#REF!</definedName>
    <definedName name="BRI" localSheetId="6">#REF!</definedName>
    <definedName name="BRI">#REF!</definedName>
    <definedName name="BS_Accounts" localSheetId="11">#REF!</definedName>
    <definedName name="BS_Accounts" localSheetId="5">#REF!</definedName>
    <definedName name="BS_Accounts" localSheetId="6">#REF!</definedName>
    <definedName name="BS_Accounts">#REF!</definedName>
    <definedName name="Bum" localSheetId="11" hidden="1">#REF!</definedName>
    <definedName name="Bum" localSheetId="5" hidden="1">#REF!</definedName>
    <definedName name="Bum" localSheetId="6" hidden="1">#REF!</definedName>
    <definedName name="Bum" hidden="1">#REF!</definedName>
    <definedName name="Button_1">"TradeSummary_Ken_Finicle_List"</definedName>
    <definedName name="C_" localSheetId="11">'[2]Sched 46'!#REF!</definedName>
    <definedName name="C_" localSheetId="5">'[2]Sched 46'!#REF!</definedName>
    <definedName name="C_" localSheetId="6">'[2]Sched 46'!#REF!</definedName>
    <definedName name="C_">'[2]Sched 46'!#REF!</definedName>
    <definedName name="CAE.T">[11]INTERNAL!$A$34:$IV$36</definedName>
    <definedName name="CAES1.T">[11]INTERNAL!$A$37:$IV$39</definedName>
    <definedName name="Camas" hidden="1">{#N/A,#N/A,FALSE,"Summary";#N/A,#N/A,FALSE,"SmPlants";#N/A,#N/A,FALSE,"Utah";#N/A,#N/A,FALSE,"Idaho";#N/A,#N/A,FALSE,"Lewis River";#N/A,#N/A,FALSE,"NrthUmpq";#N/A,#N/A,FALSE,"KlamRog"}</definedName>
    <definedName name="cap">[52]Readings!$B$2</definedName>
    <definedName name="Capacity" localSheetId="11">#REF!</definedName>
    <definedName name="Capacity" localSheetId="5">#REF!</definedName>
    <definedName name="Capacity" localSheetId="6">#REF!</definedName>
    <definedName name="Capacity">#REF!</definedName>
    <definedName name="capfact" localSheetId="11">#REF!</definedName>
    <definedName name="capfact" localSheetId="5">#REF!</definedName>
    <definedName name="capfact" localSheetId="6">#REF!</definedName>
    <definedName name="capfact">#REF!</definedName>
    <definedName name="Capital_Inflation">'[41]Assumptions (Input)'!$B$11</definedName>
    <definedName name="CASE" localSheetId="7">[53]INPUTS!$C$11</definedName>
    <definedName name="CASE">'[54]Named Ranges'!$C$4</definedName>
    <definedName name="CASE_E">'[55]Named Ranges E'!$C$4</definedName>
    <definedName name="CASE_GAS" localSheetId="7">'[56]Named Ranges G'!$C$4</definedName>
    <definedName name="CASE_GAS">'[57]Named Ranges G'!$C$4</definedName>
    <definedName name="Case_Name" localSheetId="7">'[58]KJB-6,13 Cmn Adj'!$B$8</definedName>
    <definedName name="Case_Name">'[59]KJB-6,13 Cmn Adj'!$B$8</definedName>
    <definedName name="CaseDescription">'[37]Dispatch Cases'!$C$11</definedName>
    <definedName name="CBWorkbookPriority">-2060790043</definedName>
    <definedName name="CCGT_HeatRate">[37]Assumptions!$H$23</definedName>
    <definedName name="CCGTPrice">[37]Assumptions!$H$22</definedName>
    <definedName name="cd" hidden="1">{"annual",#N/A,FALSE,"Pro Forma";#N/A,#N/A,FALSE,"Golf Operations"}</definedName>
    <definedName name="cep_test" localSheetId="11">'[60]External Allocators'!#REF!</definedName>
    <definedName name="cep_test" localSheetId="5">'[60]External Allocators'!#REF!</definedName>
    <definedName name="cep_test" localSheetId="6">'[60]External Allocators'!#REF!</definedName>
    <definedName name="cep_test">'[60]External Allocators'!#REF!</definedName>
    <definedName name="cerarvm" localSheetId="11">#REF!</definedName>
    <definedName name="cerarvm" localSheetId="5">#REF!</definedName>
    <definedName name="cerarvm" localSheetId="6">#REF!</definedName>
    <definedName name="cerarvm">#REF!</definedName>
    <definedName name="cgf" localSheetId="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11">#REF!</definedName>
    <definedName name="Check" localSheetId="5">#REF!</definedName>
    <definedName name="Check" localSheetId="6">#REF!</definedName>
    <definedName name="Check">#REF!</definedName>
    <definedName name="CIQWBGuid">"533dd5ee-2992-4878-a6fe-10c93711618f"</definedName>
    <definedName name="CL_RT" localSheetId="11">#REF!</definedName>
    <definedName name="CL_RT" localSheetId="5">#REF!</definedName>
    <definedName name="CL_RT" localSheetId="6">#REF!</definedName>
    <definedName name="CL_RT">#REF!</definedName>
    <definedName name="CL_RT2">'[61]Transp Data'!$A$6:$C$81</definedName>
    <definedName name="Classification" localSheetId="11">'[62]Unbundled Costs'!#REF!</definedName>
    <definedName name="Classification" localSheetId="5">'[62]Unbundled Costs'!#REF!</definedName>
    <definedName name="Classification" localSheetId="6">'[62]Unbundled Costs'!#REF!</definedName>
    <definedName name="Classification">'[62]Unbundled Costs'!#REF!</definedName>
    <definedName name="clawback" localSheetId="11">#REF!</definedName>
    <definedName name="clawback" localSheetId="5">#REF!</definedName>
    <definedName name="clawback" localSheetId="6">#REF!</definedName>
    <definedName name="clawback">#REF!</definedName>
    <definedName name="close" localSheetId="11">#REF!</definedName>
    <definedName name="close" localSheetId="5">#REF!</definedName>
    <definedName name="close" localSheetId="6">#REF!</definedName>
    <definedName name="close">#REF!</definedName>
    <definedName name="Close_Date">'[41]Capital Projects(Input)'!$D$7:$D$53</definedName>
    <definedName name="cod" localSheetId="11">#REF!</definedName>
    <definedName name="cod" localSheetId="5">#REF!</definedName>
    <definedName name="cod" localSheetId="6">#REF!</definedName>
    <definedName name="cod">#REF!</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LHOUSE" localSheetId="11">[46]model!#REF!</definedName>
    <definedName name="COLHOUSE" localSheetId="5">[46]model!#REF!</definedName>
    <definedName name="COLHOUSE" localSheetId="6">[46]model!#REF!</definedName>
    <definedName name="COLHOUSE">[46]model!#REF!</definedName>
    <definedName name="COLXFER" localSheetId="11">[46]model!#REF!</definedName>
    <definedName name="COLXFER" localSheetId="5">[46]model!#REF!</definedName>
    <definedName name="COLXFER" localSheetId="6">[46]model!#REF!</definedName>
    <definedName name="COLXFER">[46]model!#REF!</definedName>
    <definedName name="COMADJ" localSheetId="11">#REF!</definedName>
    <definedName name="COMADJ" localSheetId="5">#REF!</definedName>
    <definedName name="COMADJ" localSheetId="6">#REF!</definedName>
    <definedName name="COMADJ">#REF!</definedName>
    <definedName name="combined1" localSheetId="7" hidden="1">{"YTD-Total",#N/A,TRUE,"Provision";"YTD-Utility",#N/A,TRUE,"Prov Utility";"YTD-NonUtility",#N/A,TRUE,"Prov NonUtility"}</definedName>
    <definedName name="combined1" hidden="1">{"YTD-Total",#N/A,TRUE,"Provision";"YTD-Utility",#N/A,TRUE,"Prov Utility";"YTD-NonUtility",#N/A,TRUE,"Prov NonUtility"}</definedName>
    <definedName name="CombWC_LineItem" localSheetId="11">#REF!</definedName>
    <definedName name="CombWC_LineItem" localSheetId="5">#REF!</definedName>
    <definedName name="CombWC_LineItem" localSheetId="6">#REF!</definedName>
    <definedName name="CombWC_LineItem">#REF!</definedName>
    <definedName name="COMMON_ADMIN_ALLOCATED" localSheetId="11">#REF!</definedName>
    <definedName name="COMMON_ADMIN_ALLOCATED" localSheetId="5">#REF!</definedName>
    <definedName name="COMMON_ADMIN_ALLOCATED" localSheetId="6">#REF!</definedName>
    <definedName name="COMMON_ADMIN_ALLOCATED">#REF!</definedName>
    <definedName name="Comp">'[54]Named Ranges'!$C$8</definedName>
    <definedName name="Comp_E">'[55]Named Ranges E'!$C$8</definedName>
    <definedName name="Comp_GAS" localSheetId="7">'[56]Named Ranges G'!$C$8</definedName>
    <definedName name="Comp_GAS">'[57]Named Ranges G'!$C$8</definedName>
    <definedName name="COMPACTUAL" localSheetId="11">#REF!</definedName>
    <definedName name="COMPACTUAL" localSheetId="5">#REF!</definedName>
    <definedName name="COMPACTUAL" localSheetId="6">#REF!</definedName>
    <definedName name="COMPACTUAL">#REF!</definedName>
    <definedName name="Company">[63]Title!$A$2</definedName>
    <definedName name="COMPINSR" localSheetId="11">#REF!</definedName>
    <definedName name="COMPINSR" localSheetId="5">#REF!</definedName>
    <definedName name="COMPINSR" localSheetId="6">#REF!</definedName>
    <definedName name="COMPINSR">#REF!</definedName>
    <definedName name="COMPT" localSheetId="11">#REF!</definedName>
    <definedName name="COMPT" localSheetId="5">#REF!</definedName>
    <definedName name="COMPT" localSheetId="6">#REF!</definedName>
    <definedName name="COMPT">#REF!</definedName>
    <definedName name="COMPWEATHER" localSheetId="11">#REF!</definedName>
    <definedName name="COMPWEATHER" localSheetId="5">#REF!</definedName>
    <definedName name="COMPWEATHER" localSheetId="6">#REF!</definedName>
    <definedName name="COMPWEATHER">#REF!</definedName>
    <definedName name="CONSERV" localSheetId="11">#REF!</definedName>
    <definedName name="CONSERV" localSheetId="5">#REF!</definedName>
    <definedName name="CONSERV" localSheetId="6">#REF!</definedName>
    <definedName name="CONSERV">#REF!</definedName>
    <definedName name="constructcont" localSheetId="11">#REF!</definedName>
    <definedName name="constructcont" localSheetId="5">#REF!</definedName>
    <definedName name="constructcont" localSheetId="6">#REF!</definedName>
    <definedName name="constructcont">#REF!</definedName>
    <definedName name="Construction_OH" localSheetId="7">'[64]Virtual 49 Back-Up'!$E$54</definedName>
    <definedName name="Construction_OH">'[65]Virtual 49 Back-Up'!$E$54</definedName>
    <definedName name="Consv_Rdr_Rt" localSheetId="11">[66]Sch_120!#REF!</definedName>
    <definedName name="Consv_Rdr_Rt" localSheetId="5">[66]Sch_120!#REF!</definedName>
    <definedName name="Consv_Rdr_Rt" localSheetId="6">[66]Sch_120!#REF!</definedName>
    <definedName name="Consv_Rdr_Rt">[66]Sch_120!#REF!</definedName>
    <definedName name="cont" localSheetId="11">[30]Sheet2!#REF!</definedName>
    <definedName name="cont" localSheetId="5">[30]Sheet2!#REF!</definedName>
    <definedName name="cont" localSheetId="6">[30]Sheet2!#REF!</definedName>
    <definedName name="cont">[30]Sheet2!#REF!</definedName>
    <definedName name="ContractDate" localSheetId="11">'[67]Dispatch Cases'!#REF!</definedName>
    <definedName name="ContractDate" localSheetId="5">'[67]Dispatch Cases'!#REF!</definedName>
    <definedName name="ContractDate" localSheetId="6">'[67]Dispatch Cases'!#REF!</definedName>
    <definedName name="ContractDate">'[67]Dispatch Cases'!#REF!</definedName>
    <definedName name="Conv_Factor" localSheetId="11">[66]Sch_120!#REF!</definedName>
    <definedName name="Conv_Factor" localSheetId="5">[66]Sch_120!#REF!</definedName>
    <definedName name="Conv_Factor" localSheetId="6">[66]Sch_120!#REF!</definedName>
    <definedName name="Conv_Factor">[66]Sch_120!#REF!</definedName>
    <definedName name="ConversionFactor">[37]Assumptions!$I$65</definedName>
    <definedName name="CONVFACT" localSheetId="11">[46]model!#REF!</definedName>
    <definedName name="CONVFACT" localSheetId="5">[46]model!#REF!</definedName>
    <definedName name="CONVFACT" localSheetId="6">[46]model!#REF!</definedName>
    <definedName name="CONVFACT">[46]model!#REF!</definedName>
    <definedName name="copy" localSheetId="11" hidden="1">#REF!</definedName>
    <definedName name="copy" localSheetId="5" hidden="1">#REF!</definedName>
    <definedName name="copy" hidden="1">#REF!</definedName>
    <definedName name="COSFacVal">[33]Inputs!$R$5</definedName>
    <definedName name="costofequit" localSheetId="11">#REF!</definedName>
    <definedName name="costofequit" localSheetId="5">#REF!</definedName>
    <definedName name="costofequit" localSheetId="6">#REF!</definedName>
    <definedName name="costofequit">#REF!</definedName>
    <definedName name="CPI" localSheetId="11">#REF!</definedName>
    <definedName name="CPI" localSheetId="5">#REF!</definedName>
    <definedName name="CPI" localSheetId="6">#REF!</definedName>
    <definedName name="CPI">#REF!</definedName>
    <definedName name="cspe_wkly_vect_input" localSheetId="11">#REF!</definedName>
    <definedName name="cspe_wkly_vect_input" localSheetId="5">#REF!</definedName>
    <definedName name="cspe_wkly_vect_input" localSheetId="6">#REF!</definedName>
    <definedName name="cspe_wkly_vect_input">#REF!</definedName>
    <definedName name="CurrQtr">'[68]Inc Stmt'!$AJ$222</definedName>
    <definedName name="CUS">[11]CLASSIFIERS!$A$6:$IV$6</definedName>
    <definedName name="cust" localSheetId="11">#REF!</definedName>
    <definedName name="cust" localSheetId="5">#REF!</definedName>
    <definedName name="cust" localSheetId="6">#REF!</definedName>
    <definedName name="cust">#REF!</definedName>
    <definedName name="CUST_1">[11]EXTERNAL!$A$22:$IV$24</definedName>
    <definedName name="CUST_4">[11]EXTERNAL!$A$25:$IV$27</definedName>
    <definedName name="CUST_5">[11]EXTERNAL!$A$28:$IV$30</definedName>
    <definedName name="CUST_6">[11]EXTERNAL!$A$31:$IV$33</definedName>
    <definedName name="CUSTDEP" localSheetId="11">#REF!</definedName>
    <definedName name="CUSTDEP" localSheetId="5">#REF!</definedName>
    <definedName name="CUSTDEP" localSheetId="6">#REF!</definedName>
    <definedName name="CUSTDEP">#REF!</definedName>
    <definedName name="Cwvu.annual." localSheetId="11" hidden="1">#REF!,#REF!,#REF!,#REF!,#REF!,#REF!,#REF!,#REF!,#REF!,#REF!,#REF!,#REF!,#REF!,#REF!,#REF!,#REF!,#REF!,#REF!,#REF!,#REF!,#REF!,#REF!,#REF!,#REF!</definedName>
    <definedName name="Cwvu.annual." localSheetId="5" hidden="1">#REF!,#REF!,#REF!,#REF!,#REF!,#REF!,#REF!,#REF!,#REF!,#REF!,#REF!,#REF!,#REF!,#REF!,#REF!,#REF!,#REF!,#REF!,#REF!,#REF!,#REF!,#REF!,#REF!,#REF!</definedName>
    <definedName name="Cwvu.annual." localSheetId="6" hidden="1">#REF!,#REF!,#REF!,#REF!,#REF!,#REF!,#REF!,#REF!,#REF!,#REF!,#REF!,#REF!,#REF!,#REF!,#REF!,#REF!,#REF!,#REF!,#REF!,#REF!,#REF!,#REF!,#REF!,#REF!</definedName>
    <definedName name="Cwvu.annual." hidden="1">#REF!,#REF!,#REF!,#REF!,#REF!,#REF!,#REF!,#REF!,#REF!,#REF!,#REF!,#REF!,#REF!,#REF!,#REF!,#REF!,#REF!,#REF!,#REF!,#REF!,#REF!,#REF!,#REF!,#REF!</definedName>
    <definedName name="Cwvu.annual._.hotel."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bottom._.line."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cash._.flow." localSheetId="11" hidden="1">#REF!,#REF!,#REF!,#REF!,#REF!,#REF!,#REF!,#REF!,#REF!,#REF!,#REF!,#REF!,#REF!,#REF!,#REF!,#REF!,#REF!,#REF!,#REF!,#REF!,#REF!,#REF!,#REF!,#REF!,#REF!,#REF!,#REF!,#REF!,#REF!,#REF!,#REF!,#REF!,#REF!,#REF!,#REF!,#REF!,#REF!,#REF!,#REF!,#REF!,#REF!</definedName>
    <definedName name="Cwvu.cash._.flow." localSheetId="5" hidden="1">#REF!,#REF!,#REF!,#REF!,#REF!,#REF!,#REF!,#REF!,#REF!,#REF!,#REF!,#REF!,#REF!,#REF!,#REF!,#REF!,#REF!,#REF!,#REF!,#REF!,#REF!,#REF!,#REF!,#REF!,#REF!,#REF!,#REF!,#REF!,#REF!,#REF!,#REF!,#REF!,#REF!,#REF!,#REF!,#REF!,#REF!,#REF!,#REF!,#REF!,#REF!</definedName>
    <definedName name="Cwvu.cash._.flow." localSheetId="6"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GREY_ALL." localSheetId="11" hidden="1">#REF!</definedName>
    <definedName name="Cwvu.GREY_ALL." localSheetId="5" hidden="1">#REF!</definedName>
    <definedName name="Cwvu.GREY_ALL." localSheetId="6" hidden="1">#REF!</definedName>
    <definedName name="Cwvu.GREY_ALL." hidden="1">#REF!</definedName>
    <definedName name="D108.05.T">[11]INTERNAL!$A$22:$IV$24</definedName>
    <definedName name="D108.10.T">[11]INTERNAL!$A$25:$IV$27</definedName>
    <definedName name="D361.T">[11]INTERNAL!$A$4:$IV$6</definedName>
    <definedName name="D362.T">[11]INTERNAL!$A$7:$IV$9</definedName>
    <definedName name="D364.T">[11]INTERNAL!$A$10:$IV$12</definedName>
    <definedName name="D366.T">[11]INTERNAL!$A$13:$IV$15</definedName>
    <definedName name="D368.T">[11]INTERNAL!$A$16:$IV$18</definedName>
    <definedName name="D370.T">[11]INTERNAL!$A$19:$IV$21</definedName>
    <definedName name="D372.T">[11]INTERNAL!$A$28:$IV$30</definedName>
    <definedName name="dana" hidden="1">{#N/A,#N/A,FALSE,"Summary EPS";#N/A,#N/A,FALSE,"1st Qtr Electric";#N/A,#N/A,FALSE,"1st Qtr Australia";#N/A,#N/A,FALSE,"1st Qtr Telecom";#N/A,#N/A,FALSE,"1st QTR Other"}</definedName>
    <definedName name="dana1" hidden="1">{#N/A,#N/A,FALSE,"Summary 1";#N/A,#N/A,FALSE,"Domestic";#N/A,#N/A,FALSE,"Australia";#N/A,#N/A,FALSE,"Other"}</definedName>
    <definedName name="Data" localSheetId="11">#REF!</definedName>
    <definedName name="Data" localSheetId="5">#REF!</definedName>
    <definedName name="Data" localSheetId="6">#REF!</definedName>
    <definedName name="Data" localSheetId="7">'[69]Mix Variance'!$B$1:$N$31</definedName>
    <definedName name="Data">#REF!</definedName>
    <definedName name="Data.Avg">'[68]Avg Amts'!$A$5:$BP$34</definedName>
    <definedName name="Data.Qtrs.Avg">'[68]Avg Amts'!$A$5:$IV$5</definedName>
    <definedName name="DATA1" localSheetId="11">#REF!</definedName>
    <definedName name="DATA1" localSheetId="5">#REF!</definedName>
    <definedName name="DATA1" localSheetId="6">#REF!</definedName>
    <definedName name="data1" localSheetId="7">'[70]Mix Variance'!$O$5:$T$25</definedName>
    <definedName name="DATA1">#REF!</definedName>
    <definedName name="DATA2" localSheetId="11">#REF!</definedName>
    <definedName name="DATA2" localSheetId="5">#REF!</definedName>
    <definedName name="DATA2" localSheetId="6">#REF!</definedName>
    <definedName name="DATA2">#REF!</definedName>
    <definedName name="DATA3" localSheetId="11">#REF!</definedName>
    <definedName name="DATA3" localSheetId="5">#REF!</definedName>
    <definedName name="DATA3" localSheetId="6">#REF!</definedName>
    <definedName name="DATA3">#REF!</definedName>
    <definedName name="DATA4" localSheetId="11">#REF!</definedName>
    <definedName name="DATA4" localSheetId="5">#REF!</definedName>
    <definedName name="DATA4" localSheetId="6">#REF!</definedName>
    <definedName name="DATA4">#REF!</definedName>
    <definedName name="DATA5" localSheetId="11">#REF!</definedName>
    <definedName name="DATA5" localSheetId="5">#REF!</definedName>
    <definedName name="DATA5" localSheetId="6">#REF!</definedName>
    <definedName name="DATA5">#REF!</definedName>
    <definedName name="DATA6" localSheetId="11">#REF!</definedName>
    <definedName name="DATA6" localSheetId="5">#REF!</definedName>
    <definedName name="DATA6" localSheetId="6">#REF!</definedName>
    <definedName name="DATA6">#REF!</definedName>
    <definedName name="_xlnm.Database" localSheetId="11">[71]Invoice!#REF!</definedName>
    <definedName name="_xlnm.Database" localSheetId="5">[71]Invoice!#REF!</definedName>
    <definedName name="_xlnm.Database" localSheetId="6">[71]Invoice!#REF!</definedName>
    <definedName name="_xlnm.Database">[71]Invoice!#REF!</definedName>
    <definedName name="DATE" localSheetId="11">[72]Jan!#REF!</definedName>
    <definedName name="DATE" localSheetId="5">[72]Jan!#REF!</definedName>
    <definedName name="DATE" localSheetId="6">[72]Jan!#REF!</definedName>
    <definedName name="DATE">[72]Jan!#REF!</definedName>
    <definedName name="daveisroyescal" localSheetId="11">#REF!</definedName>
    <definedName name="daveisroyescal" localSheetId="5">#REF!</definedName>
    <definedName name="daveisroyescal" localSheetId="6">#REF!</definedName>
    <definedName name="daveisroyescal">#REF!</definedName>
    <definedName name="daviesroyprice" localSheetId="11">#REF!</definedName>
    <definedName name="daviesroyprice" localSheetId="5">#REF!</definedName>
    <definedName name="daviesroyprice" localSheetId="6">#REF!</definedName>
    <definedName name="daviesroyprice">#REF!</definedName>
    <definedName name="dc_461" localSheetId="11">'[2]Sched 46'!#REF!</definedName>
    <definedName name="dc_461" localSheetId="5">'[2]Sched 46'!#REF!</definedName>
    <definedName name="dc_461" localSheetId="6">'[2]Sched 46'!#REF!</definedName>
    <definedName name="dc_461">'[2]Sched 46'!#REF!</definedName>
    <definedName name="dc_462" localSheetId="11">'[2]Sched 46'!#REF!</definedName>
    <definedName name="dc_462" localSheetId="5">'[2]Sched 46'!#REF!</definedName>
    <definedName name="dc_462" localSheetId="6">'[2]Sched 46'!#REF!</definedName>
    <definedName name="dc_462">'[2]Sched 46'!#REF!</definedName>
    <definedName name="dc_49" localSheetId="11">'[2]Sched 46'!#REF!</definedName>
    <definedName name="dc_49" localSheetId="5">'[2]Sched 46'!#REF!</definedName>
    <definedName name="dc_49" localSheetId="6">'[2]Sched 46'!#REF!</definedName>
    <definedName name="dc_49">'[2]Sched 46'!#REF!</definedName>
    <definedName name="dc_491" localSheetId="11">'[2]Sched 46'!#REF!</definedName>
    <definedName name="dc_491" localSheetId="5">'[2]Sched 46'!#REF!</definedName>
    <definedName name="dc_491" localSheetId="6">'[2]Sched 46'!#REF!</definedName>
    <definedName name="dc_491">'[2]Sched 46'!#REF!</definedName>
    <definedName name="dc_492" localSheetId="11">'[2]Sched 46'!#REF!</definedName>
    <definedName name="dc_492" localSheetId="5">'[2]Sched 46'!#REF!</definedName>
    <definedName name="dc_492" localSheetId="6">'[2]Sched 46'!#REF!</definedName>
    <definedName name="dc_492">'[2]Sched 46'!#REF!</definedName>
    <definedName name="dd" hidden="1">{"Print_Detail",#N/A,FALSE,"Redemption_Maturity Extract"}</definedName>
    <definedName name="ddd" hidden="1">{"Full",#N/A,FALSE,"Sec MTN B Summary"}</definedName>
    <definedName name="dddd" hidden="1">{"RedPrem_InitRed View",#N/A,FALSE,"Sec MTN B Summary"}</definedName>
    <definedName name="dddddd" hidden="1">{"Pivot1",#N/A,FALSE,"Redemption_Maturity Extract"}</definedName>
    <definedName name="dddddddd" hidden="1">{"Pivot2",#N/A,FALSE,"Redemption_Maturity Extract"}</definedName>
    <definedName name="debtforce" localSheetId="11">#REF!</definedName>
    <definedName name="debtforce" localSheetId="5">#REF!</definedName>
    <definedName name="debtforce" localSheetId="6">#REF!</definedName>
    <definedName name="debtforce">#REF!</definedName>
    <definedName name="DebtPerc">[37]Assumptions!$I$58</definedName>
    <definedName name="DEC" localSheetId="11">[42]Backup!#REF!</definedName>
    <definedName name="DEC" localSheetId="5">[42]Backup!#REF!</definedName>
    <definedName name="DEC" localSheetId="6">[42]Backup!#REF!</definedName>
    <definedName name="DEC">[42]Backup!#REF!</definedName>
    <definedName name="Dec02AMA" localSheetId="11">[73]BS!#REF!</definedName>
    <definedName name="Dec02AMA" localSheetId="5">[73]BS!#REF!</definedName>
    <definedName name="Dec02AMA" localSheetId="6">[73]BS!#REF!</definedName>
    <definedName name="Dec02AMA">[73]BS!#REF!</definedName>
    <definedName name="Dec03AMA">[9]BS!$AJ$7:$AJ$3582</definedName>
    <definedName name="Dec04AMA" localSheetId="7">[4]BS!$AO$7:$AO$3582</definedName>
    <definedName name="Dec04AMA">[5]BS!$AO$7:$AO$3582</definedName>
    <definedName name="Dec05AMA" localSheetId="11">#REF!</definedName>
    <definedName name="Dec05AMA" localSheetId="5">#REF!</definedName>
    <definedName name="Dec05AMA" localSheetId="6">#REF!</definedName>
    <definedName name="Dec05AMA">#REF!</definedName>
    <definedName name="Dec08AMA">[7]BS!$AJ$7:$AJ$1726</definedName>
    <definedName name="Dec09AMA">[7]BS!$AV$7:$AV$1726</definedName>
    <definedName name="Dec16AMA">[23]BS!$AD$8:$AD$2553</definedName>
    <definedName name="Dec17AMA">[23]BS!$AP$8:$AP$2554</definedName>
    <definedName name="DECT" localSheetId="11">#REF!</definedName>
    <definedName name="DECT" localSheetId="5">#REF!</definedName>
    <definedName name="DECT" localSheetId="6">#REF!</definedName>
    <definedName name="DECT">#REF!</definedName>
    <definedName name="Degree_Days" localSheetId="11">#REF!</definedName>
    <definedName name="Degree_Days" localSheetId="5">#REF!</definedName>
    <definedName name="Degree_Days" localSheetId="6">#REF!</definedName>
    <definedName name="Degree_Days">#REF!</definedName>
    <definedName name="DELETE01" localSheetId="8" hidden="1">{#N/A,#N/A,FALSE,"Coversheet";#N/A,#N/A,FALSE,"QA"}</definedName>
    <definedName name="DELETE01" localSheetId="7" hidden="1">{#N/A,#N/A,FALSE,"Coversheet";#N/A,#N/A,FALSE,"QA"}</definedName>
    <definedName name="DELETE01" hidden="1">{#N/A,#N/A,FALSE,"Coversheet";#N/A,#N/A,FALSE,"QA"}</definedName>
    <definedName name="DELETE02" localSheetId="8" hidden="1">{#N/A,#N/A,FALSE,"Schedule F";#N/A,#N/A,FALSE,"Schedule G"}</definedName>
    <definedName name="DELETE02" localSheetId="7" hidden="1">{#N/A,#N/A,FALSE,"Schedule F";#N/A,#N/A,FALSE,"Schedule G"}</definedName>
    <definedName name="DELETE02" hidden="1">{#N/A,#N/A,FALSE,"Schedule F";#N/A,#N/A,FALSE,"Schedule G"}</definedName>
    <definedName name="Delete06" localSheetId="8" hidden="1">{#N/A,#N/A,FALSE,"Coversheet";#N/A,#N/A,FALSE,"QA"}</definedName>
    <definedName name="Delete06" localSheetId="7" hidden="1">{#N/A,#N/A,FALSE,"Coversheet";#N/A,#N/A,FALSE,"QA"}</definedName>
    <definedName name="Delete06" hidden="1">{#N/A,#N/A,FALSE,"Coversheet";#N/A,#N/A,FALSE,"QA"}</definedName>
    <definedName name="Delete09" localSheetId="8" hidden="1">{#N/A,#N/A,FALSE,"Coversheet";#N/A,#N/A,FALSE,"QA"}</definedName>
    <definedName name="Delete09" localSheetId="7" hidden="1">{#N/A,#N/A,FALSE,"Coversheet";#N/A,#N/A,FALSE,"QA"}</definedName>
    <definedName name="Delete09" hidden="1">{#N/A,#N/A,FALSE,"Coversheet";#N/A,#N/A,FALSE,"QA"}</definedName>
    <definedName name="Delete1" localSheetId="8" hidden="1">{#N/A,#N/A,FALSE,"Coversheet";#N/A,#N/A,FALSE,"QA"}</definedName>
    <definedName name="Delete1" localSheetId="7" hidden="1">{#N/A,#N/A,FALSE,"Coversheet";#N/A,#N/A,FALSE,"QA"}</definedName>
    <definedName name="Delete1" hidden="1">{#N/A,#N/A,FALSE,"Coversheet";#N/A,#N/A,FALSE,"QA"}</definedName>
    <definedName name="Delete10" localSheetId="8" hidden="1">{#N/A,#N/A,FALSE,"Schedule F";#N/A,#N/A,FALSE,"Schedule G"}</definedName>
    <definedName name="Delete10" localSheetId="7" hidden="1">{#N/A,#N/A,FALSE,"Schedule F";#N/A,#N/A,FALSE,"Schedule G"}</definedName>
    <definedName name="Delete10" hidden="1">{#N/A,#N/A,FALSE,"Schedule F";#N/A,#N/A,FALSE,"Schedule G"}</definedName>
    <definedName name="Delete21" localSheetId="8" hidden="1">{#N/A,#N/A,FALSE,"Coversheet";#N/A,#N/A,FALSE,"QA"}</definedName>
    <definedName name="Delete21" localSheetId="7" hidden="1">{#N/A,#N/A,FALSE,"Coversheet";#N/A,#N/A,FALSE,"QA"}</definedName>
    <definedName name="Delete21" hidden="1">{#N/A,#N/A,FALSE,"Coversheet";#N/A,#N/A,FALSE,"QA"}</definedName>
    <definedName name="DEM">[11]CLASSIFIERS!$A$4:$IV$4</definedName>
    <definedName name="DEM_1">[11]EXTERNAL!$A$7:$IV$9</definedName>
    <definedName name="DEM_12CP">[11]EXTERNAL!$A$118:$IV$120</definedName>
    <definedName name="DEM_12NCP_P">[11]EXTERNAL!$A$187:$IV$189</definedName>
    <definedName name="DEM_12NCP_S">[11]EXTERNAL!$A$190:$IV$192</definedName>
    <definedName name="DEM_12NCP1">[11]EXTERNAL!$A$139:$IV$141</definedName>
    <definedName name="DEM_12NCP2">[11]EXTERNAL!$A$130:$IV$132</definedName>
    <definedName name="DEM_1A">[11]EXTERNAL!$A$115:$IV$117</definedName>
    <definedName name="DEM_2A">[11]EXTERNAL!$A$148:$IV$150</definedName>
    <definedName name="DEM_3A">[11]EXTERNAL!$A$199:$IV$201</definedName>
    <definedName name="DEM_3B">[11]EXTERNAL!$A$196:$IV$198</definedName>
    <definedName name="DEMAND" localSheetId="11">'[2]Sched 46'!#REF!</definedName>
    <definedName name="DEMAND" localSheetId="5">'[2]Sched 46'!#REF!</definedName>
    <definedName name="DEMAND" localSheetId="6">'[2]Sched 46'!#REF!</definedName>
    <definedName name="DEMAND">'[2]Sched 46'!#REF!</definedName>
    <definedName name="Demand2">[74]Inputs!$D$11</definedName>
    <definedName name="Demands" localSheetId="11">#REF!</definedName>
    <definedName name="Demands" localSheetId="5">#REF!</definedName>
    <definedName name="Demands" localSheetId="6">#REF!</definedName>
    <definedName name="Demands">#REF!</definedName>
    <definedName name="DEPRECIATION" localSheetId="11">#REF!</definedName>
    <definedName name="DEPRECIATION" localSheetId="5">#REF!</definedName>
    <definedName name="DEPRECIATION" localSheetId="6">#REF!</definedName>
    <definedName name="DEPRECIATION">#REF!</definedName>
    <definedName name="DES1.T">[11]INTERNAL!$A$40:$IV$42</definedName>
    <definedName name="DES2.T">[11]INTERNAL!$A$43:$IV$45</definedName>
    <definedName name="devfee" localSheetId="11">#REF!</definedName>
    <definedName name="devfee" localSheetId="5">#REF!</definedName>
    <definedName name="devfee" localSheetId="6">#REF!</definedName>
    <definedName name="devfee">#REF!</definedName>
    <definedName name="df" hidden="1">{#N/A,#N/A,FALSE,"CESTSUM";#N/A,#N/A,FALSE,"est sum A";#N/A,#N/A,FALSE,"est detail A"}</definedName>
    <definedName name="DF_HeatRate">[37]Assumptions!$L$23</definedName>
    <definedName name="DFIT" localSheetId="8" hidden="1">{#N/A,#N/A,FALSE,"Coversheet";#N/A,#N/A,FALSE,"QA"}</definedName>
    <definedName name="DFIT" localSheetId="7" hidden="1">{#N/A,#N/A,FALSE,"Coversheet";#N/A,#N/A,FALSE,"QA"}</definedName>
    <definedName name="DFIT" hidden="1">{#N/A,#N/A,FALSE,"Coversheet";#N/A,#N/A,FALSE,"QA"}</definedName>
    <definedName name="DIR_40">[11]EXTERNAL!$A$193:$IV$195</definedName>
    <definedName name="DIR_449">[11]EXTERNAL!$A$127:$IV$129</definedName>
    <definedName name="DIR_449_ENERGY">[11]EXTERNAL!$A$160:$IV$162</definedName>
    <definedName name="DIR_449_HV">[11]EXTERNAL!$A$157:$IV$159</definedName>
    <definedName name="DIR_449_OATT">[11]EXTERNAL!$A$166:$IV$168</definedName>
    <definedName name="DIR_RESALE">[11]EXTERNAL!$A$124:$IV$126</definedName>
    <definedName name="DIR_RESALE_LARGE">[11]EXTERNAL!$A$154:$IV$156</definedName>
    <definedName name="DIR_RESALE_SMALL">[11]EXTERNAL!$A$151:$IV$153</definedName>
    <definedName name="DIR108.09">[11]EXTERNAL!$A$106:$IV$108</definedName>
    <definedName name="DIR235.00">[11]EXTERNAL!$A$85:$IV$87</definedName>
    <definedName name="DIR360.01">[11]EXTERNAL!$A$37:$IV$39</definedName>
    <definedName name="DIR361.01">[11]EXTERNAL!$A$40:$IV$42</definedName>
    <definedName name="DIR362.01">[11]EXTERNAL!$A$43:$IV$45</definedName>
    <definedName name="DIR364.01">[11]EXTERNAL!$A$46:$IV$48</definedName>
    <definedName name="DIR366.01">[11]EXTERNAL!$A$49:$IV$51</definedName>
    <definedName name="DIR368.03">[11]EXTERNAL!$A$55:$IV$57</definedName>
    <definedName name="DIR368.03C">[11]EXTERNAL!$A$52:$IV$54</definedName>
    <definedName name="DIR372.00">[11]EXTERNAL!$A$58:$IV$60</definedName>
    <definedName name="DIR373.00">[11]EXTERNAL!$A$61:$IV$63</definedName>
    <definedName name="DIR450.01">[11]EXTERNAL!$A$10:$IV$12</definedName>
    <definedName name="DIR450.02">[11]EXTERNAL!$A$184:$IV$186</definedName>
    <definedName name="DIR451.02">[11]EXTERNAL!$A$70:$IV$72</definedName>
    <definedName name="DIR451.03">[11]EXTERNAL!$A$136:$IV$138</definedName>
    <definedName name="DIR451.05">[11]EXTERNAL!$A$76:$IV$78</definedName>
    <definedName name="DIR451.06">[11]EXTERNAL!$A$109:$IV$111</definedName>
    <definedName name="DIR451.07">[11]EXTERNAL!$A$133:$IV$135</definedName>
    <definedName name="DIR454.04">[11]EXTERNAL!$A$73:$IV$75</definedName>
    <definedName name="DIR556.01">[11]EXTERNAL!$A$175:$IV$177</definedName>
    <definedName name="DIR565.02">[11]EXTERNAL!$A$178:$IV$180</definedName>
    <definedName name="DIR908.01">[11]EXTERNAL!$A$172:$IV$174</definedName>
    <definedName name="DIR920.01">[11]EXTERNAL!$A$181:$IV$183</definedName>
    <definedName name="Dis">'[33]Func Study'!$AB$250</definedName>
    <definedName name="Disc" localSheetId="11">'[67]Debt Amortization'!#REF!</definedName>
    <definedName name="Disc" localSheetId="5">'[67]Debt Amortization'!#REF!</definedName>
    <definedName name="Disc" localSheetId="6">'[67]Debt Amortization'!#REF!</definedName>
    <definedName name="Disc">'[67]Debt Amortization'!#REF!</definedName>
    <definedName name="Discount_for_Revenue_Reqmt">'[75]Assumptions of Purchase'!$B$45</definedName>
    <definedName name="DisFac">'[33]Func Dist Factor Table'!$A$11:$G$25</definedName>
    <definedName name="Dist_factor" localSheetId="11">#REF!</definedName>
    <definedName name="Dist_factor" localSheetId="5">#REF!</definedName>
    <definedName name="Dist_factor" localSheetId="6">#REF!</definedName>
    <definedName name="Dist_factor">#REF!</definedName>
    <definedName name="DistPeakMethod" localSheetId="11">[35]Inputs!#REF!</definedName>
    <definedName name="DistPeakMethod" localSheetId="5">[35]Inputs!#REF!</definedName>
    <definedName name="DistPeakMethod" localSheetId="6">[35]Inputs!#REF!</definedName>
    <definedName name="DistPeakMethod">[35]Inputs!#REF!</definedName>
    <definedName name="DOCKET" localSheetId="11">#REF!</definedName>
    <definedName name="DOCKET" localSheetId="5">#REF!</definedName>
    <definedName name="DOCKET" localSheetId="6">#REF!</definedName>
    <definedName name="DOCKET">#REF!</definedName>
    <definedName name="DocketNumber" localSheetId="7">'[76]JHS-4'!$AP$2</definedName>
    <definedName name="DOCKETNUMBER">'[54]Named Ranges'!$C$6</definedName>
    <definedName name="DOCKETNUMBER_E">'[55]Named Ranges E'!$C$6</definedName>
    <definedName name="DOCKETNUMBER_GAS">'[57]Named Ranges G'!$C$6</definedName>
    <definedName name="DP.T">[11]INTERNAL!$A$46:$IV$48</definedName>
    <definedName name="dsd" localSheetId="11" hidden="1">[13]Inputs!#REF!</definedName>
    <definedName name="dsd" localSheetId="5" hidden="1">[13]Inputs!#REF!</definedName>
    <definedName name="dsd" hidden="1">[13]Inputs!#REF!</definedName>
    <definedName name="DUDE" localSheetId="11" hidden="1">#REF!</definedName>
    <definedName name="DUDE" localSheetId="5" hidden="1">#REF!</definedName>
    <definedName name="DUDE" localSheetId="8" hidden="1">#REF!</definedName>
    <definedName name="DUDE" localSheetId="6" hidden="1">#REF!</definedName>
    <definedName name="DUDE" localSheetId="7" hidden="1">#REF!</definedName>
    <definedName name="DUDE" hidden="1">#REF!</definedName>
    <definedName name="DurPTC" localSheetId="11">#REF!</definedName>
    <definedName name="DurPTC" localSheetId="5">#REF!</definedName>
    <definedName name="DurPTC" localSheetId="6">#REF!</definedName>
    <definedName name="DurPTC">#REF!</definedName>
    <definedName name="EBFIT.T">[11]INTERNAL!$A$88:$IV$90</definedName>
    <definedName name="ec_46s1" localSheetId="11">'[2]Sched 46'!#REF!</definedName>
    <definedName name="ec_46s1" localSheetId="5">'[2]Sched 46'!#REF!</definedName>
    <definedName name="ec_46s1" localSheetId="6">'[2]Sched 46'!#REF!</definedName>
    <definedName name="ec_46s1">'[2]Sched 46'!#REF!</definedName>
    <definedName name="ec_46s2" localSheetId="11">'[2]Sched 46'!#REF!</definedName>
    <definedName name="ec_46s2" localSheetId="5">'[2]Sched 46'!#REF!</definedName>
    <definedName name="ec_46s2" localSheetId="6">'[2]Sched 46'!#REF!</definedName>
    <definedName name="ec_46s2">'[2]Sched 46'!#REF!</definedName>
    <definedName name="ec_46w1" localSheetId="11">'[2]Sched 46'!#REF!</definedName>
    <definedName name="ec_46w1" localSheetId="5">'[2]Sched 46'!#REF!</definedName>
    <definedName name="ec_46w1" localSheetId="6">'[2]Sched 46'!#REF!</definedName>
    <definedName name="ec_46w1">'[2]Sched 46'!#REF!</definedName>
    <definedName name="ec_46w2" localSheetId="11">'[2]Sched 46'!#REF!</definedName>
    <definedName name="ec_46w2" localSheetId="5">'[2]Sched 46'!#REF!</definedName>
    <definedName name="ec_46w2" localSheetId="6">'[2]Sched 46'!#REF!</definedName>
    <definedName name="ec_46w2">'[2]Sched 46'!#REF!</definedName>
    <definedName name="ec_49s1" localSheetId="11">'[2]Sched 46'!#REF!</definedName>
    <definedName name="ec_49s1" localSheetId="5">'[2]Sched 46'!#REF!</definedName>
    <definedName name="ec_49s1" localSheetId="6">'[2]Sched 46'!#REF!</definedName>
    <definedName name="ec_49s1">'[2]Sched 46'!#REF!</definedName>
    <definedName name="ec_49s2" localSheetId="11">'[2]Sched 46'!#REF!</definedName>
    <definedName name="ec_49s2" localSheetId="5">'[2]Sched 46'!#REF!</definedName>
    <definedName name="ec_49s2" localSheetId="6">'[2]Sched 46'!#REF!</definedName>
    <definedName name="ec_49s2">'[2]Sched 46'!#REF!</definedName>
    <definedName name="ec_49w1" localSheetId="11">'[2]Sched 46'!#REF!</definedName>
    <definedName name="ec_49w1" localSheetId="5">'[2]Sched 46'!#REF!</definedName>
    <definedName name="ec_49w1" localSheetId="6">'[2]Sched 46'!#REF!</definedName>
    <definedName name="ec_49w1">'[2]Sched 46'!#REF!</definedName>
    <definedName name="ec_49w2" localSheetId="11">'[2]Sched 46'!#REF!</definedName>
    <definedName name="ec_49w2" localSheetId="5">'[2]Sched 46'!#REF!</definedName>
    <definedName name="ec_49w2" localSheetId="6">'[2]Sched 46'!#REF!</definedName>
    <definedName name="ec_49w2">'[2]Sched 46'!#REF!</definedName>
    <definedName name="ee" localSheetId="8" hidden="1">{#N/A,#N/A,FALSE,"Month ";#N/A,#N/A,FALSE,"YTD";#N/A,#N/A,FALSE,"12 mo ended"}</definedName>
    <definedName name="ee" localSheetId="7" hidden="1">{#N/A,#N/A,FALSE,"Month ";#N/A,#N/A,FALSE,"YTD";#N/A,#N/A,FALSE,"12 mo ended"}</definedName>
    <definedName name="ee" hidden="1">{#N/A,#N/A,FALSE,"Month ";#N/A,#N/A,FALSE,"YTD";#N/A,#N/A,FALSE,"12 mo ended"}</definedName>
    <definedName name="EffTax" localSheetId="7">[53]INPUTS!$F$36</definedName>
    <definedName name="EffTax">[77]INPUTS!$F$36</definedName>
    <definedName name="Electp1" localSheetId="11">#REF!</definedName>
    <definedName name="Electp1" localSheetId="5">#REF!</definedName>
    <definedName name="Electp1" localSheetId="6">#REF!</definedName>
    <definedName name="Electp1">#REF!</definedName>
    <definedName name="Electp2" localSheetId="11">#REF!</definedName>
    <definedName name="Electp2" localSheetId="5">#REF!</definedName>
    <definedName name="Electp2" localSheetId="6">#REF!</definedName>
    <definedName name="Electp2">#REF!</definedName>
    <definedName name="Electric_Prices">'[78]Monthly Price Summary'!$B$4:$E$27</definedName>
    <definedName name="ElecWC_LineItems">[28]BS!$AO$7:$AO$3420</definedName>
    <definedName name="ElRBLine" localSheetId="7">[4]BS!$AQ$7:$AQ$3303</definedName>
    <definedName name="ElRBLine">[28]BS!$AP$7:$AP$3141</definedName>
    <definedName name="EMPLBENE" localSheetId="11">#REF!</definedName>
    <definedName name="EMPLBENE" localSheetId="5">#REF!</definedName>
    <definedName name="EMPLBENE" localSheetId="6">#REF!</definedName>
    <definedName name="EMPLBENE">#REF!</definedName>
    <definedName name="EndDate">[37]Assumptions!$C$11</definedName>
    <definedName name="endptcyr" localSheetId="11">#REF!</definedName>
    <definedName name="endptcyr" localSheetId="5">#REF!</definedName>
    <definedName name="endptcyr" localSheetId="6">#REF!</definedName>
    <definedName name="endptcyr">#REF!</definedName>
    <definedName name="energy" localSheetId="11">'[2]Sched 46'!#REF!</definedName>
    <definedName name="energy" localSheetId="5">'[2]Sched 46'!#REF!</definedName>
    <definedName name="energy" localSheetId="6">'[2]Sched 46'!#REF!</definedName>
    <definedName name="energy">'[2]Sched 46'!#REF!</definedName>
    <definedName name="ENERGY_1">[11]EXTERNAL!$A$4:$IV$6</definedName>
    <definedName name="ENERGY_2">[11]EXTERNAL!$A$145:$IV$147</definedName>
    <definedName name="Engy">[32]Inputs!$D$9</definedName>
    <definedName name="Engy2">[74]Inputs!$D$12</definedName>
    <definedName name="enrgy" localSheetId="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 localSheetId="11">#REF!</definedName>
    <definedName name="enxco2005" localSheetId="5">#REF!</definedName>
    <definedName name="enxco2005" localSheetId="6">#REF!</definedName>
    <definedName name="enxco2005">#REF!</definedName>
    <definedName name="enxcoescal" localSheetId="11">#REF!</definedName>
    <definedName name="enxcoescal" localSheetId="5">#REF!</definedName>
    <definedName name="enxcoescal" localSheetId="6">#REF!</definedName>
    <definedName name="enxcoescal">#REF!</definedName>
    <definedName name="enxcoownperc" localSheetId="11">#REF!</definedName>
    <definedName name="enxcoownperc" localSheetId="5">#REF!</definedName>
    <definedName name="enxcoownperc" localSheetId="6">#REF!</definedName>
    <definedName name="enxcoownperc">#REF!</definedName>
    <definedName name="epcfee" localSheetId="11">#REF!</definedName>
    <definedName name="epcfee" localSheetId="5">#REF!</definedName>
    <definedName name="epcfee" localSheetId="6">#REF!</definedName>
    <definedName name="epcfee">#REF!</definedName>
    <definedName name="EPIS.T">[11]INTERNAL!$A$49:$IV$51</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11">#REF!</definedName>
    <definedName name="equitperc" localSheetId="5">#REF!</definedName>
    <definedName name="equitperc" localSheetId="6">#REF!</definedName>
    <definedName name="equitperc">#REF!</definedName>
    <definedName name="error" localSheetId="8" hidden="1">{#N/A,#N/A,FALSE,"Coversheet";#N/A,#N/A,FALSE,"QA"}</definedName>
    <definedName name="error" localSheetId="7" hidden="1">{#N/A,#N/A,FALSE,"Coversheet";#N/A,#N/A,FALSE,"QA"}</definedName>
    <definedName name="error" hidden="1">{#N/A,#N/A,FALSE,"Coversheet";#N/A,#N/A,FALSE,"QA"}</definedName>
    <definedName name="Escalator">1.025</definedName>
    <definedName name="Estimate" localSheetId="8" hidden="1">{#N/A,#N/A,FALSE,"Summ";#N/A,#N/A,FALSE,"General"}</definedName>
    <definedName name="Estimate" localSheetId="7" hidden="1">{#N/A,#N/A,FALSE,"Summ";#N/A,#N/A,FALSE,"General"}</definedName>
    <definedName name="Estimate" hidden="1">{#N/A,#N/A,FALSE,"Summ";#N/A,#N/A,FALSE,"General"}</definedName>
    <definedName name="estrateRES" localSheetId="11">#REF!</definedName>
    <definedName name="estrateRES" localSheetId="5">#REF!</definedName>
    <definedName name="estrateRES" localSheetId="6">#REF!</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8" hidden="1">{#N/A,#N/A,FALSE,"Summ";#N/A,#N/A,FALSE,"General"}</definedName>
    <definedName name="ex" localSheetId="7" hidden="1">{#N/A,#N/A,FALSE,"Summ";#N/A,#N/A,FALSE,"General"}</definedName>
    <definedName name="ex" hidden="1">{#N/A,#N/A,FALSE,"Summ";#N/A,#N/A,FALSE,"General"}</definedName>
    <definedName name="Exhibit_No.______MJS_4" localSheetId="7">'[26]MJS-4'!$O$3</definedName>
    <definedName name="Exhibit_No.______MJS_4">'[27]MJS-4'!$O$3</definedName>
    <definedName name="Exhibit_No.______MJS_5" localSheetId="7">'[26]MJS-5'!$E$3</definedName>
    <definedName name="Exhibit_No.______MJS_5">'[27]MJS-5'!$E$3</definedName>
    <definedName name="Exhibit_No.______MJS_6" localSheetId="7">'[26]MJS-6'!$F$3</definedName>
    <definedName name="Exhibit_No.______MJS_6">'[27]MJS-6'!$F$3</definedName>
    <definedName name="Expected_Life" localSheetId="11">#REF!</definedName>
    <definedName name="Expected_Life" localSheetId="5">#REF!</definedName>
    <definedName name="Expected_Life" localSheetId="6">#REF!</definedName>
    <definedName name="Expected_Life">#REF!</definedName>
    <definedName name="extra2" hidden="1">{#N/A,#N/A,FALSE,"Loans";#N/A,#N/A,FALSE,"Program Costs";#N/A,#N/A,FALSE,"Measures";#N/A,#N/A,FALSE,"Net Lost Rev";#N/A,#N/A,FALSE,"Incentive"}</definedName>
    <definedName name="extra3" hidden="1">{#N/A,#N/A,FALSE,"Loans";#N/A,#N/A,FALSE,"Program Costs";#N/A,#N/A,FALSE,"Measures";#N/A,#N/A,FALSE,"Net Lost Rev";#N/A,#N/A,FALSE,"Incentive"}</definedName>
    <definedName name="extra4" hidden="1">{#N/A,#N/A,FALSE,"Loans";#N/A,#N/A,FALSE,"Program Costs";#N/A,#N/A,FALSE,"Measures";#N/A,#N/A,FALSE,"Net Lost Rev";#N/A,#N/A,FALSE,"Incentive"}</definedName>
    <definedName name="extra5" hidden="1">{#N/A,#N/A,FALSE,"Loans";#N/A,#N/A,FALSE,"Program Costs";#N/A,#N/A,FALSE,"Measures";#N/A,#N/A,FALSE,"Net Lost Rev";#N/A,#N/A,FALSE,"Incentive"}</definedName>
    <definedName name="F" localSheetId="11" hidden="1">#REF!</definedName>
    <definedName name="F" localSheetId="5" hidden="1">#REF!</definedName>
    <definedName name="F" localSheetId="8" hidden="1">#REF!</definedName>
    <definedName name="F" localSheetId="6" hidden="1">#REF!</definedName>
    <definedName name="F" hidden="1">#REF!</definedName>
    <definedName name="f101top" localSheetId="11">#REF!</definedName>
    <definedName name="f101top" localSheetId="5">#REF!</definedName>
    <definedName name="f101top" localSheetId="6">#REF!</definedName>
    <definedName name="f101top">#REF!</definedName>
    <definedName name="f104top" localSheetId="11">#REF!</definedName>
    <definedName name="f104top" localSheetId="5">#REF!</definedName>
    <definedName name="f104top" localSheetId="6">#REF!</definedName>
    <definedName name="f104top">#REF!</definedName>
    <definedName name="f138top" localSheetId="11">#REF!</definedName>
    <definedName name="f138top" localSheetId="5">#REF!</definedName>
    <definedName name="f138top" localSheetId="6">#REF!</definedName>
    <definedName name="f138top">#REF!</definedName>
    <definedName name="f140top" localSheetId="11">#REF!</definedName>
    <definedName name="f140top" localSheetId="5">#REF!</definedName>
    <definedName name="f140top" localSheetId="6">#REF!</definedName>
    <definedName name="f140top">#REF!</definedName>
    <definedName name="Factorck">'[33]COS Factor Table'!$O$15:$O$113</definedName>
    <definedName name="FACTORS" localSheetId="11">#REF!</definedName>
    <definedName name="FACTORS" localSheetId="5">#REF!</definedName>
    <definedName name="FACTORS" localSheetId="6">#REF!</definedName>
    <definedName name="FACTORS">#REF!</definedName>
    <definedName name="FactorType">[36]Variables!$AK$2:$AL$12</definedName>
    <definedName name="FACTP" localSheetId="11">#REF!</definedName>
    <definedName name="FACTP" localSheetId="5">#REF!</definedName>
    <definedName name="FACTP" localSheetId="6">#REF!</definedName>
    <definedName name="FACTP">#REF!</definedName>
    <definedName name="FactSum">'[33]COS Factor Table'!$A$14:$O$113</definedName>
    <definedName name="FCR" localSheetId="7">'[64]Virtual 49 Back-Up'!$B$20</definedName>
    <definedName name="FCR">'[65]Virtual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7" hidden="1">{#N/A,#N/A,FALSE,"Month ";#N/A,#N/A,FALSE,"YTD";#N/A,#N/A,FALSE,"12 mo ended"}</definedName>
    <definedName name="fdsafdasfdsa" hidden="1">{#N/A,#N/A,FALSE,"Month ";#N/A,#N/A,FALSE,"YTD";#N/A,#N/A,FALSE,"12 mo ended"}</definedName>
    <definedName name="FEB" localSheetId="11">[42]Backup!#REF!</definedName>
    <definedName name="FEB" localSheetId="5">[42]Backup!#REF!</definedName>
    <definedName name="FEB" localSheetId="6">[42]Backup!#REF!</definedName>
    <definedName name="FEB">[42]Backup!#REF!</definedName>
    <definedName name="Feb03AMA" localSheetId="11">'[43]BS C&amp;L'!#REF!</definedName>
    <definedName name="Feb03AMA" localSheetId="5">'[43]BS C&amp;L'!#REF!</definedName>
    <definedName name="Feb03AMA" localSheetId="6">'[43]BS C&amp;L'!#REF!</definedName>
    <definedName name="Feb03AMA">'[43]BS C&amp;L'!#REF!</definedName>
    <definedName name="Feb04AMA" localSheetId="7">[4]BS!$AE$7:$AE$3582</definedName>
    <definedName name="Feb04AMA">[5]BS!$AE$7:$AE$3582</definedName>
    <definedName name="Feb05AMA" localSheetId="11">#REF!</definedName>
    <definedName name="Feb05AMA" localSheetId="5">#REF!</definedName>
    <definedName name="Feb05AMA" localSheetId="6">#REF!</definedName>
    <definedName name="Feb05AMA">#REF!</definedName>
    <definedName name="Feb09AMA">[7]BS!$AL$7:$AL$1725</definedName>
    <definedName name="Feb10AMA">[7]BS!$AX$7:$AX$1726</definedName>
    <definedName name="Feb17AMA">[23]BS!$AF$8:$AF$2552</definedName>
    <definedName name="FEBT" localSheetId="11">#REF!</definedName>
    <definedName name="FEBT" localSheetId="5">#REF!</definedName>
    <definedName name="FEBT" localSheetId="6">#REF!</definedName>
    <definedName name="FEBT">#REF!</definedName>
    <definedName name="Fed_Cap_Tax">[79]Inputs!$E$112</definedName>
    <definedName name="FEDERAL_INCOME_TAX" localSheetId="11">#REF!</definedName>
    <definedName name="FEDERAL_INCOME_TAX" localSheetId="5">#REF!</definedName>
    <definedName name="FEDERAL_INCOME_TAX" localSheetId="6">#REF!</definedName>
    <definedName name="FEDERAL_INCOME_TAX">#REF!</definedName>
    <definedName name="FedTaxRate">[37]Assumptions!$C$33</definedName>
    <definedName name="FERC_Lookup">'[80]Map Table'!$E$2:$F$58</definedName>
    <definedName name="FERCRATE" localSheetId="11">#REF!</definedName>
    <definedName name="FERCRATE" localSheetId="5">#REF!</definedName>
    <definedName name="FERCRATE" localSheetId="6">#REF!</definedName>
    <definedName name="FERCRATE">#REF!</definedName>
    <definedName name="FF" localSheetId="11">#REF!</definedName>
    <definedName name="FF" localSheetId="5">#REF!</definedName>
    <definedName name="FF" localSheetId="6">#REF!</definedName>
    <definedName name="FF">#REF!</definedName>
    <definedName name="ffff" localSheetId="8" hidden="1">{#N/A,#N/A,FALSE,"Coversheet";#N/A,#N/A,FALSE,"QA"}</definedName>
    <definedName name="ffff" localSheetId="7" hidden="1">{#N/A,#N/A,FALSE,"Coversheet";#N/A,#N/A,FALSE,"QA"}</definedName>
    <definedName name="ffff" hidden="1">{#N/A,#N/A,FALSE,"Coversheet";#N/A,#N/A,FALSE,"QA"}</definedName>
    <definedName name="fffff" hidden="1">{"ALL",#N/A,FALSE,"A"}</definedName>
    <definedName name="fffgf" localSheetId="8" hidden="1">{#N/A,#N/A,FALSE,"Coversheet";#N/A,#N/A,FALSE,"QA"}</definedName>
    <definedName name="fffgf" localSheetId="7" hidden="1">{#N/A,#N/A,FALSE,"Coversheet";#N/A,#N/A,FALSE,"QA"}</definedName>
    <definedName name="fffgf" hidden="1">{#N/A,#N/A,FALSE,"Coversheet";#N/A,#N/A,FALSE,"QA"}</definedName>
    <definedName name="FIELDCHRG" localSheetId="11">[46]model!#REF!</definedName>
    <definedName name="FIELDCHRG" localSheetId="5">[46]model!#REF!</definedName>
    <definedName name="FIELDCHRG" localSheetId="6">[46]model!#REF!</definedName>
    <definedName name="FIELDCHRG">[46]model!#REF!</definedName>
    <definedName name="Final" localSheetId="11">#REF!</definedName>
    <definedName name="Final" localSheetId="5">#REF!</definedName>
    <definedName name="Final" localSheetId="6">#REF!</definedName>
    <definedName name="Final">#REF!</definedName>
    <definedName name="first_day">'[81]Historic Data'!$K$3</definedName>
    <definedName name="firstptcyr" localSheetId="11">#REF!</definedName>
    <definedName name="firstptcyr" localSheetId="5">#REF!</definedName>
    <definedName name="firstptcyr" localSheetId="6">#REF!</definedName>
    <definedName name="firstptcyr">#REF!</definedName>
    <definedName name="firstyearmonths" localSheetId="11">#REF!</definedName>
    <definedName name="firstyearmonths" localSheetId="5">#REF!</definedName>
    <definedName name="firstyearmonths" localSheetId="6">#REF!</definedName>
    <definedName name="firstyearmonths">#REF!</definedName>
    <definedName name="FIT" localSheetId="7">'[82]ROR &amp; CONV FACTOR'!$J$20</definedName>
    <definedName name="FIT">'[54]Named Ranges'!$C$3</definedName>
    <definedName name="FIT_E">'[55]Named Ranges E'!$C$3</definedName>
    <definedName name="FIT_GAS" localSheetId="7">'[56]Named Ranges G'!$C$3</definedName>
    <definedName name="FIT_GAS">'[57]Named Ranges G'!$C$3</definedName>
    <definedName name="FIT_Tax_Rate">'[41]Assumptions (Input)'!$B$5</definedName>
    <definedName name="fixedtrans" localSheetId="11">#REF!</definedName>
    <definedName name="fixedtrans" localSheetId="5">#REF!</definedName>
    <definedName name="fixedtrans" localSheetId="6">#REF!</definedName>
    <definedName name="fixedtrans">#REF!</definedName>
    <definedName name="foo" localSheetId="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 localSheetId="11">#REF!</definedName>
    <definedName name="fpldebt" localSheetId="5">#REF!</definedName>
    <definedName name="fpldebt" localSheetId="6">#REF!</definedName>
    <definedName name="fpldebt">#REF!</definedName>
    <definedName name="FPLequit" localSheetId="11">#REF!</definedName>
    <definedName name="FPLequit" localSheetId="5">#REF!</definedName>
    <definedName name="FPLequit" localSheetId="6">#REF!</definedName>
    <definedName name="FPLequit">#REF!</definedName>
    <definedName name="FranchiseTax">[40]Variables!$D$26</definedName>
    <definedName name="friend" localSheetId="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hidden="1">{"ALL",#N/A,FALSE,"A"}</definedName>
    <definedName name="FTAX" localSheetId="7">[53]INPUTS!$F$35</definedName>
    <definedName name="FTAX">[77]INPUTS!$F$35</definedName>
    <definedName name="Fuel" localSheetId="11">#REF!</definedName>
    <definedName name="Fuel" localSheetId="5">#REF!</definedName>
    <definedName name="Fuel" localSheetId="6">#REF!</definedName>
    <definedName name="Fuel">#REF!</definedName>
    <definedName name="Func">'[33]Func Factor Table'!$A$10:$H$77</definedName>
    <definedName name="Func_Ftrs" localSheetId="11">#REF!</definedName>
    <definedName name="Func_Ftrs" localSheetId="5">#REF!</definedName>
    <definedName name="Func_Ftrs" localSheetId="6">#REF!</definedName>
    <definedName name="Func_Ftrs">#REF!</definedName>
    <definedName name="Func_GTD_Percents" localSheetId="11">#REF!</definedName>
    <definedName name="Func_GTD_Percents" localSheetId="5">#REF!</definedName>
    <definedName name="Func_GTD_Percents" localSheetId="6">#REF!</definedName>
    <definedName name="Func_GTD_Percents">#REF!</definedName>
    <definedName name="Func_MC" localSheetId="11">#REF!</definedName>
    <definedName name="Func_MC" localSheetId="5">#REF!</definedName>
    <definedName name="Func_MC" localSheetId="6">#REF!</definedName>
    <definedName name="Func_MC">#REF!</definedName>
    <definedName name="Func_Percents" localSheetId="11">#REF!</definedName>
    <definedName name="Func_Percents" localSheetId="5">#REF!</definedName>
    <definedName name="Func_Percents" localSheetId="6">#REF!</definedName>
    <definedName name="Func_Percents">#REF!</definedName>
    <definedName name="Func_Rev_Req1" localSheetId="11">#REF!</definedName>
    <definedName name="Func_Rev_Req1" localSheetId="5">#REF!</definedName>
    <definedName name="Func_Rev_Req1" localSheetId="6">#REF!</definedName>
    <definedName name="Func_Rev_Req1">#REF!</definedName>
    <definedName name="Func_Rev_Req2" localSheetId="11">#REF!</definedName>
    <definedName name="Func_Rev_Req2" localSheetId="5">#REF!</definedName>
    <definedName name="Func_Rev_Req2" localSheetId="6">#REF!</definedName>
    <definedName name="Func_Rev_Req2">#REF!</definedName>
    <definedName name="Func_Revenue" localSheetId="11">#REF!</definedName>
    <definedName name="Func_Revenue" localSheetId="5">#REF!</definedName>
    <definedName name="Func_Revenue" localSheetId="6">#REF!</definedName>
    <definedName name="Func_Revenue">#REF!</definedName>
    <definedName name="Function">'[33]Func Study'!$AB$250</definedName>
    <definedName name="gary" hidden="1">{#N/A,#N/A,FALSE,"Cover Sheet";"Use of Equipment",#N/A,FALSE,"Area C";"Equipment Hours",#N/A,FALSE,"All";"Summary",#N/A,FALSE,"All"}</definedName>
    <definedName name="GasRBLine" localSheetId="7">[4]BS!$AS$7:$AS$3631</definedName>
    <definedName name="GasRBLine">[5]BS!$AS$7:$AS$3631</definedName>
    <definedName name="GasWC_LineItem" localSheetId="7">[4]BS!$AR$7:$AR$3631</definedName>
    <definedName name="GasWC_LineItem">[5]BS!$AR$7:$AR$3631</definedName>
    <definedName name="GDPIP" localSheetId="11">#REF!</definedName>
    <definedName name="GDPIP" localSheetId="5">#REF!</definedName>
    <definedName name="GDPIP" localSheetId="6">#REF!</definedName>
    <definedName name="GDPIP">#REF!</definedName>
    <definedName name="GeoDate" localSheetId="11">'[67]Dispatch Cases'!#REF!</definedName>
    <definedName name="GeoDate" localSheetId="5">'[67]Dispatch Cases'!#REF!</definedName>
    <definedName name="GeoDate" localSheetId="6">'[67]Dispatch Cases'!#REF!</definedName>
    <definedName name="GeoDate">'[67]Dispatch Cases'!#REF!</definedName>
    <definedName name="GP.T">[11]INTERNAL!$A$52:$IV$54</definedName>
    <definedName name="gpdip" localSheetId="11">#REF!</definedName>
    <definedName name="gpdip" localSheetId="5">#REF!</definedName>
    <definedName name="gpdip" localSheetId="6">#REF!</definedName>
    <definedName name="gpdip">#REF!</definedName>
    <definedName name="gr" hidden="1">{"three",#N/A,FALSE,"Capital";"four",#N/A,FALSE,"Capital"}</definedName>
    <definedName name="graph" localSheetId="11">#REF!</definedName>
    <definedName name="graph" localSheetId="5">#REF!</definedName>
    <definedName name="graph" localSheetId="6">#REF!</definedName>
    <definedName name="graph">#REF!</definedName>
    <definedName name="GREATER10MW" localSheetId="11">#REF!</definedName>
    <definedName name="GREATER10MW" localSheetId="5">#REF!</definedName>
    <definedName name="GREATER10MW" localSheetId="6">#REF!</definedName>
    <definedName name="GREATER10MW">#REF!</definedName>
    <definedName name="GTD_Percents" localSheetId="11">#REF!</definedName>
    <definedName name="GTD_Percents" localSheetId="5">#REF!</definedName>
    <definedName name="GTD_Percents" localSheetId="6">#REF!</definedName>
    <definedName name="GTD_Percents">#REF!</definedName>
    <definedName name="HEIGHT" localSheetId="11">#REF!</definedName>
    <definedName name="HEIGHT" localSheetId="5">#REF!</definedName>
    <definedName name="HEIGHT" localSheetId="6">#REF!</definedName>
    <definedName name="HEIGHT">#REF!</definedName>
    <definedName name="helllo" localSheetId="8" hidden="1">{#N/A,#N/A,FALSE,"Pg 6b CustCount_Gas";#N/A,#N/A,FALSE,"QA";#N/A,#N/A,FALSE,"Report";#N/A,#N/A,FALSE,"forecast"}</definedName>
    <definedName name="helllo" localSheetId="7"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7" hidden="1">{#N/A,#N/A,FALSE,"Coversheet";#N/A,#N/A,FALSE,"QA"}</definedName>
    <definedName name="HELP" hidden="1">{#N/A,#N/A,FALSE,"Coversheet";#N/A,#N/A,FALSE,"QA"}</definedName>
    <definedName name="howToChange" localSheetId="11">#REF!</definedName>
    <definedName name="howToChange" localSheetId="5">#REF!</definedName>
    <definedName name="howToChange" localSheetId="6">#REF!</definedName>
    <definedName name="howToChange">#REF!</definedName>
    <definedName name="howToCheck" localSheetId="11">#REF!</definedName>
    <definedName name="howToCheck" localSheetId="5">#REF!</definedName>
    <definedName name="howToCheck" localSheetId="6">#REF!</definedName>
    <definedName name="howToCheck">#REF!</definedName>
    <definedName name="HRAccumDep" localSheetId="11">'[83]JHS-10 Adjstmts'!#REF!</definedName>
    <definedName name="HRAccumDep" localSheetId="5">'[83]JHS-10 Adjstmts'!#REF!</definedName>
    <definedName name="HRAccumDep" localSheetId="6">'[83]JHS-10 Adjstmts'!#REF!</definedName>
    <definedName name="HRAccumDep">'[83]JHS-10 Adjstmts'!#REF!</definedName>
    <definedName name="HRDepExp" localSheetId="11">'[83]JHS-10 Adjstmts'!#REF!</definedName>
    <definedName name="HRDepExp" localSheetId="5">'[83]JHS-10 Adjstmts'!#REF!</definedName>
    <definedName name="HRDepExp" localSheetId="6">'[83]JHS-10 Adjstmts'!#REF!</definedName>
    <definedName name="HRDepExp">'[83]JHS-10 Adjstmts'!#REF!</definedName>
    <definedName name="HRDFIT" localSheetId="11">'[83]JHS-10 Adjstmts'!#REF!</definedName>
    <definedName name="HRDFIT" localSheetId="5">'[83]JHS-10 Adjstmts'!#REF!</definedName>
    <definedName name="HRDFIT" localSheetId="6">'[83]JHS-10 Adjstmts'!#REF!</definedName>
    <definedName name="HRDFIT">'[83]JHS-10 Adjstmts'!#REF!</definedName>
    <definedName name="HRGrossPlant" localSheetId="11">'[83]JHS-10 Adjstmts'!#REF!</definedName>
    <definedName name="HRGrossPlant" localSheetId="5">'[83]JHS-10 Adjstmts'!#REF!</definedName>
    <definedName name="HRGrossPlant" localSheetId="6">'[83]JHS-10 Adjstmts'!#REF!</definedName>
    <definedName name="HRGrossPlant">'[83]JHS-10 Adjstmts'!#REF!</definedName>
    <definedName name="HROptim" localSheetId="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 localSheetId="11">'[83]JHS-10 Adjstmts'!#REF!</definedName>
    <definedName name="HRPrdctnOM" localSheetId="5">'[83]JHS-10 Adjstmts'!#REF!</definedName>
    <definedName name="HRPrdctnOM" localSheetId="6">'[83]JHS-10 Adjstmts'!#REF!</definedName>
    <definedName name="HRPrdctnOM">'[83]JHS-10 Adjstmts'!#REF!</definedName>
    <definedName name="HRPropIns" localSheetId="11">'[83]JHS-10 Adjstmts'!#REF!</definedName>
    <definedName name="HRPropIns" localSheetId="5">'[83]JHS-10 Adjstmts'!#REF!</definedName>
    <definedName name="HRPropIns" localSheetId="6">'[83]JHS-10 Adjstmts'!#REF!</definedName>
    <definedName name="HRPropIns">'[83]JHS-10 Adjstmts'!#REF!</definedName>
    <definedName name="HRPropTax" localSheetId="11">'[83]JHS-10 Adjstmts'!#REF!</definedName>
    <definedName name="HRPropTax" localSheetId="5">'[83]JHS-10 Adjstmts'!#REF!</definedName>
    <definedName name="HRPropTax" localSheetId="6">'[83]JHS-10 Adjstmts'!#REF!</definedName>
    <definedName name="HRPropTax">'[83]JHS-10 Adjstmts'!#REF!</definedName>
    <definedName name="HRPwrCsts" localSheetId="11">'[83]JHS-10 Adjstmts'!#REF!</definedName>
    <definedName name="HRPwrCsts" localSheetId="5">'[83]JHS-10 Adjstmts'!#REF!</definedName>
    <definedName name="HRPwrCsts" localSheetId="6">'[83]JHS-10 Adjstmts'!#REF!</definedName>
    <definedName name="HRPwrCsts">'[83]JHS-10 Adjstmts'!#REF!</definedName>
    <definedName name="HTML_CodePage">1252</definedName>
    <definedName name="HTML_Control" localSheetId="7">{"'Sheet1'!$A$1:$J$121"}</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 localSheetId="11">#REF!</definedName>
    <definedName name="HydroCap" localSheetId="5">#REF!</definedName>
    <definedName name="HydroCap" localSheetId="6">#REF!</definedName>
    <definedName name="HydroCap">#REF!</definedName>
    <definedName name="HydroGen" localSheetId="11">[67]Dispatch!#REF!</definedName>
    <definedName name="HydroGen" localSheetId="5">[67]Dispatch!#REF!</definedName>
    <definedName name="HydroGen" localSheetId="6">[67]Dispatch!#REF!</definedName>
    <definedName name="HydroGen">[67]Dispatch!#REF!</definedName>
    <definedName name="IBFIT.T">[11]INTERNAL!$A$85:$IV$87</definedName>
    <definedName name="ID_0303_RVN_data" localSheetId="11">#REF!</definedName>
    <definedName name="ID_0303_RVN_data" localSheetId="5">#REF!</definedName>
    <definedName name="ID_0303_RVN_data" localSheetId="6">#REF!</definedName>
    <definedName name="ID_0303_RVN_data">#REF!</definedName>
    <definedName name="IDcontractsRVN" localSheetId="11">#REF!</definedName>
    <definedName name="IDcontractsRVN" localSheetId="5">#REF!</definedName>
    <definedName name="IDcontractsRVN" localSheetId="6">#REF!</definedName>
    <definedName name="IDcontractsRVN">#REF!</definedName>
    <definedName name="IDCRATE" localSheetId="11">#REF!</definedName>
    <definedName name="IDCRATE" localSheetId="5">#REF!</definedName>
    <definedName name="IDCRATE" localSheetId="6">#REF!</definedName>
    <definedName name="IDCRATE">#REF!</definedName>
    <definedName name="inact" localSheetId="11">#REF!</definedName>
    <definedName name="inact" localSheetId="5">#REF!</definedName>
    <definedName name="inact" localSheetId="6">#REF!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1">#REF!</definedName>
    <definedName name="INCSTMNT" localSheetId="5">#REF!</definedName>
    <definedName name="INCSTMNT" localSheetId="6">#REF!</definedName>
    <definedName name="INCSTMNT">#REF!</definedName>
    <definedName name="INCSTMT" localSheetId="11">#REF!</definedName>
    <definedName name="INCSTMT" localSheetId="5">#REF!</definedName>
    <definedName name="INCSTMT" localSheetId="6">#REF!</definedName>
    <definedName name="INCSTMT">#REF!</definedName>
    <definedName name="inctaxrate">0.4</definedName>
    <definedName name="INDADJ" localSheetId="11">#REF!</definedName>
    <definedName name="INDADJ" localSheetId="5">#REF!</definedName>
    <definedName name="INDADJ" localSheetId="6">#REF!</definedName>
    <definedName name="INDADJ">#REF!</definedName>
    <definedName name="inflat" localSheetId="11">#REF!</definedName>
    <definedName name="inflat" localSheetId="5">#REF!</definedName>
    <definedName name="inflat" localSheetId="6">#REF!</definedName>
    <definedName name="inflat">#REF!</definedName>
    <definedName name="inflatCERA" localSheetId="11">#REF!</definedName>
    <definedName name="inflatCERA" localSheetId="5">#REF!</definedName>
    <definedName name="inflatCERA" localSheetId="6">#REF!</definedName>
    <definedName name="inflatCERA">#REF!</definedName>
    <definedName name="InfoPane" localSheetId="11">#REF!</definedName>
    <definedName name="InfoPane" localSheetId="5">#REF!</definedName>
    <definedName name="InfoPane" localSheetId="6">#REF!</definedName>
    <definedName name="InfoPane">#REF!</definedName>
    <definedName name="InformationPane" localSheetId="11">#REF!</definedName>
    <definedName name="InformationPane" localSheetId="5">#REF!</definedName>
    <definedName name="InformationPane" localSheetId="6">#REF!</definedName>
    <definedName name="InformationPane">#REF!</definedName>
    <definedName name="InfpPane" localSheetId="11">#REF!</definedName>
    <definedName name="InfpPane" localSheetId="5">#REF!</definedName>
    <definedName name="InfpPane" localSheetId="6">#REF!</definedName>
    <definedName name="InfpPane">#REF!</definedName>
    <definedName name="INPUT" localSheetId="11">[84]Summary!#REF!</definedName>
    <definedName name="INPUT" localSheetId="5">[84]Summary!#REF!</definedName>
    <definedName name="INPUT" localSheetId="6">[84]Summary!#REF!</definedName>
    <definedName name="INPUT">[84]Summary!#REF!</definedName>
    <definedName name="Inputs" localSheetId="11">'[85]Daily Calc'!#REF!</definedName>
    <definedName name="Inputs" localSheetId="5">'[85]Daily Calc'!#REF!</definedName>
    <definedName name="Inputs" localSheetId="6">'[85]Daily Calc'!#REF!</definedName>
    <definedName name="Inputs">'[85]Daily Calc'!#REF!</definedName>
    <definedName name="Instructions" localSheetId="11">#REF!</definedName>
    <definedName name="Instructions" localSheetId="5">#REF!</definedName>
    <definedName name="Instructions" localSheetId="6">#REF!</definedName>
    <definedName name="Instructions">#REF!</definedName>
    <definedName name="Insurance_Rate">'[41]Assumptions (Input)'!$B$9</definedName>
    <definedName name="INTRESEXCH">[86]Sheet1!$AG$1</definedName>
    <definedName name="inventory" localSheetId="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LAN" localSheetId="11">#REF!</definedName>
    <definedName name="INVPLAN" localSheetId="5">#REF!</definedName>
    <definedName name="INVPLAN" localSheetId="6">#REF!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8"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11">[42]Backup!#REF!</definedName>
    <definedName name="JAN" localSheetId="5">[42]Backup!#REF!</definedName>
    <definedName name="JAN" localSheetId="6">[42]Backup!#REF!</definedName>
    <definedName name="JAN">[42]Backup!#REF!</definedName>
    <definedName name="Jan03AMA" localSheetId="11">'[43]BS C&amp;L'!#REF!</definedName>
    <definedName name="Jan03AMA" localSheetId="5">'[43]BS C&amp;L'!#REF!</definedName>
    <definedName name="Jan03AMA" localSheetId="6">'[43]BS C&amp;L'!#REF!</definedName>
    <definedName name="Jan03AMA">'[43]BS C&amp;L'!#REF!</definedName>
    <definedName name="Jan04AMA" localSheetId="7">[4]BS!$AD$7:$AD$3582</definedName>
    <definedName name="Jan04AMA">[5]BS!$AD$7:$AD$3582</definedName>
    <definedName name="Jan05AMA" localSheetId="11">#REF!</definedName>
    <definedName name="Jan05AMA" localSheetId="5">#REF!</definedName>
    <definedName name="Jan05AMA" localSheetId="6">#REF!</definedName>
    <definedName name="Jan05AMA">#REF!</definedName>
    <definedName name="Jan06AMA" localSheetId="11">[10]BS!#REF!</definedName>
    <definedName name="Jan06AMA" localSheetId="5">[10]BS!#REF!</definedName>
    <definedName name="Jan06AMA" localSheetId="6">[10]BS!#REF!</definedName>
    <definedName name="Jan06AMA">[10]BS!#REF!</definedName>
    <definedName name="Jan09AMA">[7]BS!$AK$7:$AK$1743</definedName>
    <definedName name="Jan10AMA">[7]BS!$AW$7:$AW$1726</definedName>
    <definedName name="Jan17AMA">[23]BS!$AE$8:$AE$2551</definedName>
    <definedName name="Jane" localSheetId="8"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1">#REF!</definedName>
    <definedName name="JANT" localSheetId="5">#REF!</definedName>
    <definedName name="JANT" localSheetId="6">#REF!</definedName>
    <definedName name="JANT">#REF!</definedName>
    <definedName name="jfkljsdkljiejgr" localSheetId="8" hidden="1">{#N/A,#N/A,FALSE,"Summ";#N/A,#N/A,FALSE,"General"}</definedName>
    <definedName name="jfkljsdkljiejgr" localSheetId="7" hidden="1">{#N/A,#N/A,FALSE,"Summ";#N/A,#N/A,FALSE,"General"}</definedName>
    <definedName name="jfkljsdkljiejgr" hidden="1">{#N/A,#N/A,FALSE,"Summ";#N/A,#N/A,FALSE,"General"}</definedName>
    <definedName name="JIM" hidden="1">{#N/A,#N/A,FALSE,"Sheet5"}</definedName>
    <definedName name="jjj">[87]Inputs!$N$18</definedName>
    <definedName name="JP_Bal" localSheetId="7">[88]ACCOUNTS!$AG$31</definedName>
    <definedName name="JP_Bal">[89]ACCOUNTS!$AG$31</definedName>
    <definedName name="JUL" localSheetId="11">[42]Backup!#REF!</definedName>
    <definedName name="JUL" localSheetId="5">[42]Backup!#REF!</definedName>
    <definedName name="JUL" localSheetId="6">[42]Backup!#REF!</definedName>
    <definedName name="JUL">[42]Backup!#REF!</definedName>
    <definedName name="Jul03AMA" localSheetId="11">'[43]BS C&amp;L'!#REF!</definedName>
    <definedName name="Jul03AMA" localSheetId="5">'[43]BS C&amp;L'!#REF!</definedName>
    <definedName name="Jul03AMA" localSheetId="6">'[43]BS C&amp;L'!#REF!</definedName>
    <definedName name="Jul03AMA">'[43]BS C&amp;L'!#REF!</definedName>
    <definedName name="Jul04AMA" localSheetId="7">[4]BS!$AJ$7:$AJ$3582</definedName>
    <definedName name="Jul04AMA">[5]BS!$AJ$7:$AJ$3582</definedName>
    <definedName name="Jul05AMA" localSheetId="11">#REF!</definedName>
    <definedName name="Jul05AMA" localSheetId="5">#REF!</definedName>
    <definedName name="Jul05AMA" localSheetId="6">#REF!</definedName>
    <definedName name="Jul05AMA">#REF!</definedName>
    <definedName name="Jul09AMA">[7]BS!$AQ$7:$AQ$1726</definedName>
    <definedName name="julcf" localSheetId="11">#REF!</definedName>
    <definedName name="julcf" localSheetId="5">#REF!</definedName>
    <definedName name="julcf" localSheetId="6">#REF!</definedName>
    <definedName name="julcf">#REF!</definedName>
    <definedName name="julcost" localSheetId="11">#REF!</definedName>
    <definedName name="julcost" localSheetId="5">#REF!</definedName>
    <definedName name="julcost" localSheetId="6">#REF!</definedName>
    <definedName name="julcost">#REF!</definedName>
    <definedName name="JULT" localSheetId="11">#REF!</definedName>
    <definedName name="JULT" localSheetId="5">#REF!</definedName>
    <definedName name="JULT" localSheetId="6">#REF!</definedName>
    <definedName name="JULT">#REF!</definedName>
    <definedName name="July17AMA">[23]BS!$AK$8:$AK$2552</definedName>
    <definedName name="JUN" localSheetId="11">[42]Backup!#REF!</definedName>
    <definedName name="JUN" localSheetId="5">[42]Backup!#REF!</definedName>
    <definedName name="JUN" localSheetId="6">[42]Backup!#REF!</definedName>
    <definedName name="JUN">[42]Backup!#REF!</definedName>
    <definedName name="Jun03AMA" localSheetId="11">'[43]BS C&amp;L'!#REF!</definedName>
    <definedName name="Jun03AMA" localSheetId="5">'[43]BS C&amp;L'!#REF!</definedName>
    <definedName name="Jun03AMA" localSheetId="6">'[43]BS C&amp;L'!#REF!</definedName>
    <definedName name="Jun03AMA">'[43]BS C&amp;L'!#REF!</definedName>
    <definedName name="Jun04AMA" localSheetId="7">[4]BS!$AI$7:$AI$3582</definedName>
    <definedName name="Jun04AMA">[5]BS!$AI$7:$AI$3582</definedName>
    <definedName name="Jun05AMA" localSheetId="11">#REF!</definedName>
    <definedName name="Jun05AMA" localSheetId="5">#REF!</definedName>
    <definedName name="Jun05AMA" localSheetId="6">#REF!</definedName>
    <definedName name="Jun05AMA">#REF!</definedName>
    <definedName name="Jun09AMA">[7]BS!$AP$7:$AP$1726</definedName>
    <definedName name="Jun10AMA">[7]BS!$BB$7:$BB$1726</definedName>
    <definedName name="Jun17AMA">[23]BS!$AJ$8:$AJ$2553</definedName>
    <definedName name="June" hidden="1">{"three",#N/A,FALSE,"Capital";"four",#N/A,FALSE,"Capital"}</definedName>
    <definedName name="junk" localSheetId="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1">#REF!</definedName>
    <definedName name="JUNT" localSheetId="5">#REF!</definedName>
    <definedName name="JUNT" localSheetId="6">#REF!</definedName>
    <definedName name="JUNT">#REF!</definedName>
    <definedName name="Jurisdiction">[36]Variables!$AK$15</definedName>
    <definedName name="JurisNumber">[36]Variables!$AL$15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 localSheetId="7">'[58]KJB-12 Sum'!$AS$2</definedName>
    <definedName name="k_Docket_Number">'[59]KJB-12 Sum'!$AS$2</definedName>
    <definedName name="k_FITrate" localSheetId="7">'[58]KJB-3,11 Def'!$L$20</definedName>
    <definedName name="k_FITrate">'[59]KJB-3,11 Def'!$L$20</definedName>
    <definedName name="K2_WBEVMODE" hidden="1">0</definedName>
    <definedName name="Keep" localSheetId="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'[90]KJB-3 Sum'!$AQ$2</definedName>
    <definedName name="keep_FIT">'[90]KJB-7 Def'!$L$20</definedName>
    <definedName name="keep_KJB_3_Rate_Increase">'[90]KJB-7 Def'!$C$3</definedName>
    <definedName name="keep_KJB_4_Electric_Summary">'[90]KJB-3 Sum'!$AQ$3</definedName>
    <definedName name="keep_KJB_8_Common_Adjs">'[90]KJB-5 Cmn Adj'!$L$3</definedName>
    <definedName name="keep_KJB_9_Electric_Only">'[90]KJB-5 El Adj'!$E$3</definedName>
    <definedName name="keep_PSE" localSheetId="7">'[91]Gas Summary'!$I$5</definedName>
    <definedName name="keep_PSE">'[92]Gas Summary'!$I$5</definedName>
    <definedName name="keep_TESTYEAR" localSheetId="7">'[91]Gas Detail Pages'!$A$8</definedName>
    <definedName name="keep_TESTYEAR">'[90]KJB-5 Cmn Adj'!$B$7</definedName>
    <definedName name="keep2" localSheetId="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p_DOCKET" localSheetId="7">'[91]Gas Detail Pages'!$A$9</definedName>
    <definedName name="kp_DOCKET">'[92]Gas Detail Pages'!$A$9</definedName>
    <definedName name="Kwh_grc06_tye0905" localSheetId="11">#REF!</definedName>
    <definedName name="Kwh_grc06_tye0905" localSheetId="5">#REF!</definedName>
    <definedName name="Kwh_grc06_tye0905" localSheetId="6">#REF!</definedName>
    <definedName name="Kwh_grc06_tye0905">#REF!</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1">#REF!</definedName>
    <definedName name="LABORMOD" localSheetId="5">#REF!</definedName>
    <definedName name="LABORMOD" localSheetId="6">#REF!</definedName>
    <definedName name="LABORMOD">#REF!</definedName>
    <definedName name="LABORROLL" localSheetId="11">#REF!</definedName>
    <definedName name="LABORROLL" localSheetId="5">#REF!</definedName>
    <definedName name="LABORROLL" localSheetId="6">#REF!</definedName>
    <definedName name="LABORROLL">#REF!</definedName>
    <definedName name="Last_Row" localSheetId="7">IF('Sch 129D Bill Disc Rt Rev Req'!Values_Entered,Header_Row+'Sch 129D Bill Disc Rt Rev Req'!Number_of_Payments,Header_Row)</definedName>
    <definedName name="Last_Row">#N/A</definedName>
    <definedName name="LATEPAY">[86]Sheet1!$E$3:$E$25</definedName>
    <definedName name="Lease_total" localSheetId="11">#REF!</definedName>
    <definedName name="Lease_total" localSheetId="5">#REF!</definedName>
    <definedName name="Lease_total" localSheetId="6">#REF!</definedName>
    <definedName name="Lease_total">#REF!</definedName>
    <definedName name="Levy_Rate">'[41]Assumptions (Input)'!$B$6</definedName>
    <definedName name="limcount" localSheetId="7">1</definedName>
    <definedName name="limcount" hidden="1">3</definedName>
    <definedName name="LINE.T">[11]INTERNAL!$A$55:$IV$57</definedName>
    <definedName name="Line_10" localSheetId="11">#REF!</definedName>
    <definedName name="Line_10" localSheetId="5">#REF!</definedName>
    <definedName name="Line_10" localSheetId="6">#REF!</definedName>
    <definedName name="Line_10">#REF!</definedName>
    <definedName name="Line_11" localSheetId="11">#REF!</definedName>
    <definedName name="Line_11" localSheetId="5">#REF!</definedName>
    <definedName name="Line_11" localSheetId="6">#REF!</definedName>
    <definedName name="Line_11">#REF!</definedName>
    <definedName name="Line_12" localSheetId="11">#REF!</definedName>
    <definedName name="Line_12" localSheetId="5">#REF!</definedName>
    <definedName name="Line_12" localSheetId="6">#REF!</definedName>
    <definedName name="Line_12">#REF!</definedName>
    <definedName name="line_14" localSheetId="11">#REF!</definedName>
    <definedName name="line_14" localSheetId="5">#REF!</definedName>
    <definedName name="line_14" localSheetId="6">#REF!</definedName>
    <definedName name="line_14">#REF!</definedName>
    <definedName name="Line_15" localSheetId="11">#REF!</definedName>
    <definedName name="Line_15" localSheetId="5">#REF!</definedName>
    <definedName name="Line_15" localSheetId="6">#REF!</definedName>
    <definedName name="Line_15">#REF!</definedName>
    <definedName name="Line_19" localSheetId="11">#REF!</definedName>
    <definedName name="Line_19" localSheetId="5">#REF!</definedName>
    <definedName name="Line_19" localSheetId="6">#REF!</definedName>
    <definedName name="Line_19">#REF!</definedName>
    <definedName name="Line_22" localSheetId="11">#REF!</definedName>
    <definedName name="Line_22" localSheetId="5">#REF!</definedName>
    <definedName name="Line_22" localSheetId="6">#REF!</definedName>
    <definedName name="Line_22">#REF!</definedName>
    <definedName name="Line_23" localSheetId="11">#REF!</definedName>
    <definedName name="Line_23" localSheetId="5">#REF!</definedName>
    <definedName name="Line_23" localSheetId="6">#REF!</definedName>
    <definedName name="Line_23">#REF!</definedName>
    <definedName name="Line_25" localSheetId="11">#REF!</definedName>
    <definedName name="Line_25" localSheetId="5">#REF!</definedName>
    <definedName name="Line_25" localSheetId="6">#REF!</definedName>
    <definedName name="Line_25">#REF!</definedName>
    <definedName name="Line_Ext_Credit" localSheetId="11">#REF!</definedName>
    <definedName name="Line_Ext_Credit" localSheetId="5">#REF!</definedName>
    <definedName name="Line_Ext_Credit" localSheetId="6">#REF!</definedName>
    <definedName name="Line_Ext_Credit">#REF!</definedName>
    <definedName name="Line_OH" localSheetId="11">#REF!</definedName>
    <definedName name="Line_OH" localSheetId="5">#REF!</definedName>
    <definedName name="Line_OH" localSheetId="6">#REF!</definedName>
    <definedName name="Line_OH">#REF!</definedName>
    <definedName name="LinkCos">'[33]JAM Download'!$K$4</definedName>
    <definedName name="ListOffset">1</definedName>
    <definedName name="Load_Factor" localSheetId="7">[88]ACCOUNTS!$AG$167</definedName>
    <definedName name="Load_Factor">[93]ACCOUNTS!$AG$167</definedName>
    <definedName name="LoadArray">'[94]Load Source Data'!$C$78:$X$89</definedName>
    <definedName name="LoadGrowthAdder" localSheetId="11">#REF!</definedName>
    <definedName name="LoadGrowthAdder" localSheetId="5">#REF!</definedName>
    <definedName name="LoadGrowthAdder" localSheetId="6">#REF!</definedName>
    <definedName name="LoadGrowthAdder">#REF!</definedName>
    <definedName name="LOG" localSheetId="11">[42]Backup!#REF!</definedName>
    <definedName name="LOG" localSheetId="5">[42]Backup!#REF!</definedName>
    <definedName name="LOG" localSheetId="6">[42]Backup!#REF!</definedName>
    <definedName name="LOG">[42]Backup!#REF!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localSheetId="7" hidden="1">{#N/A,#N/A,FALSE,"Coversheet";#N/A,#N/A,FALSE,"QA"}</definedName>
    <definedName name="lookup" hidden="1">{#N/A,#N/A,FALSE,"Coversheet";#N/A,#N/A,FALSE,"QA"}</definedName>
    <definedName name="LOSS" localSheetId="11">[42]Backup!#REF!</definedName>
    <definedName name="LOSS" localSheetId="5">[42]Backup!#REF!</definedName>
    <definedName name="LOSS" localSheetId="6">[42]Backup!#REF!</definedName>
    <definedName name="LOSS">[42]Backup!#REF!</definedName>
    <definedName name="M" localSheetId="11">'[2]Sched 46'!#REF!</definedName>
    <definedName name="M" localSheetId="5">'[2]Sched 46'!#REF!</definedName>
    <definedName name="M" localSheetId="6">'[2]Sched 46'!#REF!</definedName>
    <definedName name="M">'[2]Sched 46'!#REF!</definedName>
    <definedName name="M9100F4" localSheetId="11">#REF!</definedName>
    <definedName name="M9100F4" localSheetId="5">#REF!</definedName>
    <definedName name="M9100F4" localSheetId="6">#REF!</definedName>
    <definedName name="M9100F4">#REF!</definedName>
    <definedName name="M9100F4_v4" localSheetId="7">[95]M9100F4!$A$1:$V$99</definedName>
    <definedName name="M9100F4_v4">[96]M9100F4!$A$1:$V$99</definedName>
    <definedName name="MACRS">'[41]MACRS RATES'!$A$3:$AT$10</definedName>
    <definedName name="MACTIT" localSheetId="11">#REF!</definedName>
    <definedName name="MACTIT" localSheetId="5">#REF!</definedName>
    <definedName name="MACTIT" localSheetId="6">#REF!</definedName>
    <definedName name="MACTIT">#REF!</definedName>
    <definedName name="manutaxfit" localSheetId="11">#REF!</definedName>
    <definedName name="manutaxfit" localSheetId="5">#REF!</definedName>
    <definedName name="manutaxfit" localSheetId="6">#REF!</definedName>
    <definedName name="manutaxfit">#REF!</definedName>
    <definedName name="MAR" localSheetId="11">[42]Backup!#REF!</definedName>
    <definedName name="MAR" localSheetId="5">[42]Backup!#REF!</definedName>
    <definedName name="MAR" localSheetId="6">[42]Backup!#REF!</definedName>
    <definedName name="MAR">[42]Backup!#REF!</definedName>
    <definedName name="Mar03AMA" localSheetId="11">'[43]BS C&amp;L'!#REF!</definedName>
    <definedName name="Mar03AMA" localSheetId="5">'[43]BS C&amp;L'!#REF!</definedName>
    <definedName name="Mar03AMA" localSheetId="6">'[43]BS C&amp;L'!#REF!</definedName>
    <definedName name="Mar03AMA">'[43]BS C&amp;L'!#REF!</definedName>
    <definedName name="Mar04AMA" localSheetId="7">[4]BS!$AF$7:$AF$3582</definedName>
    <definedName name="Mar04AMA">[5]BS!$AF$7:$AF$3582</definedName>
    <definedName name="Mar05AMA" localSheetId="11">#REF!</definedName>
    <definedName name="Mar05AMA" localSheetId="5">#REF!</definedName>
    <definedName name="Mar05AMA" localSheetId="6">#REF!</definedName>
    <definedName name="Mar05AMA">#REF!</definedName>
    <definedName name="MAR09AMA">[7]BS!$AM$7:$AM$1725</definedName>
    <definedName name="Mar10AMA">[7]BS!$AY$7:$AY$1726</definedName>
    <definedName name="Mar17AMA">[23]BS!$AG$8:$AG$2552</definedName>
    <definedName name="MART" localSheetId="11">#REF!</definedName>
    <definedName name="MART" localSheetId="5">#REF!</definedName>
    <definedName name="MART" localSheetId="6">#REF!</definedName>
    <definedName name="MART">#REF!</definedName>
    <definedName name="Master" localSheetId="7" hidden="1">{#N/A,#N/A,FALSE,"Actual";#N/A,#N/A,FALSE,"Normalized";#N/A,#N/A,FALSE,"Electric Actual";#N/A,#N/A,FALSE,"Electric Normalized"}</definedName>
    <definedName name="Master" hidden="1">{#N/A,#N/A,FALSE,"Actual";#N/A,#N/A,FALSE,"Normalized";#N/A,#N/A,FALSE,"Electric Actual";#N/A,#N/A,FALSE,"Electric Normalized"}</definedName>
    <definedName name="MAY" localSheetId="11">[42]Backup!#REF!</definedName>
    <definedName name="MAY" localSheetId="5">[42]Backup!#REF!</definedName>
    <definedName name="MAY" localSheetId="6">[42]Backup!#REF!</definedName>
    <definedName name="MAY">[42]Backup!#REF!</definedName>
    <definedName name="May03AMA" localSheetId="11">'[43]BS C&amp;L'!#REF!</definedName>
    <definedName name="May03AMA" localSheetId="5">'[43]BS C&amp;L'!#REF!</definedName>
    <definedName name="May03AMA" localSheetId="6">'[43]BS C&amp;L'!#REF!</definedName>
    <definedName name="May03AMA">'[43]BS C&amp;L'!#REF!</definedName>
    <definedName name="May04AMA" localSheetId="7">[4]BS!$AH$7:$AH$3582</definedName>
    <definedName name="May04AMA">[5]BS!$AH$7:$AH$3582</definedName>
    <definedName name="May05AMA" localSheetId="11">#REF!</definedName>
    <definedName name="May05AMA" localSheetId="5">#REF!</definedName>
    <definedName name="May05AMA" localSheetId="6">#REF!</definedName>
    <definedName name="May05AMA">#REF!</definedName>
    <definedName name="MAY09AMA">[7]BS!$AO$7:$AO$1726</definedName>
    <definedName name="May10AMA">[7]BS!$BA$7:$BA$1726</definedName>
    <definedName name="May17AMA">[23]BS!$AI$8:$AI$2552</definedName>
    <definedName name="MAYT" localSheetId="11">#REF!</definedName>
    <definedName name="MAYT" localSheetId="5">#REF!</definedName>
    <definedName name="MAYT" localSheetId="6">#REF!</definedName>
    <definedName name="MAYT">#REF!</definedName>
    <definedName name="mcnarycost" localSheetId="11">#REF!</definedName>
    <definedName name="mcnarycost" localSheetId="5">#REF!</definedName>
    <definedName name="mcnarycost" localSheetId="6">#REF!</definedName>
    <definedName name="mcnarycost">#REF!</definedName>
    <definedName name="mcnarytoggle" localSheetId="11">#REF!</definedName>
    <definedName name="mcnarytoggle" localSheetId="5">#REF!</definedName>
    <definedName name="mcnarytoggle" localSheetId="6">#REF!</definedName>
    <definedName name="mcnarytoggle">#REF!</definedName>
    <definedName name="MCtoREV" localSheetId="11">#REF!</definedName>
    <definedName name="MCtoREV" localSheetId="5">#REF!</definedName>
    <definedName name="MCtoREV" localSheetId="6">#REF!</definedName>
    <definedName name="MCtoREV">#REF!</definedName>
    <definedName name="median_energy" localSheetId="11">#REF!</definedName>
    <definedName name="median_energy" localSheetId="5">#REF!</definedName>
    <definedName name="median_energy" localSheetId="6">#REF!</definedName>
    <definedName name="median_energy">#REF!</definedName>
    <definedName name="MEN" localSheetId="11">[1]Jan!#REF!</definedName>
    <definedName name="MEN" localSheetId="5">[1]Jan!#REF!</definedName>
    <definedName name="MEN" localSheetId="6">[1]Jan!#REF!</definedName>
    <definedName name="MEN">[1]Jan!#REF!</definedName>
    <definedName name="Menu_Begin" localSheetId="11">#REF!</definedName>
    <definedName name="Menu_Begin" localSheetId="5">#REF!</definedName>
    <definedName name="Menu_Begin" localSheetId="6">#REF!</definedName>
    <definedName name="Menu_Begin">#REF!</definedName>
    <definedName name="Menu_Caption" localSheetId="11">#REF!</definedName>
    <definedName name="Menu_Caption" localSheetId="5">#REF!</definedName>
    <definedName name="Menu_Caption" localSheetId="6">#REF!</definedName>
    <definedName name="Menu_Caption">#REF!</definedName>
    <definedName name="Menu_Large" localSheetId="11">#REF!</definedName>
    <definedName name="Menu_Large" localSheetId="5">#REF!</definedName>
    <definedName name="Menu_Large" localSheetId="6">#REF!</definedName>
    <definedName name="Menu_Large">#REF!</definedName>
    <definedName name="Menu_Name" localSheetId="11">#REF!</definedName>
    <definedName name="Menu_Name" localSheetId="5">#REF!</definedName>
    <definedName name="Menu_Name" localSheetId="6">#REF!</definedName>
    <definedName name="Menu_Name">#REF!</definedName>
    <definedName name="Menu_OnAction" localSheetId="11">#REF!</definedName>
    <definedName name="Menu_OnAction" localSheetId="5">#REF!</definedName>
    <definedName name="Menu_OnAction" localSheetId="6">#REF!</definedName>
    <definedName name="Menu_OnAction">#REF!</definedName>
    <definedName name="Menu_Parent" localSheetId="11">#REF!</definedName>
    <definedName name="Menu_Parent" localSheetId="5">#REF!</definedName>
    <definedName name="Menu_Parent" localSheetId="6">#REF!</definedName>
    <definedName name="Menu_Parent">#REF!</definedName>
    <definedName name="Menu_Small" localSheetId="11">#REF!</definedName>
    <definedName name="Menu_Small" localSheetId="5">#REF!</definedName>
    <definedName name="Menu_Small" localSheetId="6">#REF!</definedName>
    <definedName name="Menu_Small">#REF!</definedName>
    <definedName name="menu1_Button5_Click" localSheetId="11">[97]!menu1_Button5_Click</definedName>
    <definedName name="menu1_Button5_Click" localSheetId="5">[97]!menu1_Button5_Click</definedName>
    <definedName name="menu1_Button5_Click" localSheetId="6">[97]!menu1_Button5_Click</definedName>
    <definedName name="menu1_Button5_Click">[97]!menu1_Button5_Click</definedName>
    <definedName name="menu1_Button6_Click" localSheetId="11">[97]!menu1_Button6_Click</definedName>
    <definedName name="menu1_Button6_Click" localSheetId="5">[97]!menu1_Button6_Click</definedName>
    <definedName name="menu1_Button6_Click" localSheetId="6">[97]!menu1_Button6_Click</definedName>
    <definedName name="menu1_Button6_Click">[97]!menu1_Button6_Click</definedName>
    <definedName name="MERGER_COST" localSheetId="7">[98]Sheet1!$AF$3:$AJ$28</definedName>
    <definedName name="MERGER_COST">[86]Sheet1!$AF$3:$AJ$28</definedName>
    <definedName name="MERGERCOSTS" localSheetId="11">[99]model!#REF!</definedName>
    <definedName name="MERGERCOSTS" localSheetId="5">[99]model!#REF!</definedName>
    <definedName name="MERGERCOSTS" localSheetId="6">[99]model!#REF!</definedName>
    <definedName name="MERGERCOSTS">[99]model!#REF!</definedName>
    <definedName name="METER" localSheetId="11">'[2]Sched 46'!#REF!</definedName>
    <definedName name="METER" localSheetId="5">'[2]Sched 46'!#REF!</definedName>
    <definedName name="METER" localSheetId="6">'[2]Sched 46'!#REF!</definedName>
    <definedName name="METER" localSheetId="7">[11]EXTERNAL!$A$34:$IV$36</definedName>
    <definedName name="METER">'[2]Sched 46'!#REF!</definedName>
    <definedName name="Method">[32]Inputs!$C$6</definedName>
    <definedName name="Miller" localSheetId="8" hidden="1">{#N/A,#N/A,FALSE,"Expenditures";#N/A,#N/A,FALSE,"Property Placed In-Service";#N/A,#N/A,FALSE,"CWIP Balances"}</definedName>
    <definedName name="Miller" localSheetId="7" hidden="1">{#N/A,#N/A,FALSE,"Expenditures";#N/A,#N/A,FALSE,"Property Placed In-Service";#N/A,#N/A,FALSE,"CWIP Balances"}</definedName>
    <definedName name="Miller" hidden="1">{#N/A,#N/A,FALSE,"Expenditures";#N/A,#N/A,FALSE,"Property Placed In-Service";#N/A,#N/A,FALSE,"CWIP Balances"}</definedName>
    <definedName name="MISCELLANEOUS" localSheetId="11">#REF!</definedName>
    <definedName name="MISCELLANEOUS" localSheetId="5">#REF!</definedName>
    <definedName name="MISCELLANEOUS" localSheetId="6">#REF!</definedName>
    <definedName name="MISCELLANEOUS">#REF!</definedName>
    <definedName name="mmm" localSheetId="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11">[42]Backup!#REF!</definedName>
    <definedName name="MONTH" localSheetId="5">[42]Backup!#REF!</definedName>
    <definedName name="MONTH" localSheetId="6">[42]Backup!#REF!</definedName>
    <definedName name="MONTH">[42]Backup!#REF!</definedName>
    <definedName name="monthlist">[100]Table!$R$2:$S$13</definedName>
    <definedName name="monthtotals">'[100]WA SBC'!$D$40:$O$40</definedName>
    <definedName name="MonTotalDispatch" localSheetId="11">[67]Dispatch!#REF!</definedName>
    <definedName name="MonTotalDispatch" localSheetId="5">[67]Dispatch!#REF!</definedName>
    <definedName name="MonTotalDispatch" localSheetId="6">[67]Dispatch!#REF!</definedName>
    <definedName name="MonTotalDispatch">[67]Dispatch!#REF!</definedName>
    <definedName name="MT" localSheetId="11">#REF!</definedName>
    <definedName name="MT" localSheetId="5">#REF!</definedName>
    <definedName name="MT" localSheetId="6">#REF!</definedName>
    <definedName name="MT">#REF!</definedName>
    <definedName name="MTD_Format" localSheetId="7">[101]Mthly!$B$11:$D$11,[101]Mthly!$B$32:$D$32</definedName>
    <definedName name="MTD_Format">[102]Mthly!$B$11:$D$11,[102]Mthly!$B$31:$D$31</definedName>
    <definedName name="MTKWH" localSheetId="11">#REF!</definedName>
    <definedName name="MTKWH" localSheetId="5">#REF!</definedName>
    <definedName name="MTKWH" localSheetId="6">#REF!</definedName>
    <definedName name="MTKWH">#REF!</definedName>
    <definedName name="MTR_YR3">[103]Variables!$E$14</definedName>
    <definedName name="MTREV" localSheetId="11">#REF!</definedName>
    <definedName name="MTREV" localSheetId="5">#REF!</definedName>
    <definedName name="MTREV" localSheetId="6">#REF!</definedName>
    <definedName name="MTREV">#REF!</definedName>
    <definedName name="MULT" localSheetId="11">#REF!</definedName>
    <definedName name="MULT" localSheetId="5">#REF!</definedName>
    <definedName name="MULT" localSheetId="6">#REF!</definedName>
    <definedName name="MULT">#REF!</definedName>
    <definedName name="MustRunGen" localSheetId="11">[67]Dispatch!#REF!</definedName>
    <definedName name="MustRunGen" localSheetId="5">[67]Dispatch!#REF!</definedName>
    <definedName name="MustRunGen" localSheetId="6">[67]Dispatch!#REF!</definedName>
    <definedName name="MustRunGen">[67]Dispatch!#REF!</definedName>
    <definedName name="Mwh" localSheetId="11">#REF!</definedName>
    <definedName name="Mwh" localSheetId="5">#REF!</definedName>
    <definedName name="Mwh" localSheetId="6">#REF!</definedName>
    <definedName name="Mwh">#REF!</definedName>
    <definedName name="name" localSheetId="11">[18]DT_A_DOL93!#REF!</definedName>
    <definedName name="name" localSheetId="5">[18]DT_A_DOL93!#REF!</definedName>
    <definedName name="name" localSheetId="6">[18]DT_A_DOL93!#REF!</definedName>
    <definedName name="name">[18]DT_A_DOL93!#REF!</definedName>
    <definedName name="nameplate" localSheetId="11">#REF!</definedName>
    <definedName name="nameplate" localSheetId="5">#REF!</definedName>
    <definedName name="nameplate" localSheetId="6">#REF!</definedName>
    <definedName name="nameplate">#REF!</definedName>
    <definedName name="NavPane" localSheetId="11">#REF!</definedName>
    <definedName name="NavPane" localSheetId="5">#REF!</definedName>
    <definedName name="NavPane" localSheetId="6">#REF!</definedName>
    <definedName name="NavPane">#REF!</definedName>
    <definedName name="NCP_360">[11]EXTERNAL!$A$13:$IV$15</definedName>
    <definedName name="NCP_361">[11]EXTERNAL!$A$16:$IV$18</definedName>
    <definedName name="NCP_362">[11]EXTERNAL!$A$19:$IV$21</definedName>
    <definedName name="Net_to_Gross_Factor">[33]Inputs!$G$8</definedName>
    <definedName name="NetToGross">[40]Variables!$D$23</definedName>
    <definedName name="new" localSheetId="8" hidden="1">{#N/A,#N/A,FALSE,"Summ";#N/A,#N/A,FALSE,"General"}</definedName>
    <definedName name="new" localSheetId="7" hidden="1">{#N/A,#N/A,TRUE,"Section6";#N/A,#N/A,TRUE,"OHcycles";#N/A,#N/A,TRUE,"OHtiming";#N/A,#N/A,TRUE,"OHcosts";#N/A,#N/A,TRUE,"GTdegradation";#N/A,#N/A,TRUE,"GTperformance";#N/A,#N/A,TRUE,"GraphEquip"}</definedName>
    <definedName name="new" hidden="1">{#N/A,#N/A,FALSE,"Summ";#N/A,#N/A,FALSE,"General"}</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1">[1]Jan!#REF!</definedName>
    <definedName name="NEWMO1" localSheetId="5">[1]Jan!#REF!</definedName>
    <definedName name="NEWMO1" localSheetId="6">[1]Jan!#REF!</definedName>
    <definedName name="NEWMO1">[1]Jan!#REF!</definedName>
    <definedName name="NEWMO2" localSheetId="11">[1]Jan!#REF!</definedName>
    <definedName name="NEWMO2" localSheetId="5">[1]Jan!#REF!</definedName>
    <definedName name="NEWMO2" localSheetId="6">[1]Jan!#REF!</definedName>
    <definedName name="NEWMO2">[1]Jan!#REF!</definedName>
    <definedName name="NEWMONTH" localSheetId="11">[1]Jan!#REF!</definedName>
    <definedName name="NEWMONTH" localSheetId="5">[1]Jan!#REF!</definedName>
    <definedName name="NEWMONTH" localSheetId="6">[1]Jan!#REF!</definedName>
    <definedName name="NEWMONTH">[1]Jan!#REF!</definedName>
    <definedName name="newname" localSheetId="11">[18]DT_A_DOL93!#REF!</definedName>
    <definedName name="newname" localSheetId="5">[18]DT_A_DOL93!#REF!</definedName>
    <definedName name="newname" localSheetId="6">[18]DT_A_DOL93!#REF!</definedName>
    <definedName name="newname">[18]DT_A_DOL93!#REF!</definedName>
    <definedName name="non_AURORA_lookup" localSheetId="11">#REF!</definedName>
    <definedName name="non_AURORA_lookup" localSheetId="5">#REF!</definedName>
    <definedName name="non_AURORA_lookup" localSheetId="6">#REF!</definedName>
    <definedName name="non_AURORA_lookup">#REF!</definedName>
    <definedName name="non_core_lookup" localSheetId="11">#REF!</definedName>
    <definedName name="non_core_lookup" localSheetId="5">#REF!</definedName>
    <definedName name="non_core_lookup" localSheetId="6">#REF!</definedName>
    <definedName name="non_core_lookup">#REF!</definedName>
    <definedName name="nonrefundtrans" localSheetId="11">#REF!</definedName>
    <definedName name="nonrefundtrans" localSheetId="5">#REF!</definedName>
    <definedName name="nonrefundtrans" localSheetId="6">#REF!</definedName>
    <definedName name="nonrefundtrans">#REF!</definedName>
    <definedName name="NORMALIZE" localSheetId="11">#REF!</definedName>
    <definedName name="NORMALIZE" localSheetId="5">#REF!</definedName>
    <definedName name="NORMALIZE" localSheetId="6">#REF!</definedName>
    <definedName name="NORMALIZE">#REF!</definedName>
    <definedName name="NOV" localSheetId="11">[42]Backup!#REF!</definedName>
    <definedName name="NOV" localSheetId="5">[42]Backup!#REF!</definedName>
    <definedName name="NOV" localSheetId="6">[42]Backup!#REF!</definedName>
    <definedName name="NOV">[42]Backup!#REF!</definedName>
    <definedName name="Nov03AMA">[9]BS!$AI$7:$AI$3582</definedName>
    <definedName name="Nov04AMA" localSheetId="7">[4]BS!$AN$7:$AN$3582</definedName>
    <definedName name="Nov04AMA">[5]BS!$AN$7:$AN$3582</definedName>
    <definedName name="Nov05AMA" localSheetId="11">#REF!</definedName>
    <definedName name="Nov05AMA" localSheetId="5">#REF!</definedName>
    <definedName name="Nov05AMA" localSheetId="6">#REF!</definedName>
    <definedName name="Nov05AMA">#REF!</definedName>
    <definedName name="Nov09AMA">[7]BS!$AU$7:$AU$1726</definedName>
    <definedName name="novcf" localSheetId="11">#REF!</definedName>
    <definedName name="novcf" localSheetId="5">#REF!</definedName>
    <definedName name="novcf" localSheetId="6">#REF!</definedName>
    <definedName name="novcf">#REF!</definedName>
    <definedName name="novcost" localSheetId="11">#REF!</definedName>
    <definedName name="novcost" localSheetId="5">#REF!</definedName>
    <definedName name="novcost" localSheetId="6">#REF!</definedName>
    <definedName name="novcost">#REF!</definedName>
    <definedName name="NOVT" localSheetId="11">#REF!</definedName>
    <definedName name="NOVT" localSheetId="5">#REF!</definedName>
    <definedName name="NOVT" localSheetId="6">#REF!</definedName>
    <definedName name="NOVT">#REF!</definedName>
    <definedName name="NOYT" hidden="1">{#N/A,#N/A,FALSE,"Cover Sheet";"Use of Equipment",#N/A,FALSE,"Area C";"Equipment Hours",#N/A,FALSE,"All";"Summary",#N/A,FALSE,"All"}</definedName>
    <definedName name="NPC">[35]Inputs!$N$18</definedName>
    <definedName name="NRG">[11]CLASSIFIERS!$A$5:$IV$5</definedName>
    <definedName name="NUM" localSheetId="11">#REF!</definedName>
    <definedName name="NUM" localSheetId="5">#REF!</definedName>
    <definedName name="NUM" localSheetId="6">#REF!</definedName>
    <definedName name="NUM">#REF!</definedName>
    <definedName name="Number_of_Payments" localSheetId="11">MATCH(0.01,End_Bal,-1)+1</definedName>
    <definedName name="Number_of_Payments" localSheetId="5">MATCH(0.01,End_Bal,-1)+1</definedName>
    <definedName name="Number_of_Payments" localSheetId="6">MATCH(0.01,End_Bal,-1)+1</definedName>
    <definedName name="Number_of_Payments" localSheetId="7">MATCH(0.01,End_Bal,-1)+1</definedName>
    <definedName name="Number_of_Payments">MATCH(0.01,End_Bal,-1)+1</definedName>
    <definedName name="numturbines" localSheetId="11">#REF!</definedName>
    <definedName name="numturbines" localSheetId="5">#REF!</definedName>
    <definedName name="numturbines" localSheetId="6">#REF!</definedName>
    <definedName name="numturbines">#REF!</definedName>
    <definedName name="numturbptc" localSheetId="11">#REF!</definedName>
    <definedName name="numturbptc" localSheetId="5">#REF!</definedName>
    <definedName name="numturbptc" localSheetId="6">#REF!</definedName>
    <definedName name="numturbptc">#REF!</definedName>
    <definedName name="NvsASD" localSheetId="7">"V2005-12-31"</definedName>
    <definedName name="NvsASD">"V1999-02-28"</definedName>
    <definedName name="NvsAutoDrillOk">"VN"</definedName>
    <definedName name="NvsElapsedTime" localSheetId="7">0.00881805555400206</definedName>
    <definedName name="NvsElapsedTime">0.00604305555316387</definedName>
    <definedName name="NvsEndTime" localSheetId="7">38831.5955224537</definedName>
    <definedName name="NvsEndTime">36245.5384840278</definedName>
    <definedName name="NvsInstSpec" localSheetId="7">"%"</definedName>
    <definedName name="NvsInstSpec">"%,FPPL_SUPP_RES_CTR,TPPL_RPTD_SRC,NFOSSIL"</definedName>
    <definedName name="NvsLayoutType">"M3"</definedName>
    <definedName name="NvsNplSpec" localSheetId="7">"%,X,RZF..,CZF.."</definedName>
    <definedName name="NvsNplSpec">"%,X,RNF..,CZF.."</definedName>
    <definedName name="NvsPanelEffdt" localSheetId="7">"V2020-12-31"</definedName>
    <definedName name="NvsPanelEffdt">"V1900-01-01"</definedName>
    <definedName name="NvsPanelSetid" localSheetId="7">"VCPSTD"</definedName>
    <definedName name="NvsPanelSetid">"VSHARE"</definedName>
    <definedName name="NvsReqBU" localSheetId="7">"VCPSTD"</definedName>
    <definedName name="NvsReqBU">"V10000"</definedName>
    <definedName name="NvsReqBUOnly">"VN"</definedName>
    <definedName name="NvsTransLed">"VN"</definedName>
    <definedName name="NvsTreeASD" localSheetId="7">"V2005-12-31"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11">[18]DT_A_AMW93!#REF!</definedName>
    <definedName name="NWSales_MWH" localSheetId="5">[18]DT_A_AMW93!#REF!</definedName>
    <definedName name="NWSales_MWH" localSheetId="6">[18]DT_A_AMW93!#REF!</definedName>
    <definedName name="NWSales_MWH">[18]DT_A_AMW93!#REF!</definedName>
    <definedName name="O_M_Input">'[41]MiscItems(Input)'!$B$5:$AO$8,'[41]MiscItems(Input)'!$B$13:$AO$13,'[41]MiscItems(Input)'!$B$15:$B$17,'[41]MiscItems(Input)'!$B$17:$AO$17,'[41]MiscItems(Input)'!$B$15:$AO$15</definedName>
    <definedName name="O_M_Rate" localSheetId="7">'[64]Virtual 49 Back-Up'!$B$21</definedName>
    <definedName name="O_M_Rate">'[65]Virtual 49 Back-Up'!$B$21</definedName>
    <definedName name="OBCLEASE">[86]Sheet1!$AF$4:$AI$23</definedName>
    <definedName name="OCT" localSheetId="11">[42]Backup!#REF!</definedName>
    <definedName name="OCT" localSheetId="5">[42]Backup!#REF!</definedName>
    <definedName name="OCT" localSheetId="6">[42]Backup!#REF!</definedName>
    <definedName name="OCT">[42]Backup!#REF!</definedName>
    <definedName name="Oct03AMA">[9]BS!$AH$7:$AH$3582</definedName>
    <definedName name="Oct04AMA" localSheetId="7">[4]BS!$AM$7:$AM$3582</definedName>
    <definedName name="Oct04AMA">[5]BS!$AM$7:$AM$3582</definedName>
    <definedName name="Oct05AMA" localSheetId="11">#REF!</definedName>
    <definedName name="Oct05AMA" localSheetId="5">#REF!</definedName>
    <definedName name="Oct05AMA" localSheetId="6">#REF!</definedName>
    <definedName name="Oct05AMA">#REF!</definedName>
    <definedName name="Oct09AMA">[7]BS!$AT$7:$AT$1726</definedName>
    <definedName name="Oct17AMA">[23]BS!$AN$8:$AN$2552</definedName>
    <definedName name="octcf" localSheetId="11">#REF!</definedName>
    <definedName name="octcf" localSheetId="5">#REF!</definedName>
    <definedName name="octcf" localSheetId="6">#REF!</definedName>
    <definedName name="octcf">#REF!</definedName>
    <definedName name="octcost" localSheetId="11">#REF!</definedName>
    <definedName name="octcost" localSheetId="5">#REF!</definedName>
    <definedName name="octcost" localSheetId="6">#REF!</definedName>
    <definedName name="octcost">#REF!</definedName>
    <definedName name="OCTT" localSheetId="11">#REF!</definedName>
    <definedName name="OCTT" localSheetId="5">#REF!</definedName>
    <definedName name="OCTT" localSheetId="6">#REF!</definedName>
    <definedName name="OCTT">#REF!</definedName>
    <definedName name="OH">[11]CLASSIFIERS!$A$8:$IV$8</definedName>
    <definedName name="OH_NCP">[11]EXTERNAL!$A$79:$IV$81</definedName>
    <definedName name="OH_SVC">[11]EXTERNAL!$A$142:$IV$144</definedName>
    <definedName name="OH_TFMR">[11]EXTERNAL!$A$97:$IV$99</definedName>
    <definedName name="OH_TFMRC">[11]EXTERNAL!$A$94:$IV$96</definedName>
    <definedName name="OHSch10YR" localSheetId="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 localSheetId="11">#REF!</definedName>
    <definedName name="OMtoggle" localSheetId="5">#REF!</definedName>
    <definedName name="OMtoggle" localSheetId="6">#REF!</definedName>
    <definedName name="OMtoggle">#REF!</definedName>
    <definedName name="ONE" localSheetId="11">[1]Jan!#REF!</definedName>
    <definedName name="ONE" localSheetId="5">[1]Jan!#REF!</definedName>
    <definedName name="ONE" localSheetId="6">[1]Jan!#REF!</definedName>
    <definedName name="ONE">[1]Jan!#REF!</definedName>
    <definedName name="OP_Mo_Year1" localSheetId="11">#REF!</definedName>
    <definedName name="OP_Mo_Year1" localSheetId="5">#REF!</definedName>
    <definedName name="OP_Mo_Year1" localSheetId="6">#REF!</definedName>
    <definedName name="OP_Mo_Year1">#REF!</definedName>
    <definedName name="OPCONT" localSheetId="11">#REF!</definedName>
    <definedName name="OPCONT" localSheetId="5">#REF!</definedName>
    <definedName name="OPCONT" localSheetId="6">#REF!</definedName>
    <definedName name="OPCONT">#REF!</definedName>
    <definedName name="OPEXPPF" localSheetId="11">[104]model!#REF!</definedName>
    <definedName name="OPEXPPF" localSheetId="5">[104]model!#REF!</definedName>
    <definedName name="OPEXPPF" localSheetId="6">[104]model!#REF!</definedName>
    <definedName name="OPEXPPF">[104]model!#REF!</definedName>
    <definedName name="OPEXPRS" localSheetId="11">[46]model!#REF!</definedName>
    <definedName name="OPEXPRS" localSheetId="5">[46]model!#REF!</definedName>
    <definedName name="OPEXPRS" localSheetId="6">[46]model!#REF!</definedName>
    <definedName name="OPEXPRS">[46]model!#REF!</definedName>
    <definedName name="option">'[105]Dist Misc'!$F$120</definedName>
    <definedName name="others" localSheetId="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 localSheetId="7">[106]INPUTS!$F$41</definedName>
    <definedName name="OthRCF">[107]INPUTS!$F$41</definedName>
    <definedName name="OthUnc">[11]INPUTS!$F$36</definedName>
    <definedName name="outlookdata">'[108]pivoted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1">#REF!</definedName>
    <definedName name="Page1" localSheetId="5">#REF!</definedName>
    <definedName name="Page1" localSheetId="6">#REF!</definedName>
    <definedName name="Page1">#REF!</definedName>
    <definedName name="Page110" localSheetId="11">#REF!</definedName>
    <definedName name="Page110" localSheetId="5">#REF!</definedName>
    <definedName name="Page110" localSheetId="6">#REF!</definedName>
    <definedName name="Page110">#REF!</definedName>
    <definedName name="Page120" localSheetId="11">#REF!</definedName>
    <definedName name="Page120" localSheetId="5">#REF!</definedName>
    <definedName name="Page120" localSheetId="6">#REF!</definedName>
    <definedName name="Page120">#REF!</definedName>
    <definedName name="Page2" localSheetId="11">#REF!</definedName>
    <definedName name="Page2" localSheetId="5">#REF!</definedName>
    <definedName name="Page2" localSheetId="6">#REF!</definedName>
    <definedName name="Page2">#REF!</definedName>
    <definedName name="PAGE3" localSheetId="11">#REF!</definedName>
    <definedName name="PAGE3" localSheetId="5">#REF!</definedName>
    <definedName name="PAGE3" localSheetId="6">#REF!</definedName>
    <definedName name="PAGE3">#REF!</definedName>
    <definedName name="Page4" localSheetId="11">#REF!</definedName>
    <definedName name="Page4" localSheetId="5">#REF!</definedName>
    <definedName name="Page4" localSheetId="6">#REF!</definedName>
    <definedName name="Page4">#REF!</definedName>
    <definedName name="Page5" localSheetId="11">#REF!</definedName>
    <definedName name="Page5" localSheetId="5">#REF!</definedName>
    <definedName name="Page5" localSheetId="6">#REF!</definedName>
    <definedName name="Page5">#REF!</definedName>
    <definedName name="Page6" localSheetId="11">#REF!</definedName>
    <definedName name="Page6" localSheetId="5">#REF!</definedName>
    <definedName name="Page6" localSheetId="6">#REF!</definedName>
    <definedName name="Page6">#REF!</definedName>
    <definedName name="Page62" localSheetId="11">[109]TransInvest!#REF!</definedName>
    <definedName name="Page62" localSheetId="5">[109]TransInvest!#REF!</definedName>
    <definedName name="Page62" localSheetId="6">[109]TransInvest!#REF!</definedName>
    <definedName name="Page62">[109]TransInvest!#REF!</definedName>
    <definedName name="page65" localSheetId="11">#REF!</definedName>
    <definedName name="page65" localSheetId="5">#REF!</definedName>
    <definedName name="page65" localSheetId="6">#REF!</definedName>
    <definedName name="page65">#REF!</definedName>
    <definedName name="page66" localSheetId="11">#REF!</definedName>
    <definedName name="page66" localSheetId="5">#REF!</definedName>
    <definedName name="page66" localSheetId="6">#REF!</definedName>
    <definedName name="page66">#REF!</definedName>
    <definedName name="page67" localSheetId="11">#REF!</definedName>
    <definedName name="page67" localSheetId="5">#REF!</definedName>
    <definedName name="page67" localSheetId="6">#REF!</definedName>
    <definedName name="page67">#REF!</definedName>
    <definedName name="page68" localSheetId="11">#REF!</definedName>
    <definedName name="page68" localSheetId="5">#REF!</definedName>
    <definedName name="page68" localSheetId="6">#REF!</definedName>
    <definedName name="page68">#REF!</definedName>
    <definedName name="page69" localSheetId="11">#REF!</definedName>
    <definedName name="page69" localSheetId="5">#REF!</definedName>
    <definedName name="page69" localSheetId="6">#REF!</definedName>
    <definedName name="page69">#REF!</definedName>
    <definedName name="Page7" localSheetId="11">#REF!</definedName>
    <definedName name="Page7" localSheetId="5">#REF!</definedName>
    <definedName name="Page7" localSheetId="6">#REF!</definedName>
    <definedName name="Page7">#REF!</definedName>
    <definedName name="page8" localSheetId="11">#REF!</definedName>
    <definedName name="page8" localSheetId="5">#REF!</definedName>
    <definedName name="page8" localSheetId="6">#REF!</definedName>
    <definedName name="page8">#REF!</definedName>
    <definedName name="Pal_Workbook_GUID" hidden="1">"VX3CWJGNQX2CCGI81U4N2V76"</definedName>
    <definedName name="PALL" localSheetId="11">#REF!</definedName>
    <definedName name="PALL" localSheetId="5">#REF!</definedName>
    <definedName name="PALL" localSheetId="6">#REF!</definedName>
    <definedName name="PALL">#REF!</definedName>
    <definedName name="parasitic" localSheetId="11">#REF!</definedName>
    <definedName name="parasitic" localSheetId="5">#REF!</definedName>
    <definedName name="parasitic" localSheetId="6">#REF!</definedName>
    <definedName name="parasitic">#REF!</definedName>
    <definedName name="parasiticprice" localSheetId="11">#REF!</definedName>
    <definedName name="parasiticprice" localSheetId="5">#REF!</definedName>
    <definedName name="parasiticprice" localSheetId="6">#REF!</definedName>
    <definedName name="parasiticprice">#REF!</definedName>
    <definedName name="PBLOCK" localSheetId="11">#REF!</definedName>
    <definedName name="PBLOCK" localSheetId="5">#REF!</definedName>
    <definedName name="PBLOCK" localSheetId="6">#REF!</definedName>
    <definedName name="PBLOCK">#REF!</definedName>
    <definedName name="PBLOCKWZ" localSheetId="11">#REF!</definedName>
    <definedName name="PBLOCKWZ" localSheetId="5">#REF!</definedName>
    <definedName name="PBLOCKWZ" localSheetId="6">#REF!</definedName>
    <definedName name="PBLOCKWZ">#REF!</definedName>
    <definedName name="PCOMP" localSheetId="11">#REF!</definedName>
    <definedName name="PCOMP" localSheetId="5">#REF!</definedName>
    <definedName name="PCOMP" localSheetId="6">#REF!</definedName>
    <definedName name="PCOMP">#REF!</definedName>
    <definedName name="PCOMPOSITES" localSheetId="11">#REF!</definedName>
    <definedName name="PCOMPOSITES" localSheetId="5">#REF!</definedName>
    <definedName name="PCOMPOSITES" localSheetId="6">#REF!</definedName>
    <definedName name="PCOMPOSITES">#REF!</definedName>
    <definedName name="PCOMPWZ" localSheetId="11">#REF!</definedName>
    <definedName name="PCOMPWZ" localSheetId="5">#REF!</definedName>
    <definedName name="PCOMPWZ" localSheetId="6">#REF!</definedName>
    <definedName name="PCOMPWZ">#REF!</definedName>
    <definedName name="peak_new_table">'[110]2008 Extreme Peaks - 080403'!$E$5:$AD$8</definedName>
    <definedName name="peak_table">'[110]Peaks-F01'!$C$5:$E$243</definedName>
    <definedName name="PeakMethod">[32]Inputs!$T$5</definedName>
    <definedName name="PEBBLE" localSheetId="11">[46]model!#REF!</definedName>
    <definedName name="PEBBLE" localSheetId="5">[46]model!#REF!</definedName>
    <definedName name="PEBBLE" localSheetId="6">[46]model!#REF!</definedName>
    <definedName name="PEBBLE">[46]model!#REF!</definedName>
    <definedName name="percdebtcov" localSheetId="11">#REF!</definedName>
    <definedName name="percdebtcov" localSheetId="5">#REF!</definedName>
    <definedName name="percdebtcov" localSheetId="6">#REF!</definedName>
    <definedName name="percdebtcov">#REF!</definedName>
    <definedName name="Percent_debt">[79]Inputs!$E$129</definedName>
    <definedName name="PERCENTAGES_CALCULATED" localSheetId="11">#REF!</definedName>
    <definedName name="PERCENTAGES_CALCULATED" localSheetId="5">#REF!</definedName>
    <definedName name="PERCENTAGES_CALCULATED" localSheetId="6">#REF!</definedName>
    <definedName name="PERCENTAGES_CALCULATED">#REF!</definedName>
    <definedName name="percpersonal" localSheetId="11">#REF!</definedName>
    <definedName name="percpersonal" localSheetId="5">#REF!</definedName>
    <definedName name="percpersonal" localSheetId="6">#REF!</definedName>
    <definedName name="percpersonal">#REF!</definedName>
    <definedName name="percreal" localSheetId="11">#REF!</definedName>
    <definedName name="percreal" localSheetId="5">#REF!</definedName>
    <definedName name="percreal" localSheetId="6">#REF!</definedName>
    <definedName name="percreal">#REF!</definedName>
    <definedName name="personalproptaxadjust" localSheetId="11">#REF!</definedName>
    <definedName name="personalproptaxadjust" localSheetId="5">#REF!</definedName>
    <definedName name="personalproptaxadjust" localSheetId="6">#REF!</definedName>
    <definedName name="personalproptaxadjust">#REF!</definedName>
    <definedName name="pete" localSheetId="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'[41]Plant(Input)'!$B$7:$AP$9,'[41]Plant(Input)'!$B$11,'[41]Plant(Input)'!$B$15:$AP$15,'[41]Plant(Input)'!$B$18,'[41]Plant(Input)'!$B$20:$AP$20</definedName>
    <definedName name="PMAC" localSheetId="11">[42]Backup!#REF!</definedName>
    <definedName name="PMAC" localSheetId="5">[42]Backup!#REF!</definedName>
    <definedName name="PMAC" localSheetId="6">[42]Backup!#REF!</definedName>
    <definedName name="PMAC">[42]Backup!#REF!</definedName>
    <definedName name="postclawdev" localSheetId="11">#REF!</definedName>
    <definedName name="postclawdev" localSheetId="5">#REF!</definedName>
    <definedName name="postclawdev" localSheetId="6">#REF!</definedName>
    <definedName name="postclawdev">#REF!</definedName>
    <definedName name="postclawdevshar" localSheetId="11">#REF!</definedName>
    <definedName name="postclawdevshar" localSheetId="5">#REF!</definedName>
    <definedName name="postclawdevshar" localSheetId="6">#REF!</definedName>
    <definedName name="postclawdevshar">#REF!</definedName>
    <definedName name="postclawtaxshar" localSheetId="11">#REF!</definedName>
    <definedName name="postclawtaxshar" localSheetId="5">#REF!</definedName>
    <definedName name="postclawtaxshar" localSheetId="6">#REF!</definedName>
    <definedName name="postclawtaxshar">#REF!</definedName>
    <definedName name="postclawtaxshare" localSheetId="11">#REF!</definedName>
    <definedName name="postclawtaxshare" localSheetId="5">#REF!</definedName>
    <definedName name="postclawtaxshare" localSheetId="6">#REF!</definedName>
    <definedName name="postclawtaxshare">#REF!</definedName>
    <definedName name="postpreftaxshar" localSheetId="11">#REF!</definedName>
    <definedName name="postpreftaxshar" localSheetId="5">#REF!</definedName>
    <definedName name="postpreftaxshar" localSheetId="6">#REF!</definedName>
    <definedName name="postpreftaxshar">#REF!</definedName>
    <definedName name="POWER.T">[11]INTERNAL!$A$58:$IV$60</definedName>
    <definedName name="PP.T">[11]INTERNAL!$A$61:$IV$63</definedName>
    <definedName name="ppl_wkly_vect_input" localSheetId="11">#REF!</definedName>
    <definedName name="ppl_wkly_vect_input" localSheetId="5">#REF!</definedName>
    <definedName name="ppl_wkly_vect_input" localSheetId="6">#REF!</definedName>
    <definedName name="ppl_wkly_vect_input">#REF!</definedName>
    <definedName name="PPPPPPPPPPPPPPPP" hidden="1">{#N/A,#N/A,FALSE,"Sheet5"}</definedName>
    <definedName name="preferredreturn" localSheetId="11">#REF!</definedName>
    <definedName name="preferredreturn" localSheetId="5">#REF!</definedName>
    <definedName name="preferredreturn" localSheetId="6">#REF!</definedName>
    <definedName name="preferredreturn">#REF!</definedName>
    <definedName name="PRESENT" localSheetId="11">#REF!</definedName>
    <definedName name="PRESENT" localSheetId="5">#REF!</definedName>
    <definedName name="PRESENT" localSheetId="6">#REF!</definedName>
    <definedName name="PRESENT">#REF!</definedName>
    <definedName name="presentvaluedate" localSheetId="11">#REF!</definedName>
    <definedName name="presentvaluedate" localSheetId="5">#REF!</definedName>
    <definedName name="presentvaluedate" localSheetId="6">#REF!</definedName>
    <definedName name="presentvaluedate">#REF!</definedName>
    <definedName name="pretaxdebt" localSheetId="11">#REF!</definedName>
    <definedName name="pretaxdebt" localSheetId="5">#REF!</definedName>
    <definedName name="pretaxdebt" localSheetId="6">#REF!</definedName>
    <definedName name="pretaxdebt">#REF!</definedName>
    <definedName name="PreTaxDebtCost">[37]Assumptions!$I$56</definedName>
    <definedName name="pretaxequit" localSheetId="11">#REF!</definedName>
    <definedName name="pretaxequit" localSheetId="5">#REF!</definedName>
    <definedName name="pretaxequit" localSheetId="6">#REF!</definedName>
    <definedName name="pretaxequit">#REF!</definedName>
    <definedName name="PreTaxWACC">[37]Assumptions!$I$62</definedName>
    <definedName name="PRICCHNG" localSheetId="11">#REF!</definedName>
    <definedName name="PRICCHNG" localSheetId="5">#REF!</definedName>
    <definedName name="PRICCHNG" localSheetId="6">#REF!</definedName>
    <definedName name="PRICCHNG">#REF!</definedName>
    <definedName name="PriceCaseTable" localSheetId="11">#REF!</definedName>
    <definedName name="PriceCaseTable" localSheetId="5">#REF!</definedName>
    <definedName name="PriceCaseTable" localSheetId="6">#REF!</definedName>
    <definedName name="PriceCaseTable">#REF!</definedName>
    <definedName name="Prices_Aurora">'[78]Monthly Price Summary'!$C$4:$H$63</definedName>
    <definedName name="PricingInfo" localSheetId="11" hidden="1">[111]Inputs!#REF!</definedName>
    <definedName name="PricingInfo" localSheetId="5" hidden="1">[111]Inputs!#REF!</definedName>
    <definedName name="PricingInfo" localSheetId="6" hidden="1">[111]Inputs!#REF!</definedName>
    <definedName name="PricingInfo" localSheetId="7" hidden="1">[112]Inputs!#REF!</definedName>
    <definedName name="PricingInfo" hidden="1">[111]Inputs!#REF!</definedName>
    <definedName name="PRINT" localSheetId="11">'[2]Sched 46'!#REF!</definedName>
    <definedName name="PRINT" localSheetId="5">'[2]Sched 46'!#REF!</definedName>
    <definedName name="PRINT" localSheetId="6">'[2]Sched 46'!#REF!</definedName>
    <definedName name="PRINT">'[2]Sched 46'!#REF!</definedName>
    <definedName name="PRINT_ADJUSTMENTS" localSheetId="11">'[113]2009 GRC Elec Prop Tax'!#REF!</definedName>
    <definedName name="PRINT_ADJUSTMENTS" localSheetId="5">'[113]2009 GRC Elec Prop Tax'!#REF!</definedName>
    <definedName name="PRINT_ADJUSTMENTS" localSheetId="6">'[113]2009 GRC Elec Prop Tax'!#REF!</definedName>
    <definedName name="PRINT_ADJUSTMENTS">'[113]2009 GRC Elec Prop Tax'!#REF!</definedName>
    <definedName name="_xlnm.Print_Area" localSheetId="4">'Gas Rev Req Proposed'!$A$1:$D$39</definedName>
    <definedName name="_xlnm.Print_Area" localSheetId="7">'Sch 129D Bill Disc Rt Rev Req'!$B$1:$V$57</definedName>
    <definedName name="_xlnm.Print_Area" localSheetId="10">'Sch. 111 CCA Credit'!$A$1:$F$14</definedName>
    <definedName name="Print_Area_Reset">#N/A</definedName>
    <definedName name="Print_Area1" localSheetId="11">#REF!</definedName>
    <definedName name="Print_Area1" localSheetId="5">#REF!</definedName>
    <definedName name="Print_Area1" localSheetId="6">#REF!</definedName>
    <definedName name="Print_Area1">#REF!</definedName>
    <definedName name="_xlnm.Print_Titles" localSheetId="11">#REF!</definedName>
    <definedName name="_xlnm.Print_Titles" localSheetId="5">#REF!</definedName>
    <definedName name="_xlnm.Print_Titles" localSheetId="6">#REF!</definedName>
    <definedName name="_xlnm.Print_Titles">#REF!</definedName>
    <definedName name="Prior_Month" localSheetId="7">[114]Sch_120!$I$21</definedName>
    <definedName name="Prior_Month">[47]Sch_120!$I$21</definedName>
    <definedName name="PRO_FORMA" localSheetId="11">#REF!</definedName>
    <definedName name="PRO_FORMA" localSheetId="5">#REF!</definedName>
    <definedName name="PRO_FORMA" localSheetId="6">#REF!</definedName>
    <definedName name="PRO_FORMA">#REF!</definedName>
    <definedName name="PRODADJ" localSheetId="11">[46]model!#REF!</definedName>
    <definedName name="PRODADJ" localSheetId="5">[46]model!#REF!</definedName>
    <definedName name="PRODADJ" localSheetId="6">[46]model!#REF!</definedName>
    <definedName name="PRODADJ">[46]model!#REF!</definedName>
    <definedName name="Prodprop" localSheetId="11">#REF!</definedName>
    <definedName name="Prodprop" localSheetId="5">#REF!</definedName>
    <definedName name="Prodprop" localSheetId="6">#REF!</definedName>
    <definedName name="Prodprop">#REF!</definedName>
    <definedName name="Production_Factor" localSheetId="11">#REF!</definedName>
    <definedName name="Production_Factor" localSheetId="5">#REF!</definedName>
    <definedName name="Production_Factor" localSheetId="6">#REF!</definedName>
    <definedName name="Production_Factor">#REF!</definedName>
    <definedName name="PROFORMA">[11]EXTERNAL!$A$67:$IV$69</definedName>
    <definedName name="PROFORMA_RETAIL">[11]EXTERNAL!$A$91:$IV$93</definedName>
    <definedName name="PROFORMA_RETAIL_TAX">[11]EXTERNAL!$A$169:$IV$171</definedName>
    <definedName name="ProformaPrint" localSheetId="11">[115]Bremerton!#REF!</definedName>
    <definedName name="ProformaPrint" localSheetId="5">[115]Bremerton!#REF!</definedName>
    <definedName name="ProformaPrint" localSheetId="6">[115]Bremerton!#REF!</definedName>
    <definedName name="ProformaPrint">[115]Bremerton!#REF!</definedName>
    <definedName name="Projects">[116]Sheet1!$A$1147:$B$1887</definedName>
    <definedName name="ProposedPrint" localSheetId="11">[115]Bremerton!#REF!</definedName>
    <definedName name="ProposedPrint" localSheetId="5">[115]Bremerton!#REF!</definedName>
    <definedName name="ProposedPrint" localSheetId="6">[115]Bremerton!#REF!</definedName>
    <definedName name="ProposedPrint">[115]Bremerton!#REF!</definedName>
    <definedName name="PROPSALES" localSheetId="11">[46]model!#REF!</definedName>
    <definedName name="PROPSALES" localSheetId="5">[46]model!#REF!</definedName>
    <definedName name="PROPSALES" localSheetId="6">[46]model!#REF!</definedName>
    <definedName name="PROPSALES">[46]model!#REF!</definedName>
    <definedName name="proptaxdiscfactor" localSheetId="11">#REF!</definedName>
    <definedName name="proptaxdiscfactor" localSheetId="5">#REF!</definedName>
    <definedName name="proptaxdiscfactor" localSheetId="6">#REF!</definedName>
    <definedName name="proptaxdiscfactor">#REF!</definedName>
    <definedName name="proptaxrate" localSheetId="11">#REF!</definedName>
    <definedName name="proptaxrate" localSheetId="5">#REF!</definedName>
    <definedName name="proptaxrate" localSheetId="6">#REF!</definedName>
    <definedName name="proptaxrate">#REF!</definedName>
    <definedName name="Prov_Cap_Tax">[79]Inputs!$E$111</definedName>
    <definedName name="PSE">'[117]4.04'!$A$6</definedName>
    <definedName name="PSE_Pre_Tax_Equity_Rate">'[75]Assumptions of Purchase'!$B$42</definedName>
    <definedName name="PSEBPAshare" localSheetId="11">#REF!</definedName>
    <definedName name="PSEBPAshare" localSheetId="5">#REF!</definedName>
    <definedName name="PSEBPAshare" localSheetId="6">#REF!</definedName>
    <definedName name="PSEBPAshare">#REF!</definedName>
    <definedName name="pseownperc" localSheetId="11">#REF!</definedName>
    <definedName name="pseownperc" localSheetId="5">#REF!</definedName>
    <definedName name="pseownperc" localSheetId="6">#REF!</definedName>
    <definedName name="pseownperc">#REF!</definedName>
    <definedName name="PSEWACC" localSheetId="11">#REF!</definedName>
    <definedName name="PSEWACC" localSheetId="5">#REF!</definedName>
    <definedName name="PSEWACC" localSheetId="6">#REF!</definedName>
    <definedName name="PSEWACC">#REF!</definedName>
    <definedName name="PSPL" localSheetId="11">#REF!</definedName>
    <definedName name="PSPL" localSheetId="5">#REF!</definedName>
    <definedName name="PSPL" localSheetId="6">#REF!</definedName>
    <definedName name="PSPL">#REF!</definedName>
    <definedName name="PTABLES" localSheetId="11">#REF!</definedName>
    <definedName name="PTABLES" localSheetId="5">#REF!</definedName>
    <definedName name="PTABLES" localSheetId="6">#REF!</definedName>
    <definedName name="PTABLES">#REF!</definedName>
    <definedName name="PTC" localSheetId="11">#REF!</definedName>
    <definedName name="PTC" localSheetId="5">#REF!</definedName>
    <definedName name="PTC" localSheetId="6">#REF!</definedName>
    <definedName name="PTC">#REF!</definedName>
    <definedName name="ptceffective" localSheetId="11">#REF!</definedName>
    <definedName name="ptceffective" localSheetId="5">#REF!</definedName>
    <definedName name="ptceffective" localSheetId="6">#REF!</definedName>
    <definedName name="ptceffective">#REF!</definedName>
    <definedName name="PTCescal" localSheetId="11">#REF!</definedName>
    <definedName name="PTCescal" localSheetId="5">#REF!</definedName>
    <definedName name="PTCescal" localSheetId="6">#REF!</definedName>
    <definedName name="PTCescal">#REF!</definedName>
    <definedName name="ptcescalstart" localSheetId="11">#REF!</definedName>
    <definedName name="ptcescalstart" localSheetId="5">#REF!</definedName>
    <definedName name="ptcescalstart" localSheetId="6">#REF!</definedName>
    <definedName name="ptcescalstart">#REF!</definedName>
    <definedName name="PTDGP.T">[11]INTERNAL!$A$64:$IV$66</definedName>
    <definedName name="PTDMOD" localSheetId="11">#REF!</definedName>
    <definedName name="PTDMOD" localSheetId="5">#REF!</definedName>
    <definedName name="PTDMOD" localSheetId="6">#REF!</definedName>
    <definedName name="PTDMOD">#REF!</definedName>
    <definedName name="PTDP.T">[11]INTERNAL!$A$67:$IV$69</definedName>
    <definedName name="PTDROLL" localSheetId="11">#REF!</definedName>
    <definedName name="PTDROLL" localSheetId="5">#REF!</definedName>
    <definedName name="PTDROLL" localSheetId="6">#REF!</definedName>
    <definedName name="PTDROLL">#REF!</definedName>
    <definedName name="PTMOD" localSheetId="11">#REF!</definedName>
    <definedName name="PTMOD" localSheetId="5">#REF!</definedName>
    <definedName name="PTMOD" localSheetId="6">#REF!</definedName>
    <definedName name="PTMOD">#REF!</definedName>
    <definedName name="PTROLL" localSheetId="11">#REF!</definedName>
    <definedName name="PTROLL" localSheetId="5">#REF!</definedName>
    <definedName name="PTROLL" localSheetId="6">#REF!</definedName>
    <definedName name="PTROLL">#REF!</definedName>
    <definedName name="PWORKBACK" localSheetId="11">#REF!</definedName>
    <definedName name="PWORKBACK" localSheetId="5">#REF!</definedName>
    <definedName name="PWORKBACK" localSheetId="6">#REF!</definedName>
    <definedName name="PWORKBACK">#REF!</definedName>
    <definedName name="PWRCSTPF" localSheetId="11">[46]model!#REF!</definedName>
    <definedName name="PWRCSTPF" localSheetId="5">[46]model!#REF!</definedName>
    <definedName name="PWRCSTPF" localSheetId="6">[46]model!#REF!</definedName>
    <definedName name="PWRCSTPF">[46]model!#REF!</definedName>
    <definedName name="PWRCSTRS" localSheetId="11">#REF!</definedName>
    <definedName name="PWRCSTRS" localSheetId="5">#REF!</definedName>
    <definedName name="PWRCSTRS" localSheetId="6">#REF!</definedName>
    <definedName name="PWRCSTRS">#REF!</definedName>
    <definedName name="PWRCSTWP" localSheetId="11">[104]model!#REF!</definedName>
    <definedName name="PWRCSTWP" localSheetId="5">[104]model!#REF!</definedName>
    <definedName name="PWRCSTWP" localSheetId="6">[104]model!#REF!</definedName>
    <definedName name="PWRCSTWP">[104]model!#REF!</definedName>
    <definedName name="PWRCSTWR" localSheetId="11">[46]model!#REF!</definedName>
    <definedName name="PWRCSTWR" localSheetId="5">[46]model!#REF!</definedName>
    <definedName name="PWRCSTWR" localSheetId="6">[46]model!#REF!</definedName>
    <definedName name="PWRCSTWR">[46]model!#REF!</definedName>
    <definedName name="PXPACC1_ALL_MERGE" localSheetId="11">#REF!</definedName>
    <definedName name="PXPACC1_ALL_MERGE" localSheetId="5">#REF!</definedName>
    <definedName name="PXPACC1_ALL_MERGE" localSheetId="6">#REF!</definedName>
    <definedName name="PXPACC1_ALL_MERGE">#REF!</definedName>
    <definedName name="q" localSheetId="8" hidden="1">{#N/A,#N/A,FALSE,"Coversheet";#N/A,#N/A,FALSE,"QA"}</definedName>
    <definedName name="q" localSheetId="7" hidden="1">{#N/A,#N/A,FALSE,"Coversheet";#N/A,#N/A,FALSE,"QA"}</definedName>
    <definedName name="q" hidden="1">{#N/A,#N/A,FALSE,"Coversheet";#N/A,#N/A,FALSE,"QA"}</definedName>
    <definedName name="QA" localSheetId="11">[118]IPOA2002!#REF!</definedName>
    <definedName name="QA" localSheetId="5">[118]IPOA2002!#REF!</definedName>
    <definedName name="QA" localSheetId="6">[118]IPOA2002!#REF!</definedName>
    <definedName name="QA">[118]IPOA2002!#REF!</definedName>
    <definedName name="qqq" localSheetId="8" hidden="1">{#N/A,#N/A,FALSE,"schA"}</definedName>
    <definedName name="qqq" localSheetId="7" hidden="1">{#N/A,#N/A,FALSE,"schA"}</definedName>
    <definedName name="qqq" hidden="1">{#N/A,#N/A,FALSE,"schA"}</definedName>
    <definedName name="QTD_Format">[119]QTD!$B$11:$D$11,[119]QTD!$B$35:$D$35</definedName>
    <definedName name="Query1" localSheetId="11">#REF!</definedName>
    <definedName name="Query1" localSheetId="5">#REF!</definedName>
    <definedName name="Query1" localSheetId="6">#REF!</definedName>
    <definedName name="Query1">#REF!</definedName>
    <definedName name="RATE" localSheetId="11">#REF!</definedName>
    <definedName name="RATE" localSheetId="5">#REF!</definedName>
    <definedName name="RATE" localSheetId="6">#REF!</definedName>
    <definedName name="RATE">#REF!</definedName>
    <definedName name="RATE2">'[61]Transp Data'!$A$8:$I$112</definedName>
    <definedName name="RATEBASE" localSheetId="11">#REF!</definedName>
    <definedName name="RATEBASE" localSheetId="5">#REF!</definedName>
    <definedName name="RATEBASE" localSheetId="6">#REF!</definedName>
    <definedName name="RATEBASE">#REF!</definedName>
    <definedName name="RATEBASE_U95" localSheetId="11">#REF!</definedName>
    <definedName name="RATEBASE_U95" localSheetId="5">#REF!</definedName>
    <definedName name="RATEBASE_U95" localSheetId="6">#REF!</definedName>
    <definedName name="RATEBASE_U95">#REF!</definedName>
    <definedName name="RateCase">'[120]Named Ranges E'!$B$7</definedName>
    <definedName name="Rates">[121]Codes!$A$1:$C$500</definedName>
    <definedName name="RB.T">[11]INTERNAL!$A$70:$IV$72</definedName>
    <definedName name="RC_ADJ" localSheetId="11">#REF!</definedName>
    <definedName name="RC_ADJ" localSheetId="5">#REF!</definedName>
    <definedName name="RC_ADJ" localSheetId="6">#REF!</definedName>
    <definedName name="RC_ADJ">#REF!</definedName>
    <definedName name="RCF" localSheetId="7">[88]INPUTS!$F$48</definedName>
    <definedName name="RCF">[89]INPUTS!$F$48</definedName>
    <definedName name="RdSch_CY" localSheetId="11">'[122]INPUT TAB'!#REF!</definedName>
    <definedName name="RdSch_CY" localSheetId="5">'[122]INPUT TAB'!#REF!</definedName>
    <definedName name="RdSch_CY" localSheetId="6">'[122]INPUT TAB'!#REF!</definedName>
    <definedName name="RdSch_CY">'[122]INPUT TAB'!#REF!</definedName>
    <definedName name="RdSch_PY" localSheetId="11">'[122]INPUT TAB'!#REF!</definedName>
    <definedName name="RdSch_PY" localSheetId="5">'[122]INPUT TAB'!#REF!</definedName>
    <definedName name="RdSch_PY" localSheetId="6">'[122]INPUT TAB'!#REF!</definedName>
    <definedName name="RdSch_PY">'[122]INPUT TAB'!#REF!</definedName>
    <definedName name="RdSch_PY2" localSheetId="11">'[122]INPUT TAB'!#REF!</definedName>
    <definedName name="RdSch_PY2" localSheetId="5">'[122]INPUT TAB'!#REF!</definedName>
    <definedName name="RdSch_PY2" localSheetId="6">'[122]INPUT TAB'!#REF!</definedName>
    <definedName name="RdSch_PY2">'[122]INPUT TAB'!#REF!</definedName>
    <definedName name="re" hidden="1">{#N/A,#N/A,FALSE,"Pg 6b CustCount_Gas";#N/A,#N/A,FALSE,"QA";#N/A,#N/A,FALSE,"Report";#N/A,#N/A,FALSE,"forecast"}</definedName>
    <definedName name="reaccrual" localSheetId="11">[30]Sheet2!#REF!</definedName>
    <definedName name="reaccrual" localSheetId="5">[30]Sheet2!#REF!</definedName>
    <definedName name="reaccrual" localSheetId="6">[30]Sheet2!#REF!</definedName>
    <definedName name="reaccrual">[30]Sheet2!#REF!</definedName>
    <definedName name="Realization" localSheetId="11">#REF!</definedName>
    <definedName name="Realization" localSheetId="5">#REF!</definedName>
    <definedName name="Realization" localSheetId="6">#REF!</definedName>
    <definedName name="Realization">#REF!</definedName>
    <definedName name="realproptaxadjust" localSheetId="11">#REF!</definedName>
    <definedName name="realproptaxadjust" localSheetId="5">#REF!</definedName>
    <definedName name="realproptaxadjust" localSheetId="6">#REF!</definedName>
    <definedName name="realproptaxadjust">#REF!</definedName>
    <definedName name="REC" localSheetId="11">#REF!</definedName>
    <definedName name="REC" localSheetId="5">#REF!</definedName>
    <definedName name="REC" localSheetId="6">#REF!</definedName>
    <definedName name="REC">#REF!</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gasset" localSheetId="11">#REF!</definedName>
    <definedName name="regasset" localSheetId="5">#REF!</definedName>
    <definedName name="regasset" localSheetId="6">#REF!</definedName>
    <definedName name="regasset">#REF!</definedName>
    <definedName name="RENAME" localSheetId="11" hidden="1">#REF!</definedName>
    <definedName name="RENAME" localSheetId="5" hidden="1">#REF!</definedName>
    <definedName name="RENAME" localSheetId="6" hidden="1">#REF!</definedName>
    <definedName name="RENAME" hidden="1">#REF!</definedName>
    <definedName name="RENAME2" localSheetId="11" hidden="1">#REF!</definedName>
    <definedName name="RENAME2" localSheetId="5" hidden="1">#REF!</definedName>
    <definedName name="RENAME2" localSheetId="6" hidden="1">#REF!</definedName>
    <definedName name="RENAME2" hidden="1">#REF!</definedName>
    <definedName name="ReporterName">[123]Reference!$B$49:$B$220</definedName>
    <definedName name="Requlated_scenario">'[41]Assumptions (Input)'!$B$12</definedName>
    <definedName name="RESADJ" localSheetId="11">#REF!</definedName>
    <definedName name="RESADJ" localSheetId="5">#REF!</definedName>
    <definedName name="RESADJ" localSheetId="6">#REF!</definedName>
    <definedName name="RESADJ">#REF!</definedName>
    <definedName name="resdebt" localSheetId="11">#REF!</definedName>
    <definedName name="resdebt" localSheetId="5">#REF!</definedName>
    <definedName name="resdebt" localSheetId="6">#REF!</definedName>
    <definedName name="resdebt">#REF!</definedName>
    <definedName name="resepcdevcost" localSheetId="11">#REF!</definedName>
    <definedName name="resepcdevcost" localSheetId="5">#REF!</definedName>
    <definedName name="resepcdevcost" localSheetId="6">#REF!</definedName>
    <definedName name="resepcdevcost">#REF!</definedName>
    <definedName name="RESequit" localSheetId="11">#REF!</definedName>
    <definedName name="RESequit" localSheetId="5">#REF!</definedName>
    <definedName name="RESequit" localSheetId="6">#REF!</definedName>
    <definedName name="RESequit">#REF!</definedName>
    <definedName name="ResExchCrRate" localSheetId="7">[124]Sch_194!$M$31</definedName>
    <definedName name="ResExchCrRate">[47]Sch_194!$M$31</definedName>
    <definedName name="RESID">[11]EXTERNAL!$A$88:$IV$90</definedName>
    <definedName name="resource_lookup">'[125]#REF'!$B$3:$C$112</definedName>
    <definedName name="ResourceSupplier">[40]Variables!$D$28</definedName>
    <definedName name="ResRCF" localSheetId="7">[53]INPUTS!$F$44</definedName>
    <definedName name="ResRCF">[77]INPUTS!$F$44</definedName>
    <definedName name="RESTATING" localSheetId="11">#REF!</definedName>
    <definedName name="RESTATING" localSheetId="5">#REF!</definedName>
    <definedName name="RESTATING" localSheetId="6">#REF!</definedName>
    <definedName name="RESTATING">#REF!</definedName>
    <definedName name="Results" localSheetId="11">#REF!</definedName>
    <definedName name="Results" localSheetId="5">#REF!</definedName>
    <definedName name="Results" localSheetId="6">#REF!</definedName>
    <definedName name="Results">#REF!</definedName>
    <definedName name="ResUnc" localSheetId="7">[53]INPUTS!$F$39</definedName>
    <definedName name="ResUnc">[77]INPUTS!$F$39</definedName>
    <definedName name="retail" localSheetId="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11">#REF!</definedName>
    <definedName name="retain" localSheetId="5">#REF!</definedName>
    <definedName name="retain" localSheetId="6">#REF!</definedName>
    <definedName name="retain">#REF!</definedName>
    <definedName name="RETIREPLAN" localSheetId="11">[46]model!#REF!</definedName>
    <definedName name="RETIREPLAN" localSheetId="5">[46]model!#REF!</definedName>
    <definedName name="RETIREPLAN" localSheetId="6">[46]model!#REF!</definedName>
    <definedName name="RETIREPLAN">[46]model!#REF!</definedName>
    <definedName name="REV" localSheetId="11">#REF!</definedName>
    <definedName name="REV" localSheetId="5">#REF!</definedName>
    <definedName name="REV" localSheetId="6">#REF!</definedName>
    <definedName name="REV">#REF!</definedName>
    <definedName name="REV_SCHD" localSheetId="11">#REF!</definedName>
    <definedName name="REV_SCHD" localSheetId="5">#REF!</definedName>
    <definedName name="REV_SCHD" localSheetId="6">#REF!</definedName>
    <definedName name="REV_SCHD">#REF!</definedName>
    <definedName name="REVADJ" localSheetId="11">#REF!</definedName>
    <definedName name="REVADJ" localSheetId="5">#REF!</definedName>
    <definedName name="REVADJ" localSheetId="6">#REF!</definedName>
    <definedName name="REVADJ">#REF!</definedName>
    <definedName name="RevClass">[121]Codes!$F$2:$G$10</definedName>
    <definedName name="Revenue" localSheetId="11">#REF!</definedName>
    <definedName name="Revenue" localSheetId="5">#REF!</definedName>
    <definedName name="Revenue" localSheetId="6">#REF!</definedName>
    <definedName name="Revenue">#REF!</definedName>
    <definedName name="Revenue_by_month_take_2" localSheetId="11">#REF!</definedName>
    <definedName name="Revenue_by_month_take_2" localSheetId="5">#REF!</definedName>
    <definedName name="Revenue_by_month_take_2" localSheetId="6">#REF!</definedName>
    <definedName name="Revenue_by_month_take_2">#REF!</definedName>
    <definedName name="revenue_flag">'[41]Assumptions (Input)'!$C$12</definedName>
    <definedName name="Revenue_Taxes">'[41]Assumptions (Input)'!$B$8</definedName>
    <definedName name="RevenueCheck" localSheetId="11">#REF!</definedName>
    <definedName name="RevenueCheck" localSheetId="5">#REF!</definedName>
    <definedName name="RevenueCheck" localSheetId="6">#REF!</definedName>
    <definedName name="RevenueCheck">#REF!</definedName>
    <definedName name="REVFAC1.T">[11]INTERNAL!$A$73:$IV$75</definedName>
    <definedName name="REVREQ" localSheetId="11">#REF!</definedName>
    <definedName name="REVREQ" localSheetId="5">#REF!</definedName>
    <definedName name="REVREQ" localSheetId="6">#REF!</definedName>
    <definedName name="REVREQ">#REF!</definedName>
    <definedName name="RevReqSettle" localSheetId="11">#REF!</definedName>
    <definedName name="RevReqSettle" localSheetId="5">#REF!</definedName>
    <definedName name="RevReqSettle" localSheetId="6">#REF!</definedName>
    <definedName name="RevReqSettle">#REF!</definedName>
    <definedName name="REVVSTRS" localSheetId="11">#REF!</definedName>
    <definedName name="REVVSTRS" localSheetId="5">#REF!</definedName>
    <definedName name="REVVSTRS" localSheetId="6">#REF!</definedName>
    <definedName name="REVVSTRS">#REF!</definedName>
    <definedName name="RISFORM" localSheetId="11">#REF!</definedName>
    <definedName name="RISFORM" localSheetId="5">#REF!</definedName>
    <definedName name="RISFORM" localSheetId="6">#REF!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7">[53]INPUTS!$F$30</definedName>
    <definedName name="ROD">[77]INPUTS!$F$30</definedName>
    <definedName name="ROE" localSheetId="11">[46]model!#REF!</definedName>
    <definedName name="ROE" localSheetId="5">[46]model!#REF!</definedName>
    <definedName name="ROE" localSheetId="6">[46]model!#REF!</definedName>
    <definedName name="ROE">[46]model!#REF!</definedName>
    <definedName name="ROR" localSheetId="7">[53]INPUTS!$F$29</definedName>
    <definedName name="ROR">[77]INPUTS!$F$29</definedName>
    <definedName name="royalty" localSheetId="11">#REF!</definedName>
    <definedName name="royalty" localSheetId="5">#REF!</definedName>
    <definedName name="royalty" localSheetId="6">#REF!</definedName>
    <definedName name="royalty">#REF!</definedName>
    <definedName name="royenergyprice" localSheetId="11">#REF!</definedName>
    <definedName name="royenergyprice" localSheetId="5">#REF!</definedName>
    <definedName name="royenergyprice" localSheetId="6">#REF!</definedName>
    <definedName name="royenergyprice">#REF!</definedName>
    <definedName name="royescal" localSheetId="11">#REF!</definedName>
    <definedName name="royescal" localSheetId="5">#REF!</definedName>
    <definedName name="royescal" localSheetId="6">#REF!</definedName>
    <definedName name="royescal">#REF!</definedName>
    <definedName name="roysched1perc" localSheetId="11">#REF!</definedName>
    <definedName name="roysched1perc" localSheetId="5">#REF!</definedName>
    <definedName name="roysched1perc" localSheetId="6">#REF!</definedName>
    <definedName name="roysched1perc">#REF!</definedName>
    <definedName name="roysched2perc" localSheetId="11">#REF!</definedName>
    <definedName name="roysched2perc" localSheetId="5">#REF!</definedName>
    <definedName name="roysched2perc" localSheetId="6">#REF!</definedName>
    <definedName name="roysched2perc">#REF!</definedName>
    <definedName name="rrr" localSheetId="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localSheetId="11" hidden="1">#REF!</definedName>
    <definedName name="Rwvu.allocations." localSheetId="5" hidden="1">#REF!</definedName>
    <definedName name="Rwvu.allocations." localSheetId="6" hidden="1">#REF!</definedName>
    <definedName name="Rwvu.allocations." hidden="1">#REF!</definedName>
    <definedName name="Rwvu.annual._.hotel." localSheetId="11" hidden="1">[38]development!#REF!</definedName>
    <definedName name="Rwvu.annual._.hotel." localSheetId="5" hidden="1">[38]development!#REF!</definedName>
    <definedName name="Rwvu.annual._.hotel." localSheetId="6" hidden="1">[38]development!#REF!</definedName>
    <definedName name="Rwvu.annual._.hotel." hidden="1">[38]development!#REF!</definedName>
    <definedName name="Rwvu.bottom._.line." localSheetId="11" hidden="1">[38]development!#REF!</definedName>
    <definedName name="Rwvu.bottom._.line." localSheetId="5" hidden="1">[38]development!#REF!</definedName>
    <definedName name="Rwvu.bottom._.line." localSheetId="6" hidden="1">[38]development!#REF!</definedName>
    <definedName name="Rwvu.bottom._.line." hidden="1">[38]development!#REF!</definedName>
    <definedName name="Rwvu.cash._.flow." localSheetId="11" hidden="1">#REF!</definedName>
    <definedName name="Rwvu.cash._.flow." localSheetId="5" hidden="1">#REF!</definedName>
    <definedName name="Rwvu.cash._.flow." localSheetId="6" hidden="1">#REF!</definedName>
    <definedName name="Rwvu.cash._.flow." hidden="1">#REF!</definedName>
    <definedName name="Rwvu.combo." localSheetId="11" hidden="1">[38]development!#REF!</definedName>
    <definedName name="Rwvu.combo." localSheetId="5" hidden="1">[38]development!#REF!</definedName>
    <definedName name="Rwvu.combo." localSheetId="6" hidden="1">[38]development!#REF!</definedName>
    <definedName name="Rwvu.combo." hidden="1">[38]development!#REF!</definedName>
    <definedName name="Rwvu.offsite." localSheetId="11" hidden="1">#REF!</definedName>
    <definedName name="Rwvu.offsite." localSheetId="5" hidden="1">#REF!</definedName>
    <definedName name="Rwvu.offsite." localSheetId="6" hidden="1">#REF!</definedName>
    <definedName name="Rwvu.offsite." hidden="1">#REF!</definedName>
    <definedName name="Rwvu.onsite." localSheetId="11" hidden="1">#REF!</definedName>
    <definedName name="Rwvu.onsite." localSheetId="5" hidden="1">#REF!</definedName>
    <definedName name="Rwvu.onsite." localSheetId="6" hidden="1">#REF!</definedName>
    <definedName name="Rwvu.onsite." hidden="1">#REF!</definedName>
    <definedName name="SALESRESALEP" localSheetId="11">[104]model!#REF!</definedName>
    <definedName name="SALESRESALEP" localSheetId="5">[104]model!#REF!</definedName>
    <definedName name="SALESRESALEP" localSheetId="6">[104]model!#REF!</definedName>
    <definedName name="SALESRESALEP">[104]model!#REF!</definedName>
    <definedName name="SALESRESALER" localSheetId="11">[104]model!#REF!</definedName>
    <definedName name="SALESRESALER" localSheetId="5">[104]model!#REF!</definedName>
    <definedName name="SALESRESALER" localSheetId="6">[104]model!#REF!</definedName>
    <definedName name="SALESRESALER">[104]model!#REF!</definedName>
    <definedName name="salestax" localSheetId="11">#REF!</definedName>
    <definedName name="salestax" localSheetId="5">#REF!</definedName>
    <definedName name="salestax" localSheetId="6">#REF!</definedName>
    <definedName name="salestax">#REF!</definedName>
    <definedName name="SAPBEXdnldView">"46HLPWIQ6J3TDMPT5WG7XVEBI"</definedName>
    <definedName name="SAPBEXhrIndnt" hidden="1">"Wide"</definedName>
    <definedName name="SAPBEXrevision" hidden="1">1</definedName>
    <definedName name="SAPBEXsysID" hidden="1">"BWP"</definedName>
    <definedName name="SAPBEXwbID" localSheetId="7">"44KU92Q9LH2VK4DK86GZ93AXN"</definedName>
    <definedName name="SAPBEXwbID" hidden="1">"45FIHJWMI3GHFVKWLVCY66MTN"</definedName>
    <definedName name="SAPsysID" hidden="1">"708C5W7SBKP804JT78WJ0JNKI"</definedName>
    <definedName name="SAPwbID" hidden="1">"ARS"</definedName>
    <definedName name="SBRCF" localSheetId="7">[106]INPUTS!$F$40</definedName>
    <definedName name="SBRCF">[107]INPUTS!$F$40</definedName>
    <definedName name="SbUnc">[11]INPUTS!$F$35</definedName>
    <definedName name="Sch194Rlfwd">'[126]Sch94 Rlfwd'!$B$11</definedName>
    <definedName name="SCH33CUSTS" localSheetId="11">#REF!</definedName>
    <definedName name="SCH33CUSTS" localSheetId="5">#REF!</definedName>
    <definedName name="SCH33CUSTS" localSheetId="6">#REF!</definedName>
    <definedName name="SCH33CUSTS">#REF!</definedName>
    <definedName name="SCH48ADJ" localSheetId="11">#REF!</definedName>
    <definedName name="SCH48ADJ" localSheetId="5">#REF!</definedName>
    <definedName name="SCH48ADJ" localSheetId="6">#REF!</definedName>
    <definedName name="SCH48ADJ">#REF!</definedName>
    <definedName name="SCH98NOR" localSheetId="11">#REF!</definedName>
    <definedName name="SCH98NOR" localSheetId="5">#REF!</definedName>
    <definedName name="SCH98NOR" localSheetId="6">#REF!</definedName>
    <definedName name="SCH98NOR">#REF!</definedName>
    <definedName name="SCHED47" localSheetId="11">#REF!</definedName>
    <definedName name="SCHED47" localSheetId="5">#REF!</definedName>
    <definedName name="SCHED47" localSheetId="6">#REF!</definedName>
    <definedName name="SCHED47">#REF!</definedName>
    <definedName name="schedtoggle" localSheetId="11">#REF!</definedName>
    <definedName name="schedtoggle" localSheetId="5">#REF!</definedName>
    <definedName name="schedtoggle" localSheetId="6">#REF!</definedName>
    <definedName name="schedtoggle">#REF!</definedName>
    <definedName name="Schedule">[35]Inputs!$N$14</definedName>
    <definedName name="sdlfhsdlhfkl" localSheetId="8" hidden="1">{#N/A,#N/A,FALSE,"Summ";#N/A,#N/A,FALSE,"General"}</definedName>
    <definedName name="sdlfhsdlhfkl" localSheetId="7" hidden="1">{#N/A,#N/A,FALSE,"Summ";#N/A,#N/A,FALSE,"General"}</definedName>
    <definedName name="sdlfhsdlhfkl" hidden="1">{#N/A,#N/A,FALSE,"Summ";#N/A,#N/A,FALSE,"General"}</definedName>
    <definedName name="se" localSheetId="11">#REF!</definedName>
    <definedName name="se" localSheetId="5">#REF!</definedName>
    <definedName name="se" localSheetId="6">#REF!</definedName>
    <definedName name="se">#REF!</definedName>
    <definedName name="SEATAC_TEMP" localSheetId="11">#REF!</definedName>
    <definedName name="SEATAC_TEMP" localSheetId="5">#REF!</definedName>
    <definedName name="SEATAC_TEMP" localSheetId="6">#REF!</definedName>
    <definedName name="SEATAC_TEMP">#REF!</definedName>
    <definedName name="SeatacPrint" localSheetId="11">[115]Bremerton!#REF!</definedName>
    <definedName name="SeatacPrint" localSheetId="5">[115]Bremerton!#REF!</definedName>
    <definedName name="SeatacPrint" localSheetId="6">[115]Bremerton!#REF!</definedName>
    <definedName name="SeatacPrint">[115]Bremerton!#REF!</definedName>
    <definedName name="SECOND" localSheetId="11">[1]Jan!#REF!</definedName>
    <definedName name="SECOND" localSheetId="5">[1]Jan!#REF!</definedName>
    <definedName name="SECOND" localSheetId="6">[1]Jan!#REF!</definedName>
    <definedName name="SECOND">[1]Jan!#REF!</definedName>
    <definedName name="SecSSW_MWH" localSheetId="11">[18]DT_A_AMW93!#REF!</definedName>
    <definedName name="SecSSW_MWH" localSheetId="5">[18]DT_A_AMW93!#REF!</definedName>
    <definedName name="SecSSW_MWH" localSheetId="6">[18]DT_A_AMW93!#REF!</definedName>
    <definedName name="SecSSW_MWH">[18]DT_A_AMW93!#REF!</definedName>
    <definedName name="SEP" localSheetId="11">[42]Backup!#REF!</definedName>
    <definedName name="SEP" localSheetId="5">[42]Backup!#REF!</definedName>
    <definedName name="SEP" localSheetId="6">[42]Backup!#REF!</definedName>
    <definedName name="SEP">[42]Backup!#REF!</definedName>
    <definedName name="Sep03AMA" localSheetId="7">[9]BS!$AG$7:$AG$3582</definedName>
    <definedName name="Sep03AMA">[28]BS!$AN$7:$AN$3420</definedName>
    <definedName name="Sep04AMA" localSheetId="7">[4]BS!$AL$7:$AL$3582</definedName>
    <definedName name="Sep04AMA">[5]BS!$AL$7:$AL$3582</definedName>
    <definedName name="Sep05AMA" localSheetId="11">#REF!</definedName>
    <definedName name="Sep05AMA" localSheetId="5">#REF!</definedName>
    <definedName name="Sep05AMA" localSheetId="6">#REF!</definedName>
    <definedName name="Sep05AMA">#REF!</definedName>
    <definedName name="Sep09AMA">[7]BS!$AS$7:$AS$1726</definedName>
    <definedName name="sepcf" localSheetId="11">#REF!</definedName>
    <definedName name="sepcf" localSheetId="5">#REF!</definedName>
    <definedName name="sepcf" localSheetId="6">#REF!</definedName>
    <definedName name="sepcf">#REF!</definedName>
    <definedName name="sepcost" localSheetId="11">#REF!</definedName>
    <definedName name="sepcost" localSheetId="5">#REF!</definedName>
    <definedName name="sepcost" localSheetId="6">#REF!</definedName>
    <definedName name="sepcost">#REF!</definedName>
    <definedName name="SEPT" localSheetId="11">#REF!</definedName>
    <definedName name="SEPT" localSheetId="5">#REF!</definedName>
    <definedName name="SEPT" localSheetId="6">#REF!</definedName>
    <definedName name="SEPT">#REF!</definedName>
    <definedName name="Sept17AMA">[23]BS!$AM$8:$AM$2552</definedName>
    <definedName name="SERVICES_3" localSheetId="11">#REF!</definedName>
    <definedName name="SERVICES_3" localSheetId="5">#REF!</definedName>
    <definedName name="SERVICES_3" localSheetId="6">#REF!</definedName>
    <definedName name="SERVICES_3">#REF!</definedName>
    <definedName name="seven" localSheetId="8" hidden="1">{#N/A,#N/A,FALSE,"CRPT";#N/A,#N/A,FALSE,"TREND";#N/A,#N/A,FALSE,"%Curve"}</definedName>
    <definedName name="seven" localSheetId="7" hidden="1">{#N/A,#N/A,FALSE,"CRPT";#N/A,#N/A,FALSE,"TREND";#N/A,#N/A,FALSE,"%Curve"}</definedName>
    <definedName name="seven" hidden="1">{#N/A,#N/A,FALSE,"CRPT";#N/A,#N/A,FALSE,"TREND";#N/A,#N/A,FALSE,"%Curve"}</definedName>
    <definedName name="sg" localSheetId="11">#REF!</definedName>
    <definedName name="sg" localSheetId="5">#REF!</definedName>
    <definedName name="sg" localSheetId="6">#REF!</definedName>
    <definedName name="sg">#REF!</definedName>
    <definedName name="shit" localSheetId="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8"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1">[46]model!#REF!</definedName>
    <definedName name="SKAGIT" localSheetId="5">[46]model!#REF!</definedName>
    <definedName name="SKAGIT" localSheetId="6">[46]model!#REF!</definedName>
    <definedName name="SKAGIT">[46]model!#REF!</definedName>
    <definedName name="SLFINSURANCE" localSheetId="11">#REF!</definedName>
    <definedName name="SLFINSURANCE" localSheetId="5">#REF!</definedName>
    <definedName name="SLFINSURANCE" localSheetId="6">#REF!</definedName>
    <definedName name="SLFINSURANCE">#REF!</definedName>
    <definedName name="SolarDate" localSheetId="11">'[67]Dispatch Cases'!#REF!</definedName>
    <definedName name="SolarDate" localSheetId="5">'[67]Dispatch Cases'!#REF!</definedName>
    <definedName name="SolarDate" localSheetId="6">'[67]Dispatch Cases'!#REF!</definedName>
    <definedName name="SolarDate">'[67]Dispatch Cases'!#REF!</definedName>
    <definedName name="solver_eval">0</definedName>
    <definedName name="solver_ntri">1000</definedName>
    <definedName name="solver_rsmp">1</definedName>
    <definedName name="solver_seed">0</definedName>
    <definedName name="SpecMaint" hidden="1">{#N/A,#N/A,FALSE,"Summary";#N/A,#N/A,FALSE,"SmPlants";#N/A,#N/A,FALSE,"Utah";#N/A,#N/A,FALSE,"Idaho";#N/A,#N/A,FALSE,"Lewis River";#N/A,#N/A,FALSE,"NrthUmpq";#N/A,#N/A,FALSE,"KlamRog"}</definedName>
    <definedName name="spippw" localSheetId="7" hidden="1">{#N/A,#N/A,FALSE,"Actual";#N/A,#N/A,FALSE,"Normalized";#N/A,#N/A,FALSE,"Electric Actual";#N/A,#N/A,FALSE,"Electric Normalized"}</definedName>
    <definedName name="spippw" hidden="1">{#N/A,#N/A,FALSE,"Actual";#N/A,#N/A,FALSE,"Normalized";#N/A,#N/A,FALSE,"Electric Actual";#N/A,#N/A,FALSE,"Electric Normalized"}</definedName>
    <definedName name="SPREAD" localSheetId="11">#REF!</definedName>
    <definedName name="SPREAD" localSheetId="5">#REF!</definedName>
    <definedName name="SPREAD" localSheetId="6">#REF!</definedName>
    <definedName name="SPREAD">#REF!</definedName>
    <definedName name="SpreadsheetBuilder_2" localSheetId="11" hidden="1">[127]Sheet2!#REF!</definedName>
    <definedName name="SpreadsheetBuilder_2" localSheetId="5" hidden="1">[127]Sheet2!#REF!</definedName>
    <definedName name="SpreadsheetBuilder_2" localSheetId="6" hidden="1">[127]Sheet2!#REF!</definedName>
    <definedName name="SpreadsheetBuilder_2" hidden="1">[127]Sheet2!#REF!</definedName>
    <definedName name="SpreadsheetBuilder_3" localSheetId="11" hidden="1">[128]Sheet2!#REF!</definedName>
    <definedName name="SpreadsheetBuilder_3" localSheetId="5" hidden="1">[128]Sheet2!#REF!</definedName>
    <definedName name="SpreadsheetBuilder_3" localSheetId="6" hidden="1">[128]Sheet2!#REF!</definedName>
    <definedName name="SpreadsheetBuilder_3" hidden="1">[128]Sheet2!#REF!</definedName>
    <definedName name="ss" hidden="1">{"PRINT",#N/A,TRUE,"APPA";"PRINT",#N/A,TRUE,"APS";"PRINT",#N/A,TRUE,"BHPL";"PRINT",#N/A,TRUE,"BHPL2";"PRINT",#N/A,TRUE,"CDWR";"PRINT",#N/A,TRUE,"EWEB";"PRINT",#N/A,TRUE,"LADWP";"PRINT",#N/A,TRUE,"NEVBASE"}</definedName>
    <definedName name="STAFFREDUC" localSheetId="11">[104]model!#REF!</definedName>
    <definedName name="STAFFREDUC" localSheetId="5">[104]model!#REF!</definedName>
    <definedName name="STAFFREDUC" localSheetId="6">[104]model!#REF!</definedName>
    <definedName name="STAFFREDUC">[104]model!#REF!</definedName>
    <definedName name="standard1" localSheetId="7" hidden="1">{"YTD-Total",#N/A,FALSE,"Provision"}</definedName>
    <definedName name="standard1" hidden="1">{"YTD-Total",#N/A,FALSE,"Provision"}</definedName>
    <definedName name="START" localSheetId="11">[1]Jan!#REF!</definedName>
    <definedName name="START" localSheetId="5">[1]Jan!#REF!</definedName>
    <definedName name="START" localSheetId="6">[1]Jan!#REF!</definedName>
    <definedName name="START">[1]Jan!#REF!</definedName>
    <definedName name="StartDate">[37]Assumptions!$C$9</definedName>
    <definedName name="STATE_UTILITY_TAX" localSheetId="7">'[26]MJS-7'!$N$16</definedName>
    <definedName name="STATE_UTILITY_TAX">'[27]MJS-7'!$N$16</definedName>
    <definedName name="stationserv" localSheetId="11">#REF!</definedName>
    <definedName name="stationserv" localSheetId="5">#REF!</definedName>
    <definedName name="stationserv" localSheetId="6">#REF!</definedName>
    <definedName name="stationserv">#REF!</definedName>
    <definedName name="STAX" localSheetId="7">[53]INPUTS!$F$34</definedName>
    <definedName name="STAX">[77]INPUTS!$F$34</definedName>
    <definedName name="STORM" localSheetId="11">#REF!</definedName>
    <definedName name="STORM" localSheetId="5">#REF!</definedName>
    <definedName name="STORM" localSheetId="6">#REF!</definedName>
    <definedName name="STORM">#REF!</definedName>
    <definedName name="sue" hidden="1">{#N/A,#N/A,FALSE,"Cover Sheet";"Use of Equipment",#N/A,FALSE,"Area C";"Equipment Hours",#N/A,FALSE,"All";"Summary",#N/A,FALSE,"All"}</definedName>
    <definedName name="SUM_TAB1" localSheetId="11">#REF!</definedName>
    <definedName name="SUM_TAB1" localSheetId="5">#REF!</definedName>
    <definedName name="SUM_TAB1" localSheetId="6">#REF!</definedName>
    <definedName name="SUM_TAB1">#REF!</definedName>
    <definedName name="SUM_TAB2" localSheetId="11">#REF!</definedName>
    <definedName name="SUM_TAB2" localSheetId="5">#REF!</definedName>
    <definedName name="SUM_TAB2" localSheetId="6">#REF!</definedName>
    <definedName name="SUM_TAB2">#REF!</definedName>
    <definedName name="SUM_TAB3" localSheetId="11">#REF!</definedName>
    <definedName name="SUM_TAB3" localSheetId="5">#REF!</definedName>
    <definedName name="SUM_TAB3" localSheetId="6">#REF!</definedName>
    <definedName name="SUM_TAB3">#REF!</definedName>
    <definedName name="SUMMARY" localSheetId="11">#REF!</definedName>
    <definedName name="SUMMARY" localSheetId="5">#REF!</definedName>
    <definedName name="SUMMARY" localSheetId="6">#REF!</definedName>
    <definedName name="SUMMARY">#REF!</definedName>
    <definedName name="SummaryPrint" localSheetId="11">[115]Bremerton!#REF!</definedName>
    <definedName name="SummaryPrint" localSheetId="5">[115]Bremerton!#REF!</definedName>
    <definedName name="SummaryPrint" localSheetId="6">[115]Bremerton!#REF!</definedName>
    <definedName name="SummaryPrint">[115]Bremerton!#REF!</definedName>
    <definedName name="SUMMER" localSheetId="11">[115]Bremerton!#REF!</definedName>
    <definedName name="SUMMER" localSheetId="5">[115]Bremerton!#REF!</definedName>
    <definedName name="SUMMER" localSheetId="6">[115]Bremerton!#REF!</definedName>
    <definedName name="SUMMER">[115]Bremerton!#REF!</definedName>
    <definedName name="supentit_in_wkly_vect_input" localSheetId="11">#REF!</definedName>
    <definedName name="supentit_in_wkly_vect_input" localSheetId="5">#REF!</definedName>
    <definedName name="supentit_in_wkly_vect_input" localSheetId="6">#REF!</definedName>
    <definedName name="supentit_in_wkly_vect_input">#REF!</definedName>
    <definedName name="supentit_out_wkly_vect_input" localSheetId="11">#REF!</definedName>
    <definedName name="supentit_out_wkly_vect_input" localSheetId="5">#REF!</definedName>
    <definedName name="supentit_out_wkly_vect_input" localSheetId="6">#REF!</definedName>
    <definedName name="supentit_out_wkly_vect_input">#REF!</definedName>
    <definedName name="susan" hidden="1">{#N/A,#N/A,FALSE,"Cover Sheet";"Use of Equipment",#N/A,FALSE,"Area C";"Equipment Hours",#N/A,FALSE,"All";"Summary",#N/A,FALSE,"All"}</definedName>
    <definedName name="SW.T">[11]INTERNAL!$A$76:$IV$78</definedName>
    <definedName name="SWPTD.T">[11]INTERNAL!$A$79:$IV$81</definedName>
    <definedName name="SWSales_MWH" localSheetId="11">[18]DT_A_AMW93!#REF!</definedName>
    <definedName name="SWSales_MWH" localSheetId="5">[18]DT_A_AMW93!#REF!</definedName>
    <definedName name="SWSales_MWH" localSheetId="6">[18]DT_A_AMW93!#REF!</definedName>
    <definedName name="SWSales_MWH">[18]DT_A_AMW93!#REF!</definedName>
    <definedName name="Swvu.allocations." localSheetId="11" hidden="1">#REF!</definedName>
    <definedName name="Swvu.allocations." localSheetId="5" hidden="1">#REF!</definedName>
    <definedName name="Swvu.allocations." localSheetId="6" hidden="1">#REF!</definedName>
    <definedName name="Swvu.allocations." hidden="1">#REF!</definedName>
    <definedName name="Swvu.annual._.hotel." hidden="1">[38]development!$C$5</definedName>
    <definedName name="Swvu.bottom._.line." localSheetId="11" hidden="1">[38]development!#REF!</definedName>
    <definedName name="Swvu.bottom._.line." localSheetId="5" hidden="1">[38]development!#REF!</definedName>
    <definedName name="Swvu.bottom._.line." localSheetId="6" hidden="1">[38]development!#REF!</definedName>
    <definedName name="Swvu.bottom._.line." hidden="1">[38]development!#REF!</definedName>
    <definedName name="Swvu.cash._.flow." localSheetId="11" hidden="1">#REF!</definedName>
    <definedName name="Swvu.cash._.flow." localSheetId="5" hidden="1">#REF!</definedName>
    <definedName name="Swvu.cash._.flow." localSheetId="6" hidden="1">#REF!</definedName>
    <definedName name="Swvu.cash._.flow." hidden="1">#REF!</definedName>
    <definedName name="Swvu.combo." hidden="1">[38]development!$B$89</definedName>
    <definedName name="Swvu.full." localSheetId="11" hidden="1">#REF!</definedName>
    <definedName name="Swvu.full." localSheetId="5" hidden="1">#REF!</definedName>
    <definedName name="Swvu.full." localSheetId="6" hidden="1">#REF!</definedName>
    <definedName name="Swvu.full." hidden="1">#REF!</definedName>
    <definedName name="Swvu.offsite." localSheetId="11" hidden="1">#REF!</definedName>
    <definedName name="Swvu.offsite." localSheetId="5" hidden="1">#REF!</definedName>
    <definedName name="Swvu.offsite." localSheetId="6" hidden="1">#REF!</definedName>
    <definedName name="Swvu.offsite." hidden="1">#REF!</definedName>
    <definedName name="Swvu.onsite." localSheetId="11" hidden="1">#REF!</definedName>
    <definedName name="Swvu.onsite." localSheetId="5" hidden="1">#REF!</definedName>
    <definedName name="Swvu.onsite." localSheetId="6" hidden="1">#REF!</definedName>
    <definedName name="Swvu.onsite." hidden="1">#REF!</definedName>
    <definedName name="t" localSheetId="8" hidden="1">{#N/A,#N/A,FALSE,"CESTSUM";#N/A,#N/A,FALSE,"est sum A";#N/A,#N/A,FALSE,"est detail A"}</definedName>
    <definedName name="t" localSheetId="7" hidden="1">{#N/A,#N/A,FALSE,"CESTSUM";#N/A,#N/A,FALSE,"est sum A";#N/A,#N/A,FALSE,"est detail A"}</definedName>
    <definedName name="t" hidden="1">{#N/A,#N/A,FALSE,"CESTSUM";#N/A,#N/A,FALSE,"est sum A";#N/A,#N/A,FALSE,"est detail A"}</definedName>
    <definedName name="TABLE_1" localSheetId="11">#REF!</definedName>
    <definedName name="TABLE_1" localSheetId="5">#REF!</definedName>
    <definedName name="TABLE_1" localSheetId="6">#REF!</definedName>
    <definedName name="TABLE_1">#REF!</definedName>
    <definedName name="TABLE_2" localSheetId="11">#REF!</definedName>
    <definedName name="TABLE_2" localSheetId="5">#REF!</definedName>
    <definedName name="TABLE_2" localSheetId="6">#REF!</definedName>
    <definedName name="TABLE_2">#REF!</definedName>
    <definedName name="TABLE_3" localSheetId="11">#REF!</definedName>
    <definedName name="TABLE_3" localSheetId="5">#REF!</definedName>
    <definedName name="TABLE_3" localSheetId="6">#REF!</definedName>
    <definedName name="TABLE_3">#REF!</definedName>
    <definedName name="TABLE_4" localSheetId="11">#REF!</definedName>
    <definedName name="TABLE_4" localSheetId="5">#REF!</definedName>
    <definedName name="TABLE_4" localSheetId="6">#REF!</definedName>
    <definedName name="TABLE_4">#REF!</definedName>
    <definedName name="TABLE_4_A" localSheetId="11">#REF!</definedName>
    <definedName name="TABLE_4_A" localSheetId="5">#REF!</definedName>
    <definedName name="TABLE_4_A" localSheetId="6">#REF!</definedName>
    <definedName name="TABLE_4_A">#REF!</definedName>
    <definedName name="TABLE_5" localSheetId="11">#REF!</definedName>
    <definedName name="TABLE_5" localSheetId="5">#REF!</definedName>
    <definedName name="TABLE_5" localSheetId="6">#REF!</definedName>
    <definedName name="TABLE_5">#REF!</definedName>
    <definedName name="TABLE_6" localSheetId="11">#REF!</definedName>
    <definedName name="TABLE_6" localSheetId="5">#REF!</definedName>
    <definedName name="TABLE_6" localSheetId="6">#REF!</definedName>
    <definedName name="TABLE_6">#REF!</definedName>
    <definedName name="TABLE_7" localSheetId="11">#REF!</definedName>
    <definedName name="TABLE_7" localSheetId="5">#REF!</definedName>
    <definedName name="TABLE_7" localSheetId="6">#REF!</definedName>
    <definedName name="TABLE_7">#REF!</definedName>
    <definedName name="TABLE1" localSheetId="11">#REF!</definedName>
    <definedName name="TABLE1" localSheetId="5">#REF!</definedName>
    <definedName name="TABLE1" localSheetId="6">#REF!</definedName>
    <definedName name="TABLE1">#REF!</definedName>
    <definedName name="TABLE2" localSheetId="11">#REF!</definedName>
    <definedName name="TABLE2" localSheetId="5">#REF!</definedName>
    <definedName name="TABLE2" localSheetId="6">#REF!</definedName>
    <definedName name="TABLE2">#REF!</definedName>
    <definedName name="TABLEA" localSheetId="11">#REF!</definedName>
    <definedName name="TABLEA" localSheetId="5">#REF!</definedName>
    <definedName name="TABLEA" localSheetId="6">#REF!</definedName>
    <definedName name="TABLEA">#REF!</definedName>
    <definedName name="TableName">"Dummy"</definedName>
    <definedName name="TABLEONE" localSheetId="11">#REF!</definedName>
    <definedName name="TABLEONE" localSheetId="5">#REF!</definedName>
    <definedName name="TABLEONE" localSheetId="6">#REF!</definedName>
    <definedName name="TABLEONE">#REF!</definedName>
    <definedName name="TargetROR">[32]Inputs!$G$29</definedName>
    <definedName name="TAXCORPLIC" localSheetId="11">#REF!</definedName>
    <definedName name="TAXCORPLIC" localSheetId="5">#REF!</definedName>
    <definedName name="TAXCORPLIC" localSheetId="6">#REF!</definedName>
    <definedName name="TAXCORPLIC">#REF!</definedName>
    <definedName name="TAXENERGYP" localSheetId="11">[46]model!#REF!</definedName>
    <definedName name="TAXENERGYP" localSheetId="5">[46]model!#REF!</definedName>
    <definedName name="TAXENERGYP" localSheetId="6">[46]model!#REF!</definedName>
    <definedName name="TAXENERGYP">[46]model!#REF!</definedName>
    <definedName name="TAXENERGYR" localSheetId="11">[46]model!#REF!</definedName>
    <definedName name="TAXENERGYR" localSheetId="5">[46]model!#REF!</definedName>
    <definedName name="TAXENERGYR" localSheetId="6">[46]model!#REF!</definedName>
    <definedName name="TAXENERGYR">[46]model!#REF!</definedName>
    <definedName name="TAXEXCISE" localSheetId="11">#REF!</definedName>
    <definedName name="TAXEXCISE" localSheetId="5">#REF!</definedName>
    <definedName name="TAXEXCISE" localSheetId="6">#REF!</definedName>
    <definedName name="TAXEXCISE">#REF!</definedName>
    <definedName name="TAXFICA" localSheetId="11">[46]model!#REF!</definedName>
    <definedName name="TAXFICA" localSheetId="5">[46]model!#REF!</definedName>
    <definedName name="TAXFICA" localSheetId="6">[46]model!#REF!</definedName>
    <definedName name="TAXFICA">[46]model!#REF!</definedName>
    <definedName name="TAXFUT" localSheetId="11">[46]model!#REF!</definedName>
    <definedName name="TAXFUT" localSheetId="5">[46]model!#REF!</definedName>
    <definedName name="TAXFUT" localSheetId="6">[46]model!#REF!</definedName>
    <definedName name="TAXFUT">[46]model!#REF!</definedName>
    <definedName name="TAXINCOME" localSheetId="11">#REF!</definedName>
    <definedName name="TAXINCOME" localSheetId="5">#REF!</definedName>
    <definedName name="TAXINCOME" localSheetId="6">#REF!</definedName>
    <definedName name="TAXINCOME">#REF!</definedName>
    <definedName name="TAXMEDICARE" localSheetId="11">[46]model!#REF!</definedName>
    <definedName name="TAXMEDICARE" localSheetId="5">[46]model!#REF!</definedName>
    <definedName name="TAXMEDICARE" localSheetId="6">[46]model!#REF!</definedName>
    <definedName name="TAXMEDICARE">[46]model!#REF!</definedName>
    <definedName name="taxown" localSheetId="11">#REF!</definedName>
    <definedName name="taxown" localSheetId="5">#REF!</definedName>
    <definedName name="taxown" localSheetId="6">#REF!</definedName>
    <definedName name="taxown">#REF!</definedName>
    <definedName name="TAXPFINT" localSheetId="11">[46]model!#REF!</definedName>
    <definedName name="TAXPFINT" localSheetId="5">[46]model!#REF!</definedName>
    <definedName name="TAXPFINT" localSheetId="6">[46]model!#REF!</definedName>
    <definedName name="TAXPFINT">[46]model!#REF!</definedName>
    <definedName name="TAXPROPERTY" localSheetId="11">#REF!</definedName>
    <definedName name="TAXPROPERTY" localSheetId="5">#REF!</definedName>
    <definedName name="TAXPROPERTY" localSheetId="6">#REF!</definedName>
    <definedName name="TAXPROPERTY">#REF!</definedName>
    <definedName name="TAXSUT" localSheetId="11">[46]model!#REF!</definedName>
    <definedName name="TAXSUT" localSheetId="5">[46]model!#REF!</definedName>
    <definedName name="TAXSUT" localSheetId="6">[46]model!#REF!</definedName>
    <definedName name="TAXSUT">[46]model!#REF!</definedName>
    <definedName name="tbl_Master" localSheetId="11">#REF!</definedName>
    <definedName name="tbl_Master" localSheetId="5">#REF!</definedName>
    <definedName name="tbl_Master" localSheetId="6">#REF!</definedName>
    <definedName name="tbl_Master">#REF!</definedName>
    <definedName name="tblAmount">OFFSET([129]Amount_Data!$E$2,0,0,COUNTA([129]Amount_Data!$A:$A)-1-COUNTIF([129]Amount_Data!$A:$A,TODAY()),COUNTA([129]Amount_Data!$2:$2)-4)</definedName>
    <definedName name="TDMOD" localSheetId="11">#REF!</definedName>
    <definedName name="TDMOD" localSheetId="5">#REF!</definedName>
    <definedName name="TDMOD" localSheetId="6">#REF!</definedName>
    <definedName name="TDMOD">#REF!</definedName>
    <definedName name="TDP.T">[11]INTERNAL!$A$82:$IV$84</definedName>
    <definedName name="TDROLL" localSheetId="11">#REF!</definedName>
    <definedName name="TDROLL" localSheetId="5">#REF!</definedName>
    <definedName name="TDROLL" localSheetId="6">#REF!</definedName>
    <definedName name="TDROLL">#REF!</definedName>
    <definedName name="tem" localSheetId="8" hidden="1">{#N/A,#N/A,FALSE,"Summ";#N/A,#N/A,FALSE,"General"}</definedName>
    <definedName name="tem" localSheetId="7" hidden="1">{#N/A,#N/A,FALSE,"Summ";#N/A,#N/A,FALSE,"General"}</definedName>
    <definedName name="tem" hidden="1">{#N/A,#N/A,FALSE,"Summ";#N/A,#N/A,FALSE,"General"}</definedName>
    <definedName name="TEMP" localSheetId="8" hidden="1">{#N/A,#N/A,FALSE,"Summ";#N/A,#N/A,FALSE,"General"}</definedName>
    <definedName name="TEMP" localSheetId="7" hidden="1">{#N/A,#N/A,FALSE,"Summ";#N/A,#N/A,FALSE,"General"}</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8" hidden="1">{#N/A,#N/A,FALSE,"CESTSUM";#N/A,#N/A,FALSE,"est sum A";#N/A,#N/A,FALSE,"est detail A"}</definedName>
    <definedName name="Temp1" localSheetId="7"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7" hidden="1">{#N/A,#N/A,FALSE,"CESTSUM";#N/A,#N/A,FALSE,"est sum A";#N/A,#N/A,FALSE,"est detail A"}</definedName>
    <definedName name="temp2" hidden="1">{#N/A,#N/A,FALSE,"CESTSUM";#N/A,#N/A,FALSE,"est sum A";#N/A,#N/A,FALSE,"est detail A"}</definedName>
    <definedName name="TEMPADJ">[86]Sheet1!$A$4:$E$40</definedName>
    <definedName name="TenaskaShare" localSheetId="11">[67]Dispatch!#REF!</definedName>
    <definedName name="TenaskaShare" localSheetId="5">[67]Dispatch!#REF!</definedName>
    <definedName name="TenaskaShare" localSheetId="6">[67]Dispatch!#REF!</definedName>
    <definedName name="TenaskaShare">[67]Dispatch!#REF!</definedName>
    <definedName name="TEst" hidden="1">{#N/A,#N/A,FALSE,"Coversheet";#N/A,#N/A,FALSE,"QA"}</definedName>
    <definedName name="TEST0" localSheetId="11">#REF!</definedName>
    <definedName name="TEST0" localSheetId="5">#REF!</definedName>
    <definedName name="TEST0" localSheetId="6">#REF!</definedName>
    <definedName name="TEST0">#REF!</definedName>
    <definedName name="Test1" localSheetId="11">#REF!</definedName>
    <definedName name="Test1" localSheetId="5">#REF!</definedName>
    <definedName name="Test1" localSheetId="6">#REF!</definedName>
    <definedName name="Test1">#REF!</definedName>
    <definedName name="Test2" localSheetId="11">#REF!</definedName>
    <definedName name="Test2" localSheetId="5">#REF!</definedName>
    <definedName name="Test2" localSheetId="6">#REF!</definedName>
    <definedName name="Test2">#REF!</definedName>
    <definedName name="Test3" localSheetId="11">#REF!</definedName>
    <definedName name="Test3" localSheetId="5">#REF!</definedName>
    <definedName name="Test3" localSheetId="6">#REF!</definedName>
    <definedName name="Test3">#REF!</definedName>
    <definedName name="Test4" localSheetId="11">#REF!</definedName>
    <definedName name="Test4" localSheetId="5">#REF!</definedName>
    <definedName name="Test4" localSheetId="6">#REF!</definedName>
    <definedName name="Test4">#REF!</definedName>
    <definedName name="Test5" localSheetId="11">#REF!</definedName>
    <definedName name="Test5" localSheetId="5">#REF!</definedName>
    <definedName name="Test5" localSheetId="6">#REF!</definedName>
    <definedName name="Test5">#REF!</definedName>
    <definedName name="TESTHKEY" localSheetId="11">#REF!</definedName>
    <definedName name="TESTHKEY" localSheetId="5">#REF!</definedName>
    <definedName name="TESTHKEY" localSheetId="6">#REF!</definedName>
    <definedName name="TESTHKEY">#REF!</definedName>
    <definedName name="TESTKEYS" localSheetId="11">#REF!</definedName>
    <definedName name="TESTKEYS" localSheetId="5">#REF!</definedName>
    <definedName name="TESTKEYS" localSheetId="6">#REF!</definedName>
    <definedName name="TESTKEYS">#REF!</definedName>
    <definedName name="TestPeriod">[33]Inputs!$C$5</definedName>
    <definedName name="TESTVKEY" localSheetId="11">#REF!</definedName>
    <definedName name="TESTVKEY" localSheetId="5">#REF!</definedName>
    <definedName name="TESTVKEY" localSheetId="6">#REF!</definedName>
    <definedName name="TESTVKEY">#REF!</definedName>
    <definedName name="TESTYEAR" localSheetId="7">'[76]JHS-6'!$A$7</definedName>
    <definedName name="TESTYEAR">'[54]Named Ranges'!$C$5</definedName>
    <definedName name="TESTYEAR_E">'[55]Named Ranges E'!$C$5</definedName>
    <definedName name="TESTYEAR_GAS" localSheetId="7">'[56]Named Ranges G'!$C$5</definedName>
    <definedName name="TESTYEAR_GAS">'[57]Named Ranges G'!$C$5</definedName>
    <definedName name="TFR">[11]CLASSIFIERS!$A$11:$IV$11</definedName>
    <definedName name="Therm_upload" localSheetId="11">#REF!</definedName>
    <definedName name="Therm_upload" localSheetId="5">#REF!</definedName>
    <definedName name="Therm_upload" localSheetId="6">#REF!</definedName>
    <definedName name="Therm_upload">#REF!</definedName>
    <definedName name="ThermalBookLife">[37]Assumptions!$C$25</definedName>
    <definedName name="therms" localSheetId="11">#REF!</definedName>
    <definedName name="therms" localSheetId="5">#REF!</definedName>
    <definedName name="therms" localSheetId="6">#REF!</definedName>
    <definedName name="therms">#REF!</definedName>
    <definedName name="thirdpartyIRR" localSheetId="11">#REF!</definedName>
    <definedName name="thirdpartyIRR" localSheetId="5">#REF!</definedName>
    <definedName name="thirdpartyIRR" localSheetId="6">#REF!</definedName>
    <definedName name="thirdpartyIRR">#REF!</definedName>
    <definedName name="THM_ALL_YEARS" localSheetId="11">#REF!</definedName>
    <definedName name="THM_ALL_YEARS" localSheetId="5">#REF!</definedName>
    <definedName name="THM_ALL_YEARS" localSheetId="6">#REF!</definedName>
    <definedName name="THM_ALL_YEARS">#REF!</definedName>
    <definedName name="Title">[37]Assumptions!$A$1</definedName>
    <definedName name="Title1">[63]Title!$A$3</definedName>
    <definedName name="Title2">[63]Title!$A$4</definedName>
    <definedName name="Title3">[63]Title!$A$5</definedName>
    <definedName name="Title8">[63]Title!$A$10</definedName>
    <definedName name="today" localSheetId="11">#REF!</definedName>
    <definedName name="today" localSheetId="5">#REF!</definedName>
    <definedName name="today" localSheetId="6">#REF!</definedName>
    <definedName name="today">#REF!</definedName>
    <definedName name="TopLeft" localSheetId="11">#REF!</definedName>
    <definedName name="TopLeft" localSheetId="5">#REF!</definedName>
    <definedName name="TopLeft" localSheetId="6">#REF!</definedName>
    <definedName name="TopLeft">#REF!</definedName>
    <definedName name="Total_Payment" localSheetId="11">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Scheduled_Payment+Extra_Payment</definedName>
    <definedName name="totaldebt" localSheetId="11">#REF!</definedName>
    <definedName name="totaldebt" localSheetId="5">#REF!</definedName>
    <definedName name="totaldebt" localSheetId="6">#REF!</definedName>
    <definedName name="totaldebt">#REF!</definedName>
    <definedName name="totalequit" localSheetId="11">#REF!</definedName>
    <definedName name="totalequit" localSheetId="5">#REF!</definedName>
    <definedName name="totalequit" localSheetId="6">#REF!</definedName>
    <definedName name="totalequit">#REF!</definedName>
    <definedName name="TotalRateBase">'[33]G+T+D+R+M'!$H$58</definedName>
    <definedName name="TP.T">[11]INTERNAL!$A$91:$IV$93</definedName>
    <definedName name="TP_Footer_User" hidden="1">"Dylan Moser"</definedName>
    <definedName name="TP_Footer_Version" hidden="1">"v4.00"</definedName>
    <definedName name="tr" localSheetId="8" hidden="1">{#N/A,#N/A,FALSE,"CESTSUM";#N/A,#N/A,FALSE,"est sum A";#N/A,#N/A,FALSE,"est detail A"}</definedName>
    <definedName name="tr" localSheetId="7" hidden="1">{#N/A,#N/A,FALSE,"CESTSUM";#N/A,#N/A,FALSE,"est sum A";#N/A,#N/A,FALSE,"est detail A"}</definedName>
    <definedName name="tr" hidden="1">{#N/A,#N/A,FALSE,"CESTSUM";#N/A,#N/A,FALSE,"est sum A";#N/A,#N/A,FALSE,"est detail A"}</definedName>
    <definedName name="TRADING_NET" localSheetId="11">[18]DT_A_DOL93!#REF!</definedName>
    <definedName name="TRADING_NET" localSheetId="5">[18]DT_A_DOL93!#REF!</definedName>
    <definedName name="TRADING_NET" localSheetId="6">[18]DT_A_DOL93!#REF!</definedName>
    <definedName name="TRADING_NET">[18]DT_A_DOL93!#REF!</definedName>
    <definedName name="tran_revenue" localSheetId="11">#REF!</definedName>
    <definedName name="tran_revenue" localSheetId="5">#REF!</definedName>
    <definedName name="tran_revenue" localSheetId="6">#REF!</definedName>
    <definedName name="tran_revenue">#REF!</definedName>
    <definedName name="trans_constraint_y_n" localSheetId="11">#REF!</definedName>
    <definedName name="trans_constraint_y_n" localSheetId="5">#REF!</definedName>
    <definedName name="trans_constraint_y_n" localSheetId="6">#REF!</definedName>
    <definedName name="trans_constraint_y_n">#REF!</definedName>
    <definedName name="transdb" localSheetId="11">#REF!</definedName>
    <definedName name="transdb" localSheetId="5">#REF!</definedName>
    <definedName name="transdb" localSheetId="6">#REF!</definedName>
    <definedName name="transdb" localSheetId="7">'[130]Transp Unbilled'!$A$8:$E$174</definedName>
    <definedName name="transdb">#REF!</definedName>
    <definedName name="Transfer" localSheetId="11" hidden="1">#REF!</definedName>
    <definedName name="Transfer" localSheetId="5" hidden="1">#REF!</definedName>
    <definedName name="Transfer" localSheetId="8" hidden="1">#REF!</definedName>
    <definedName name="Transfer" localSheetId="6" hidden="1">#REF!</definedName>
    <definedName name="Transfer" localSheetId="7" hidden="1">#REF!</definedName>
    <definedName name="Transfer" hidden="1">#REF!</definedName>
    <definedName name="Transfers" localSheetId="11" hidden="1">#REF!</definedName>
    <definedName name="Transfers" localSheetId="5" hidden="1">#REF!</definedName>
    <definedName name="Transfers" localSheetId="8" hidden="1">#REF!</definedName>
    <definedName name="Transfers" localSheetId="6" hidden="1">#REF!</definedName>
    <definedName name="Transfers" localSheetId="7" hidden="1">#REF!</definedName>
    <definedName name="Transfers" hidden="1">#REF!</definedName>
    <definedName name="TRANSM_2">[131]Transm2!$A$1:$M$461:'[131]10 Yr FC'!$M$47</definedName>
    <definedName name="trth" hidden="1">{"ALL",#N/A,FALSE,"A"}</definedName>
    <definedName name="turbinesize" localSheetId="11">#REF!</definedName>
    <definedName name="turbinesize" localSheetId="5">#REF!</definedName>
    <definedName name="turbinesize" localSheetId="6">#REF!</definedName>
    <definedName name="turbinesize">#REF!</definedName>
    <definedName name="twoyrswarranty" localSheetId="11">#REF!</definedName>
    <definedName name="twoyrswarranty" localSheetId="5">#REF!</definedName>
    <definedName name="twoyrswarranty" localSheetId="6">#REF!</definedName>
    <definedName name="twoyrswarranty">#REF!</definedName>
    <definedName name="u" localSheetId="8" hidden="1">{#N/A,#N/A,FALSE,"Summ";#N/A,#N/A,FALSE,"General"}</definedName>
    <definedName name="u" localSheetId="7" hidden="1">{#N/A,#N/A,FALSE,"Summ";#N/A,#N/A,FALSE,"General"}</definedName>
    <definedName name="u" hidden="1">{#N/A,#N/A,FALSE,"Summ";#N/A,#N/A,FALSE,"General"}</definedName>
    <definedName name="UAACT115S" localSheetId="11">'[35]Functional Study'!#REF!</definedName>
    <definedName name="UAACT115S" localSheetId="5">'[35]Functional Study'!#REF!</definedName>
    <definedName name="UAACT115S" localSheetId="6">'[35]Functional Study'!#REF!</definedName>
    <definedName name="UAACT115S">'[35]Functional Study'!#REF!</definedName>
    <definedName name="UAcct103">'[33]Func Study'!$AB$1613</definedName>
    <definedName name="UAcct105Dnpg">'[33]Func Study'!$AB$2010</definedName>
    <definedName name="UAcct105S">'[33]Func Study'!$AB$2005</definedName>
    <definedName name="UAcct105Seu">'[33]Func Study'!$AB$2009</definedName>
    <definedName name="UAcct105Snppo">'[33]Func Study'!$AB$2008</definedName>
    <definedName name="UAcct105Snpps">'[33]Func Study'!$AB$2006</definedName>
    <definedName name="UAcct105Snpt">'[33]Func Study'!$AB$2007</definedName>
    <definedName name="UAcct1081390">'[33]Func Study'!$AB$2451</definedName>
    <definedName name="UAcct1081390Rcl">'[33]Func Study'!$AB$2450</definedName>
    <definedName name="UAcct1081399">'[33]Func Study'!$AB$2459</definedName>
    <definedName name="UAcct1081399Rcl">'[33]Func Study'!$AB$2458</definedName>
    <definedName name="UAcct108360">'[33]Func Study'!$AB$2355</definedName>
    <definedName name="UAcct108361">'[33]Func Study'!$AB$2359</definedName>
    <definedName name="UAcct108362">'[33]Func Study'!$AB$2363</definedName>
    <definedName name="UAcct108364">'[33]Func Study'!$AB$2367</definedName>
    <definedName name="UAcct108365">'[33]Func Study'!$AB$2371</definedName>
    <definedName name="UAcct108366">'[33]Func Study'!$AB$2375</definedName>
    <definedName name="UAcct108367">'[33]Func Study'!$AB$2379</definedName>
    <definedName name="UAcct108368">'[33]Func Study'!$AB$2383</definedName>
    <definedName name="UAcct108369">'[33]Func Study'!$AB$2387</definedName>
    <definedName name="UAcct108370">'[33]Func Study'!$AB$2391</definedName>
    <definedName name="UAcct108371">'[33]Func Study'!$AB$2395</definedName>
    <definedName name="UAcct108372">'[33]Func Study'!$AB$2399</definedName>
    <definedName name="UAcct108373">'[33]Func Study'!$AB$2403</definedName>
    <definedName name="UAcct108D">'[33]Func Study'!$AB$2415</definedName>
    <definedName name="UAcct108D00">'[33]Func Study'!$AB$2407</definedName>
    <definedName name="UAcct108Ds">'[33]Func Study'!$AB$2411</definedName>
    <definedName name="UAcct108Ep">'[33]Func Study'!$AB$2327</definedName>
    <definedName name="UAcct108Gpcn">'[33]Func Study'!$AB$2429</definedName>
    <definedName name="UAcct108Gps">'[33]Func Study'!$AB$2425</definedName>
    <definedName name="UAcct108Gpse">'[33]Func Study'!$AB$2431</definedName>
    <definedName name="UAcct108Gpsg">'[33]Func Study'!$AB$2428</definedName>
    <definedName name="UAcct108Gpsgp">'[33]Func Study'!$AB$2426</definedName>
    <definedName name="UAcct108Gpsgu">'[33]Func Study'!$AB$2427</definedName>
    <definedName name="UAcct108Gpso">'[33]Func Study'!$AB$2430</definedName>
    <definedName name="UACCT108GPSSGCH">'[33]Func Study'!$AB$2434</definedName>
    <definedName name="UACCT108GPSSGCT">'[33]Func Study'!$AB$2433</definedName>
    <definedName name="UAcct108Hp">'[33]Func Study'!$AB$2313</definedName>
    <definedName name="UAcct108Mp">'[33]Func Study'!$AB$2444</definedName>
    <definedName name="UAcct108Np">'[33]Func Study'!$AB$2305</definedName>
    <definedName name="UAcct108Op">'[33]Func Study'!$AB$2322</definedName>
    <definedName name="UACCT108OPSSCCT">'[33]Func Study'!$AB$2321</definedName>
    <definedName name="UAcct108Sp">'[33]Func Study'!$AB$2299</definedName>
    <definedName name="UACCT108SPSSGCH">'[33]Func Study'!$AB$2298</definedName>
    <definedName name="UAcct108Tp">'[33]Func Study'!$AB$2346</definedName>
    <definedName name="UAcct111Clg">'[33]Func Study'!$AB$2487</definedName>
    <definedName name="UAcct111Clgsou">'[33]Func Study'!$AB$2485</definedName>
    <definedName name="UAcct111Clh">'[33]Func Study'!$AB$2493</definedName>
    <definedName name="UAcct111Cls">'[33]Func Study'!$AB$2478</definedName>
    <definedName name="UAcct111Ipcn">'[33]Func Study'!$AB$2502</definedName>
    <definedName name="UAcct111Ips">'[33]Func Study'!$AB$2497</definedName>
    <definedName name="UAcct111Ipse">'[33]Func Study'!$AB$2500</definedName>
    <definedName name="UAcct111Ipsg">'[33]Func Study'!$AB$2501</definedName>
    <definedName name="UAcct111Ipsgp">'[33]Func Study'!$AB$2498</definedName>
    <definedName name="UAcct111Ipsgu">'[33]Func Study'!$AB$2499</definedName>
    <definedName name="UAcct111Ipso">'[33]Func Study'!$AB$2506</definedName>
    <definedName name="UACCT111IPSSGCH">'[33]Func Study'!$AB$2505</definedName>
    <definedName name="UACCT111IPSSGCT">'[33]Func Study'!$AB$2504</definedName>
    <definedName name="UAcct114">'[33]Func Study'!$AB$2017</definedName>
    <definedName name="UACCT115" localSheetId="11">'[35]Functional Study'!#REF!</definedName>
    <definedName name="UACCT115" localSheetId="5">'[35]Functional Study'!#REF!</definedName>
    <definedName name="UACCT115" localSheetId="6">'[35]Functional Study'!#REF!</definedName>
    <definedName name="UACCT115">'[35]Functional Study'!#REF!</definedName>
    <definedName name="UACCT115DGP" localSheetId="11">'[35]Functional Study'!#REF!</definedName>
    <definedName name="UACCT115DGP" localSheetId="5">'[35]Functional Study'!#REF!</definedName>
    <definedName name="UACCT115DGP" localSheetId="6">'[35]Functional Study'!#REF!</definedName>
    <definedName name="UACCT115DGP">'[35]Functional Study'!#REF!</definedName>
    <definedName name="UACCT115SG" localSheetId="11">'[35]Functional Study'!#REF!</definedName>
    <definedName name="UACCT115SG" localSheetId="5">'[35]Functional Study'!#REF!</definedName>
    <definedName name="UACCT115SG" localSheetId="6">'[35]Functional Study'!#REF!</definedName>
    <definedName name="UACCT115SG">'[35]Functional Study'!#REF!</definedName>
    <definedName name="UAcct120">'[33]Func Study'!$AB$2021</definedName>
    <definedName name="UAcct124">'[33]Func Study'!$AB$2026</definedName>
    <definedName name="UAcct141">'[33]Func Study'!$AB$2173</definedName>
    <definedName name="UAcct151">'[33]Func Study'!$AB$2049</definedName>
    <definedName name="Uacct151SSECT">'[33]Func Study'!$AB$2047</definedName>
    <definedName name="UAcct154">'[33]Func Study'!$AB$2083</definedName>
    <definedName name="Uacct154SSGCT">'[33]Func Study'!$AB$2080</definedName>
    <definedName name="UAcct163">'[33]Func Study'!$AB$2093</definedName>
    <definedName name="UAcct165">'[33]Func Study'!$AB$2108</definedName>
    <definedName name="UAcct165Gps">'[33]Func Study'!$AB$2104</definedName>
    <definedName name="UAcct182">'[33]Func Study'!$AB$2033</definedName>
    <definedName name="UAcct18222">'[33]Func Study'!$AB$2163</definedName>
    <definedName name="UAcct182M">'[33]Func Study'!$AB$2118</definedName>
    <definedName name="UAcct182MSSGCH">'[33]Func Study'!$AB$2113</definedName>
    <definedName name="UAcct186">'[33]Func Study'!$AB$2041</definedName>
    <definedName name="UAcct1869">'[33]Func Study'!$AB$2168</definedName>
    <definedName name="UAcct186M">'[33]Func Study'!$AB$2129</definedName>
    <definedName name="UAcct190">'[33]Func Study'!$AB$2243</definedName>
    <definedName name="UAcct190Baddebt">'[33]Func Study'!$AB$2237</definedName>
    <definedName name="UAcct190Dop">'[33]Func Study'!$AB$2235</definedName>
    <definedName name="UAcct2281">'[33]Func Study'!$AB$2191</definedName>
    <definedName name="UAcct2282">'[33]Func Study'!$AB$2195</definedName>
    <definedName name="UAcct2283">'[33]Func Study'!$AB$2200</definedName>
    <definedName name="UACCT22841SG">'[33]Func Study'!$AB$2205</definedName>
    <definedName name="UAcct22842">'[33]Func Study'!$AB$2211</definedName>
    <definedName name="UAcct22842Trojd" localSheetId="11">'[32]Func Study'!#REF!</definedName>
    <definedName name="UAcct22842Trojd" localSheetId="5">'[32]Func Study'!#REF!</definedName>
    <definedName name="UAcct22842Trojd" localSheetId="6">'[32]Func Study'!#REF!</definedName>
    <definedName name="UAcct22842Trojd">'[32]Func Study'!#REF!</definedName>
    <definedName name="UAcct235">'[33]Func Study'!$AB$2187</definedName>
    <definedName name="UACCT235CN">'[33]Func Study'!$AB$2186</definedName>
    <definedName name="UAcct252">'[33]Func Study'!$AB$2219</definedName>
    <definedName name="UAcct25316">'[33]Func Study'!$AB$2057</definedName>
    <definedName name="UAcct25317">'[33]Func Study'!$AB$2061</definedName>
    <definedName name="UAcct25318">'[33]Func Study'!$AB$2098</definedName>
    <definedName name="UAcct25319">'[33]Func Study'!$AB$2065</definedName>
    <definedName name="uacct25398">'[33]Func Study'!$AB$2222</definedName>
    <definedName name="UAcct25399">'[33]Func Study'!$AB$2230</definedName>
    <definedName name="UACCT254SO">'[33]Func Study'!$AB$2202</definedName>
    <definedName name="UAcct255">'[33]Func Study'!$AB$2284</definedName>
    <definedName name="UAcct281">'[33]Func Study'!$AB$2249</definedName>
    <definedName name="UAcct282">'[33]Func Study'!$AB$2259</definedName>
    <definedName name="UAcct282Cn">'[33]Func Study'!$AB$2256</definedName>
    <definedName name="UAcct282So">'[33]Func Study'!$AB$2255</definedName>
    <definedName name="UAcct283">'[33]Func Study'!$AB$2271</definedName>
    <definedName name="UAcct283So">'[33]Func Study'!$AB$2265</definedName>
    <definedName name="UAcct301S">'[33]Func Study'!$AB$1964</definedName>
    <definedName name="UAcct301Sg">'[33]Func Study'!$AB$1966</definedName>
    <definedName name="UAcct301So">'[33]Func Study'!$AB$1965</definedName>
    <definedName name="UAcct302S">'[33]Func Study'!$AB$1969</definedName>
    <definedName name="UAcct302Sg">'[33]Func Study'!$AB$1970</definedName>
    <definedName name="UAcct302Sgp">'[33]Func Study'!$AB$1971</definedName>
    <definedName name="UAcct302Sgu">'[33]Func Study'!$AB$1972</definedName>
    <definedName name="UAcct303Cn">'[33]Func Study'!$AB$1980</definedName>
    <definedName name="UAcct303S">'[33]Func Study'!$AB$1976</definedName>
    <definedName name="UAcct303Se">'[33]Func Study'!$AB$1979</definedName>
    <definedName name="UAcct303Sg">'[33]Func Study'!$AB$1977</definedName>
    <definedName name="UAcct303Sgu">'[33]Func Study'!$AB$1981</definedName>
    <definedName name="UAcct303So">'[33]Func Study'!$AB$1978</definedName>
    <definedName name="UACCT303SSGCH">'[33]Func Study'!$AB$1983</definedName>
    <definedName name="UAcct310">'[33]Func Study'!$AB$1414</definedName>
    <definedName name="UAcct310JBG">'[33]Func Study'!$AB$1413</definedName>
    <definedName name="UAcct311">'[33]Func Study'!$AB$1421</definedName>
    <definedName name="UAcct311JBG">'[33]Func Study'!$AB$1420</definedName>
    <definedName name="UAcct312">'[33]Func Study'!$AB$1428</definedName>
    <definedName name="UAcct312JBG">'[33]Func Study'!$AB$1427</definedName>
    <definedName name="UAcct314">'[33]Func Study'!$AB$1435</definedName>
    <definedName name="UAcct314JBG">'[33]Func Study'!$AB$1434</definedName>
    <definedName name="UAcct315">'[33]Func Study'!$AB$1442</definedName>
    <definedName name="UAcct315JBG">'[33]Func Study'!$AB$1441</definedName>
    <definedName name="UAcct316">'[33]Func Study'!$AB$1450</definedName>
    <definedName name="UAcct316JBG">'[33]Func Study'!$AB$1449</definedName>
    <definedName name="UAcct320">'[33]Func Study'!$AB$1466</definedName>
    <definedName name="UAcct321">'[33]Func Study'!$AB$1471</definedName>
    <definedName name="UAcct322">'[33]Func Study'!$AB$1476</definedName>
    <definedName name="UAcct323">'[33]Func Study'!$AB$1481</definedName>
    <definedName name="UAcct324">'[33]Func Study'!$AB$1486</definedName>
    <definedName name="UAcct325">'[33]Func Study'!$AB$1491</definedName>
    <definedName name="UAcct33">'[33]Func Study'!$AB$295</definedName>
    <definedName name="UAcct330">'[33]Func Study'!$AB$1508</definedName>
    <definedName name="UAcct331">'[33]Func Study'!$AB$1513</definedName>
    <definedName name="UAcct332">'[33]Func Study'!$AB$1518</definedName>
    <definedName name="UAcct333">'[33]Func Study'!$AB$1523</definedName>
    <definedName name="UAcct334">'[33]Func Study'!$AB$1528</definedName>
    <definedName name="UAcct335">'[33]Func Study'!$AB$1533</definedName>
    <definedName name="UAcct336">'[33]Func Study'!$AB$1539</definedName>
    <definedName name="UAcct340Dgu">'[33]Func Study'!$AB$1564</definedName>
    <definedName name="UAcct340Sgu">'[33]Func Study'!$AB$1565</definedName>
    <definedName name="UAcct341Dgu">'[33]Func Study'!$AB$1569</definedName>
    <definedName name="UAcct341Sgu">'[33]Func Study'!$AB$1570</definedName>
    <definedName name="UAcct342Dgu">'[33]Func Study'!$AB$1574</definedName>
    <definedName name="UAcct342Sgu">'[33]Func Study'!$AB$1575</definedName>
    <definedName name="UAcct343">'[33]Func Study'!$AB$1584</definedName>
    <definedName name="UAcct344S">'[33]Func Study'!$AB$1587</definedName>
    <definedName name="UAcct344Sgp">'[33]Func Study'!$AB$1588</definedName>
    <definedName name="UAcct345Dgu">'[33]Func Study'!$AB$1594</definedName>
    <definedName name="UAcct345Sgu">'[33]Func Study'!$AB$1595</definedName>
    <definedName name="UAcct346">'[33]Func Study'!$AB$1601</definedName>
    <definedName name="UAcct350">'[33]Func Study'!$AB$1628</definedName>
    <definedName name="UAcct352">'[33]Func Study'!$AB$1635</definedName>
    <definedName name="UAcct353">'[33]Func Study'!$AB$1641</definedName>
    <definedName name="UAcct354">'[33]Func Study'!$AB$1647</definedName>
    <definedName name="UAcct355">'[33]Func Study'!$AB$1654</definedName>
    <definedName name="UAcct356">'[33]Func Study'!$AB$1660</definedName>
    <definedName name="UAcct357">'[33]Func Study'!$AB$1666</definedName>
    <definedName name="UAcct358">'[33]Func Study'!$AB$1672</definedName>
    <definedName name="UAcct359">'[33]Func Study'!$AB$1678</definedName>
    <definedName name="UAcct360">'[33]Func Study'!$AB$1698</definedName>
    <definedName name="UAcct361">'[33]Func Study'!$AB$1704</definedName>
    <definedName name="UAcct362">'[33]Func Study'!$AB$1710</definedName>
    <definedName name="UAcct368">'[33]Func Study'!$AB$1744</definedName>
    <definedName name="UAcct369">'[33]Func Study'!$AB$1751</definedName>
    <definedName name="UAcct370">'[33]Func Study'!$AB$1762</definedName>
    <definedName name="UAcct372A">'[33]Func Study'!$AB$1775</definedName>
    <definedName name="UAcct372Dp">'[33]Func Study'!$AB$1773</definedName>
    <definedName name="UAcct372Ds">'[33]Func Study'!$AB$1774</definedName>
    <definedName name="UAcct373">'[33]Func Study'!$AB$1782</definedName>
    <definedName name="UAcct389Cn">'[33]Func Study'!$AB$1800</definedName>
    <definedName name="UAcct389S">'[33]Func Study'!$AB$1799</definedName>
    <definedName name="UAcct389Sg">'[33]Func Study'!$AB$1802</definedName>
    <definedName name="UAcct389Sgu">'[33]Func Study'!$AB$1801</definedName>
    <definedName name="UAcct389So">'[33]Func Study'!$AB$1803</definedName>
    <definedName name="UAcct390Cn">'[33]Func Study'!$AB$1810</definedName>
    <definedName name="UAcct390JBG">'[33]Func Study'!$AB$1812</definedName>
    <definedName name="UAcct390L">'[33]Func Study'!$AB$1927</definedName>
    <definedName name="UACCT390LRCL">'[33]Func Study'!$AB$1929</definedName>
    <definedName name="UAcct390S">'[33]Func Study'!$AB$1807</definedName>
    <definedName name="UAcct390Sgp">'[33]Func Study'!$AB$1808</definedName>
    <definedName name="UAcct390Sgu">'[33]Func Study'!$AB$1809</definedName>
    <definedName name="UAcct390Sop">'[33]Func Study'!$AB$1811</definedName>
    <definedName name="UAcct390Sou">'[33]Func Study'!$AB$1813</definedName>
    <definedName name="UAcct391Cn">'[33]Func Study'!$AB$1820</definedName>
    <definedName name="UACCT391JBE">'[33]Func Study'!$AB$1825</definedName>
    <definedName name="UAcct391S">'[33]Func Study'!$AB$1817</definedName>
    <definedName name="UAcct391Sg">'[33]Func Study'!$AB$1821</definedName>
    <definedName name="UAcct391Sgp">'[33]Func Study'!$AB$1818</definedName>
    <definedName name="UAcct391Sgu">'[33]Func Study'!$AB$1819</definedName>
    <definedName name="UAcct391So">'[33]Func Study'!$AB$1823</definedName>
    <definedName name="UACCT391SSGCH">'[33]Func Study'!$AB$1824</definedName>
    <definedName name="UAcct392Cn">'[33]Func Study'!$AB$1832</definedName>
    <definedName name="UAcct392L">'[33]Func Study'!$AB$1935</definedName>
    <definedName name="UAcct392Lrcl">'[33]Func Study'!$AB$1937</definedName>
    <definedName name="UAcct392S">'[33]Func Study'!$AB$1829</definedName>
    <definedName name="UAcct392Se">'[33]Func Study'!$AB$1834</definedName>
    <definedName name="UAcct392Sg">'[33]Func Study'!$AB$1831</definedName>
    <definedName name="UAcct392Sgp">'[33]Func Study'!$AB$1835</definedName>
    <definedName name="UAcct392Sgu">'[33]Func Study'!$AB$1833</definedName>
    <definedName name="UAcct392So">'[33]Func Study'!$AB$1830</definedName>
    <definedName name="UACCT392SSGCH">'[33]Func Study'!$AB$1836</definedName>
    <definedName name="UAcct393S">'[33]Func Study'!$AB$1841</definedName>
    <definedName name="UAcct393Sg">'[33]Func Study'!$AB$1845</definedName>
    <definedName name="UAcct393Sgp">'[33]Func Study'!$AB$1842</definedName>
    <definedName name="UAcct393Sgu">'[33]Func Study'!$AB$1843</definedName>
    <definedName name="UAcct393So">'[33]Func Study'!$AB$1844</definedName>
    <definedName name="UACCT393SSGCT">'[33]Func Study'!$AB$1846</definedName>
    <definedName name="UAcct394S">'[33]Func Study'!$AB$1850</definedName>
    <definedName name="UAcct394Se">'[33]Func Study'!$AB$1854</definedName>
    <definedName name="UAcct394Sg">'[33]Func Study'!$AB$1855</definedName>
    <definedName name="UAcct394Sgp">'[33]Func Study'!$AB$1851</definedName>
    <definedName name="UAcct394Sgu">'[33]Func Study'!$AB$1852</definedName>
    <definedName name="UAcct394So">'[33]Func Study'!$AB$1853</definedName>
    <definedName name="UACCT394SSGCH">'[33]Func Study'!$AB$1856</definedName>
    <definedName name="UAcct395S">'[33]Func Study'!$AB$1861</definedName>
    <definedName name="UAcct395Se">'[33]Func Study'!$AB$1865</definedName>
    <definedName name="UAcct395Sg">'[33]Func Study'!$AB$1866</definedName>
    <definedName name="UAcct395Sgp">'[33]Func Study'!$AB$1862</definedName>
    <definedName name="UAcct395Sgu">'[33]Func Study'!$AB$1863</definedName>
    <definedName name="UAcct395So">'[33]Func Study'!$AB$1864</definedName>
    <definedName name="UACCT395SSGCH">'[33]Func Study'!$AB$1867</definedName>
    <definedName name="UAcct396S">'[33]Func Study'!$AB$1872</definedName>
    <definedName name="UAcct396Se">'[33]Func Study'!$AB$1877</definedName>
    <definedName name="UAcct396Sg">'[33]Func Study'!$AB$1874</definedName>
    <definedName name="UAcct396Sgp">'[33]Func Study'!$AB$1873</definedName>
    <definedName name="UAcct396Sgu">'[33]Func Study'!$AB$1876</definedName>
    <definedName name="UAcct396So">'[33]Func Study'!$AB$1875</definedName>
    <definedName name="UACCT396SSGCH">'[33]Func Study'!$AB$1879</definedName>
    <definedName name="UACCT396SSGCT">'[33]Func Study'!$AB$1878</definedName>
    <definedName name="UAcct397Cn">'[33]Func Study'!$AB$1890</definedName>
    <definedName name="UAcct397JBG">'[33]Func Study'!$AB$1893</definedName>
    <definedName name="UAcct397S">'[33]Func Study'!$AB$1886</definedName>
    <definedName name="UAcct397Se">'[33]Func Study'!$AB$1892</definedName>
    <definedName name="UAcct397Sg">'[33]Func Study'!$AB$1891</definedName>
    <definedName name="UAcct397Sgp">'[33]Func Study'!$AB$1887</definedName>
    <definedName name="UAcct397Sgu">'[33]Func Study'!$AB$1888</definedName>
    <definedName name="UAcct397So">'[33]Func Study'!$AB$1889</definedName>
    <definedName name="UAcct398Cn">'[33]Func Study'!$AB$1902</definedName>
    <definedName name="UAcct398S">'[33]Func Study'!$AB$1899</definedName>
    <definedName name="UAcct398Se">'[33]Func Study'!$AB$1904</definedName>
    <definedName name="UAcct398Sg">'[33]Func Study'!$AB$1905</definedName>
    <definedName name="UAcct398Sgp">'[33]Func Study'!$AB$1900</definedName>
    <definedName name="UAcct398Sgu">'[33]Func Study'!$AB$1901</definedName>
    <definedName name="UAcct398So">'[33]Func Study'!$AB$1903</definedName>
    <definedName name="UACCT398SSGCT">'[33]Func Study'!$AB$1906</definedName>
    <definedName name="UAcct399">'[33]Func Study'!$AB$1913</definedName>
    <definedName name="UAcct399G">'[33]Func Study'!$AB$1955</definedName>
    <definedName name="UAcct399L">'[33]Func Study'!$AB$1917</definedName>
    <definedName name="UAcct399Lrcl">'[33]Func Study'!$AB$1919</definedName>
    <definedName name="UAcct403360">'[33]Func Study'!$AB$1090</definedName>
    <definedName name="UAcct403361">'[33]Func Study'!$AB$1091</definedName>
    <definedName name="UAcct403362">'[33]Func Study'!$AB$1092</definedName>
    <definedName name="UAcct403364">'[33]Func Study'!$AB$1094</definedName>
    <definedName name="UAcct403365">'[33]Func Study'!$AB$1095</definedName>
    <definedName name="UAcct403366">'[33]Func Study'!$AB$1096</definedName>
    <definedName name="UAcct403367">'[33]Func Study'!$AB$1097</definedName>
    <definedName name="UAcct403368">'[33]Func Study'!$AB$1098</definedName>
    <definedName name="UAcct403369">'[33]Func Study'!$AB$1099</definedName>
    <definedName name="UAcct403370">'[33]Func Study'!$AB$1100</definedName>
    <definedName name="UAcct403371">'[33]Func Study'!$AB$1101</definedName>
    <definedName name="UAcct403372">'[33]Func Study'!$AB$1102</definedName>
    <definedName name="UAcct403373">'[33]Func Study'!$AB$1103</definedName>
    <definedName name="UAcct403Ep">'[33]Func Study'!$AB$1130</definedName>
    <definedName name="UAcct403Gpcn">'[33]Func Study'!$AB$1111</definedName>
    <definedName name="UAcct403GPDGP">'[33]Func Study'!$AB$1108</definedName>
    <definedName name="UAcct403GPDGU">'[33]Func Study'!$AB$1109</definedName>
    <definedName name="UAcct403GPJBG">'[33]Func Study'!$AB$1115</definedName>
    <definedName name="UAcct403Gps">'[33]Func Study'!$AB$1107</definedName>
    <definedName name="UAcct403Gpsg">'[33]Func Study'!$AB$1112</definedName>
    <definedName name="UAcct403Gpso">'[33]Func Study'!$AB$1113</definedName>
    <definedName name="UAcct403Gv0">'[33]Func Study'!$AB$1121</definedName>
    <definedName name="UAcct403Hp">'[33]Func Study'!$AB$1072</definedName>
    <definedName name="UACCT403JBE">'[33]Func Study'!$AB$1116</definedName>
    <definedName name="UAcct403Mp">'[33]Func Study'!$AB$1125</definedName>
    <definedName name="UAcct403Np">'[33]Func Study'!$AB$1065</definedName>
    <definedName name="UAcct403Op">'[33]Func Study'!$AB$1080</definedName>
    <definedName name="UAcct403OPCAGE">'[33]Func Study'!$AB$1078</definedName>
    <definedName name="UAcct403Sp">'[33]Func Study'!$AB$1061</definedName>
    <definedName name="UAcct403SPJBG">'[33]Func Study'!$AB$1058</definedName>
    <definedName name="UAcct403Tp">'[33]Func Study'!$AB$1087</definedName>
    <definedName name="UAcct404330">'[33]Func Study'!$AB$1177</definedName>
    <definedName name="UACCT404GP">'[33]Func Study'!$AB$1146</definedName>
    <definedName name="UACCT404GPCN">'[33]Func Study'!$AB$1143</definedName>
    <definedName name="UACCT404GPSO">'[33]Func Study'!$AB$1141</definedName>
    <definedName name="UAcct404Ipcn">'[33]Func Study'!$AB$1158</definedName>
    <definedName name="UAcct404IPJBG">'[33]Func Study'!$AB$1163</definedName>
    <definedName name="UAcct404Ips">'[33]Func Study'!$AB$1154</definedName>
    <definedName name="UAcct404Ipse">'[33]Func Study'!$AB$1155</definedName>
    <definedName name="UAcct404Ipsg">'[33]Func Study'!$AB$1156</definedName>
    <definedName name="UAcct404Ipsg1">'[33]Func Study'!$AB$1159</definedName>
    <definedName name="UAcct404Ipsg2">'[33]Func Study'!$AB$1160</definedName>
    <definedName name="UAcct404Ipso">'[33]Func Study'!$AB$1157</definedName>
    <definedName name="UAcct404M">'[33]Func Study'!$AB$1168</definedName>
    <definedName name="UACCT404OP">'[33]Func Study'!$AB$1172</definedName>
    <definedName name="UACCT404SP">'[33]Func Study'!$AB$1151</definedName>
    <definedName name="UAcct405">'[33]Func Study'!$AB$1185</definedName>
    <definedName name="UAcct406">'[33]Func Study'!$AB$1193</definedName>
    <definedName name="UAcct407">'[33]Func Study'!$AB$1202</definedName>
    <definedName name="UAcct408">'[33]Func Study'!$AB$1221</definedName>
    <definedName name="UAcct408S">'[33]Func Study'!$AB$1213</definedName>
    <definedName name="UAcct41010">'[33]Func Study'!$AB$1294</definedName>
    <definedName name="UAcct41011">'[33]Func Study'!$AB$1309</definedName>
    <definedName name="UACCT41020" localSheetId="11">'[34]Functional Study'!#REF!</definedName>
    <definedName name="UACCT41020" localSheetId="5">'[34]Functional Study'!#REF!</definedName>
    <definedName name="UACCT41020" localSheetId="6">'[34]Functional Study'!#REF!</definedName>
    <definedName name="UACCT41020">'[34]Functional Study'!#REF!</definedName>
    <definedName name="UACCT41020BADDEBT" localSheetId="11">'[34]Functional Study'!#REF!</definedName>
    <definedName name="UACCT41020BADDEBT" localSheetId="5">'[34]Functional Study'!#REF!</definedName>
    <definedName name="UACCT41020BADDEBT" localSheetId="6">'[34]Functional Study'!#REF!</definedName>
    <definedName name="UACCT41020BADDEBT">'[34]Functional Study'!#REF!</definedName>
    <definedName name="UACCT41020DITEXP" localSheetId="11">'[34]Functional Study'!#REF!</definedName>
    <definedName name="UACCT41020DITEXP" localSheetId="5">'[34]Functional Study'!#REF!</definedName>
    <definedName name="UACCT41020DITEXP" localSheetId="6">'[34]Functional Study'!#REF!</definedName>
    <definedName name="UACCT41020DITEXP">'[34]Functional Study'!#REF!</definedName>
    <definedName name="UACCT41020DNPU" localSheetId="11">'[34]Functional Study'!#REF!</definedName>
    <definedName name="UACCT41020DNPU" localSheetId="5">'[34]Functional Study'!#REF!</definedName>
    <definedName name="UACCT41020DNPU" localSheetId="6">'[34]Functional Study'!#REF!</definedName>
    <definedName name="UACCT41020DNPU">'[34]Functional Study'!#REF!</definedName>
    <definedName name="UACCT41020S" localSheetId="11">'[34]Functional Study'!#REF!</definedName>
    <definedName name="UACCT41020S" localSheetId="5">'[34]Functional Study'!#REF!</definedName>
    <definedName name="UACCT41020S" localSheetId="6">'[34]Functional Study'!#REF!</definedName>
    <definedName name="UACCT41020S">'[34]Functional Study'!#REF!</definedName>
    <definedName name="UACCT41020SE" localSheetId="11">'[34]Functional Study'!#REF!</definedName>
    <definedName name="UACCT41020SE" localSheetId="5">'[34]Functional Study'!#REF!</definedName>
    <definedName name="UACCT41020SE" localSheetId="6">'[34]Functional Study'!#REF!</definedName>
    <definedName name="UACCT41020SE">'[34]Functional Study'!#REF!</definedName>
    <definedName name="UACCT41020SG" localSheetId="11">'[34]Functional Study'!#REF!</definedName>
    <definedName name="UACCT41020SG" localSheetId="5">'[34]Functional Study'!#REF!</definedName>
    <definedName name="UACCT41020SG" localSheetId="6">'[34]Functional Study'!#REF!</definedName>
    <definedName name="UACCT41020SG">'[34]Functional Study'!#REF!</definedName>
    <definedName name="UACCT41020SGCT" localSheetId="11">'[34]Functional Study'!#REF!</definedName>
    <definedName name="UACCT41020SGCT" localSheetId="5">'[34]Functional Study'!#REF!</definedName>
    <definedName name="UACCT41020SGCT" localSheetId="6">'[34]Functional Study'!#REF!</definedName>
    <definedName name="UACCT41020SGCT">'[34]Functional Study'!#REF!</definedName>
    <definedName name="UACCT41020SGPP" localSheetId="11">'[34]Functional Study'!#REF!</definedName>
    <definedName name="UACCT41020SGPP" localSheetId="5">'[34]Functional Study'!#REF!</definedName>
    <definedName name="UACCT41020SGPP" localSheetId="6">'[34]Functional Study'!#REF!</definedName>
    <definedName name="UACCT41020SGPP">'[34]Functional Study'!#REF!</definedName>
    <definedName name="UACCT41020SO" localSheetId="11">'[34]Functional Study'!#REF!</definedName>
    <definedName name="UACCT41020SO" localSheetId="5">'[34]Functional Study'!#REF!</definedName>
    <definedName name="UACCT41020SO" localSheetId="6">'[34]Functional Study'!#REF!</definedName>
    <definedName name="UACCT41020SO">'[34]Functional Study'!#REF!</definedName>
    <definedName name="UACCT41020TROJP" localSheetId="11">'[34]Functional Study'!#REF!</definedName>
    <definedName name="UACCT41020TROJP" localSheetId="5">'[34]Functional Study'!#REF!</definedName>
    <definedName name="UACCT41020TROJP" localSheetId="6">'[34]Functional Study'!#REF!</definedName>
    <definedName name="UACCT41020TROJP">'[34]Functional Study'!#REF!</definedName>
    <definedName name="UACCT4102SNPD" localSheetId="11">'[34]Functional Study'!#REF!</definedName>
    <definedName name="UACCT4102SNPD" localSheetId="5">'[34]Functional Study'!#REF!</definedName>
    <definedName name="UACCT4102SNPD" localSheetId="6">'[34]Functional Study'!#REF!</definedName>
    <definedName name="UACCT4102SNPD">'[34]Functional Study'!#REF!</definedName>
    <definedName name="UAcct41110">'[33]Func Study'!$AB$1325</definedName>
    <definedName name="UAcct41111" localSheetId="11">'[34]Functional Study'!#REF!</definedName>
    <definedName name="UAcct41111" localSheetId="5">'[34]Functional Study'!#REF!</definedName>
    <definedName name="UAcct41111" localSheetId="6">'[34]Functional Study'!#REF!</definedName>
    <definedName name="UAcct41111">'[34]Functional Study'!#REF!</definedName>
    <definedName name="UAcct41111Baddebt" localSheetId="11">'[34]Functional Study'!#REF!</definedName>
    <definedName name="UAcct41111Baddebt" localSheetId="5">'[34]Functional Study'!#REF!</definedName>
    <definedName name="UAcct41111Baddebt" localSheetId="6">'[34]Functional Study'!#REF!</definedName>
    <definedName name="UAcct41111Baddebt">'[34]Functional Study'!#REF!</definedName>
    <definedName name="UAcct41111Dgp" localSheetId="11">'[34]Functional Study'!#REF!</definedName>
    <definedName name="UAcct41111Dgp" localSheetId="5">'[34]Functional Study'!#REF!</definedName>
    <definedName name="UAcct41111Dgp" localSheetId="6">'[34]Functional Study'!#REF!</definedName>
    <definedName name="UAcct41111Dgp">'[34]Functional Study'!#REF!</definedName>
    <definedName name="UAcct41111Dgu" localSheetId="11">'[34]Functional Study'!#REF!</definedName>
    <definedName name="UAcct41111Dgu" localSheetId="5">'[34]Functional Study'!#REF!</definedName>
    <definedName name="UAcct41111Dgu" localSheetId="6">'[34]Functional Study'!#REF!</definedName>
    <definedName name="UAcct41111Dgu">'[34]Functional Study'!#REF!</definedName>
    <definedName name="UAcct41111Ditexp" localSheetId="11">'[34]Functional Study'!#REF!</definedName>
    <definedName name="UAcct41111Ditexp" localSheetId="5">'[34]Functional Study'!#REF!</definedName>
    <definedName name="UAcct41111Ditexp" localSheetId="6">'[34]Functional Study'!#REF!</definedName>
    <definedName name="UAcct41111Ditexp">'[34]Functional Study'!#REF!</definedName>
    <definedName name="UAcct41111Dnpp" localSheetId="11">'[34]Functional Study'!#REF!</definedName>
    <definedName name="UAcct41111Dnpp" localSheetId="5">'[34]Functional Study'!#REF!</definedName>
    <definedName name="UAcct41111Dnpp" localSheetId="6">'[34]Functional Study'!#REF!</definedName>
    <definedName name="UAcct41111Dnpp">'[34]Functional Study'!#REF!</definedName>
    <definedName name="UAcct41111Dnptp" localSheetId="11">'[34]Functional Study'!#REF!</definedName>
    <definedName name="UAcct41111Dnptp" localSheetId="5">'[34]Functional Study'!#REF!</definedName>
    <definedName name="UAcct41111Dnptp" localSheetId="6">'[34]Functional Study'!#REF!</definedName>
    <definedName name="UAcct41111Dnptp">'[34]Functional Study'!#REF!</definedName>
    <definedName name="UAcct41111S" localSheetId="11">'[34]Functional Study'!#REF!</definedName>
    <definedName name="UAcct41111S" localSheetId="5">'[34]Functional Study'!#REF!</definedName>
    <definedName name="UAcct41111S" localSheetId="6">'[34]Functional Study'!#REF!</definedName>
    <definedName name="UAcct41111S">'[34]Functional Study'!#REF!</definedName>
    <definedName name="UAcct41111Se" localSheetId="11">'[34]Functional Study'!#REF!</definedName>
    <definedName name="UAcct41111Se" localSheetId="5">'[34]Functional Study'!#REF!</definedName>
    <definedName name="UAcct41111Se" localSheetId="6">'[34]Functional Study'!#REF!</definedName>
    <definedName name="UAcct41111Se">'[34]Functional Study'!#REF!</definedName>
    <definedName name="UAcct41111Sg" localSheetId="11">'[34]Functional Study'!#REF!</definedName>
    <definedName name="UAcct41111Sg" localSheetId="5">'[34]Functional Study'!#REF!</definedName>
    <definedName name="UAcct41111Sg" localSheetId="6">'[34]Functional Study'!#REF!</definedName>
    <definedName name="UAcct41111Sg">'[34]Functional Study'!#REF!</definedName>
    <definedName name="UAcct41111Sgpp" localSheetId="11">'[34]Functional Study'!#REF!</definedName>
    <definedName name="UAcct41111Sgpp" localSheetId="5">'[34]Functional Study'!#REF!</definedName>
    <definedName name="UAcct41111Sgpp" localSheetId="6">'[34]Functional Study'!#REF!</definedName>
    <definedName name="UAcct41111Sgpp">'[34]Functional Study'!#REF!</definedName>
    <definedName name="UAcct41111So" localSheetId="11">'[34]Functional Study'!#REF!</definedName>
    <definedName name="UAcct41111So" localSheetId="5">'[34]Functional Study'!#REF!</definedName>
    <definedName name="UAcct41111So" localSheetId="6">'[34]Functional Study'!#REF!</definedName>
    <definedName name="UAcct41111So">'[34]Functional Study'!#REF!</definedName>
    <definedName name="UAcct41111Trojp" localSheetId="11">'[34]Functional Study'!#REF!</definedName>
    <definedName name="UAcct41111Trojp" localSheetId="5">'[34]Functional Study'!#REF!</definedName>
    <definedName name="UAcct41111Trojp" localSheetId="6">'[34]Functional Study'!#REF!</definedName>
    <definedName name="UAcct41111Trojp">'[34]Functional Study'!#REF!</definedName>
    <definedName name="UAcct41140">'[33]Func Study'!$AB$1232</definedName>
    <definedName name="UAcct41141">'[33]Func Study'!$AB$1237</definedName>
    <definedName name="UAcct41160">'[33]Func Study'!$AB$369</definedName>
    <definedName name="UAcct41170">'[33]Func Study'!$AB$374</definedName>
    <definedName name="UAcct4118">'[33]Func Study'!$AB$378</definedName>
    <definedName name="UAcct41181">'[33]Func Study'!$AB$381</definedName>
    <definedName name="UAcct4194">'[33]Func Study'!$AB$385</definedName>
    <definedName name="UAcct421">'[33]Func Study'!$AB$394</definedName>
    <definedName name="UAcct4311">'[33]Func Study'!$AB$401</definedName>
    <definedName name="UAcct442Se">'[33]Func Study'!$AB$259</definedName>
    <definedName name="UAcct442Sg">'[33]Func Study'!$AB$260</definedName>
    <definedName name="UAcct447">'[33]Func Study'!$AB$281</definedName>
    <definedName name="UAcct447CAEE" localSheetId="11">'[31]Func Study'!#REF!</definedName>
    <definedName name="UAcct447CAEE" localSheetId="5">'[31]Func Study'!#REF!</definedName>
    <definedName name="UAcct447CAEE" localSheetId="6">'[31]Func Study'!#REF!</definedName>
    <definedName name="UAcct447CAEE">'[31]Func Study'!#REF!</definedName>
    <definedName name="UAcct447CAGE" localSheetId="11">'[31]Func Study'!#REF!</definedName>
    <definedName name="UAcct447CAGE" localSheetId="5">'[31]Func Study'!#REF!</definedName>
    <definedName name="UAcct447CAGE" localSheetId="6">'[31]Func Study'!#REF!</definedName>
    <definedName name="UAcct447CAGE">'[31]Func Study'!#REF!</definedName>
    <definedName name="UAcct447Dgu" localSheetId="11">'[32]Func Study'!#REF!</definedName>
    <definedName name="UAcct447Dgu" localSheetId="5">'[32]Func Study'!#REF!</definedName>
    <definedName name="UAcct447Dgu" localSheetId="6">'[32]Func Study'!#REF!</definedName>
    <definedName name="UAcct447Dgu">'[32]Func Study'!#REF!</definedName>
    <definedName name="UACCT447NPC">'[33]Func Study'!$AB$289</definedName>
    <definedName name="UACCT447NPCCAEW">'[33]Func Study'!$AB$286</definedName>
    <definedName name="UACCT447NPCCAGW">'[33]Func Study'!$AB$287</definedName>
    <definedName name="UACCT447NPCDGP">'[33]Func Study'!$AB$288</definedName>
    <definedName name="UAcct447S">'[33]Func Study'!$AB$280</definedName>
    <definedName name="UAcct448S">'[33]Func Study'!$AB$274</definedName>
    <definedName name="UAcct448So">'[33]Func Study'!$AB$275</definedName>
    <definedName name="UAcct449">'[33]Func Study'!$AB$294</definedName>
    <definedName name="UAcct450">'[33]Func Study'!$AB$304</definedName>
    <definedName name="UAcct450S">'[33]Func Study'!$AB$302</definedName>
    <definedName name="UAcct450So">'[33]Func Study'!$AB$303</definedName>
    <definedName name="UAcct451S">'[33]Func Study'!$AB$307</definedName>
    <definedName name="UAcct451Sg">'[33]Func Study'!$AB$308</definedName>
    <definedName name="UAcct451So">'[33]Func Study'!$AB$309</definedName>
    <definedName name="UAcct453">'[33]Func Study'!$AB$315</definedName>
    <definedName name="UAcct453CAGE" localSheetId="11">'[31]Func Study'!#REF!</definedName>
    <definedName name="UAcct453CAGE" localSheetId="5">'[31]Func Study'!#REF!</definedName>
    <definedName name="UAcct453CAGE" localSheetId="6">'[31]Func Study'!#REF!</definedName>
    <definedName name="UAcct453CAGE">'[31]Func Study'!#REF!</definedName>
    <definedName name="UAcct453CAGW" localSheetId="11">'[31]Func Study'!#REF!</definedName>
    <definedName name="UAcct453CAGW" localSheetId="5">'[31]Func Study'!#REF!</definedName>
    <definedName name="UAcct453CAGW" localSheetId="6">'[31]Func Study'!#REF!</definedName>
    <definedName name="UAcct453CAGW">'[31]Func Study'!#REF!</definedName>
    <definedName name="UAcct454">'[33]Func Study'!$AB$322</definedName>
    <definedName name="UAcct454JBG">'[33]Func Study'!$AB$319</definedName>
    <definedName name="UAcct454S">'[33]Func Study'!$AB$318</definedName>
    <definedName name="UAcct454Sg">'[33]Func Study'!$AB$320</definedName>
    <definedName name="UAcct454So">'[33]Func Study'!$AB$321</definedName>
    <definedName name="UAcct456">'[33]Func Study'!$AB$332</definedName>
    <definedName name="UAcct456CAEW">'[33]Func Study'!$AB$331</definedName>
    <definedName name="UAcct456S">'[33]Func Study'!$AB$325</definedName>
    <definedName name="UAcct456So">'[33]Func Study'!$AB$329</definedName>
    <definedName name="UAcct500">'[33]Func Study'!$AB$416</definedName>
    <definedName name="UAcct500JBG">'[33]Func Study'!$AB$414</definedName>
    <definedName name="UAcct501">'[33]Func Study'!$AB$423</definedName>
    <definedName name="UAcct501CAEW">'[33]Func Study'!$AB$420</definedName>
    <definedName name="UAcct501JBE">'[33]Func Study'!$AB$421</definedName>
    <definedName name="UACCT501NPCCAEW">'[33]Func Study'!$AB$426</definedName>
    <definedName name="UAcct502">'[33]Func Study'!$AB$433</definedName>
    <definedName name="UAcct502CAGE">'[33]Func Study'!$AB$431</definedName>
    <definedName name="UAcct502JBG" localSheetId="11">'[31]Func Study'!#REF!</definedName>
    <definedName name="UAcct502JBG" localSheetId="5">'[31]Func Study'!#REF!</definedName>
    <definedName name="UAcct502JBG" localSheetId="6">'[31]Func Study'!#REF!</definedName>
    <definedName name="UAcct502JBG">'[31]Func Study'!#REF!</definedName>
    <definedName name="UAcct503">'[33]Func Study'!$AB$437</definedName>
    <definedName name="UACCT503NPC">'[33]Func Study'!$AB$443</definedName>
    <definedName name="UAcct505">'[33]Func Study'!$AB$449</definedName>
    <definedName name="UAcct505CAGE">'[33]Func Study'!$AB$447</definedName>
    <definedName name="UAcct505JBG" localSheetId="11">'[31]Func Study'!#REF!</definedName>
    <definedName name="UAcct505JBG" localSheetId="5">'[31]Func Study'!#REF!</definedName>
    <definedName name="UAcct505JBG" localSheetId="6">'[31]Func Study'!#REF!</definedName>
    <definedName name="UAcct505JBG">'[31]Func Study'!#REF!</definedName>
    <definedName name="UAcct506">'[33]Func Study'!$AB$455</definedName>
    <definedName name="UAcct506CAGE">'[33]Func Study'!$AB$452</definedName>
    <definedName name="UAcct506JBG" localSheetId="11">'[31]Func Study'!#REF!</definedName>
    <definedName name="UAcct506JBG" localSheetId="5">'[31]Func Study'!#REF!</definedName>
    <definedName name="UAcct506JBG" localSheetId="6">'[31]Func Study'!#REF!</definedName>
    <definedName name="UAcct506JBG">'[31]Func Study'!#REF!</definedName>
    <definedName name="UAcct507">'[33]Func Study'!$AB$464</definedName>
    <definedName name="UAcct507CAGE">'[33]Func Study'!$AB$462</definedName>
    <definedName name="UAcct507JBG" localSheetId="11">'[31]Func Study'!#REF!</definedName>
    <definedName name="UAcct507JBG" localSheetId="5">'[31]Func Study'!#REF!</definedName>
    <definedName name="UAcct507JBG" localSheetId="6">'[31]Func Study'!#REF!</definedName>
    <definedName name="UAcct507JBG">'[31]Func Study'!#REF!</definedName>
    <definedName name="UAcct510">'[33]Func Study'!$AB$469</definedName>
    <definedName name="UAcct510CAGE">'[33]Func Study'!$AB$467</definedName>
    <definedName name="UAcct510JBG" localSheetId="11">'[31]Func Study'!#REF!</definedName>
    <definedName name="UAcct510JBG" localSheetId="5">'[31]Func Study'!#REF!</definedName>
    <definedName name="UAcct510JBG" localSheetId="6">'[31]Func Study'!#REF!</definedName>
    <definedName name="UAcct510JBG">'[31]Func Study'!#REF!</definedName>
    <definedName name="UAcct511">'[33]Func Study'!$AB$474</definedName>
    <definedName name="UAcct511CAGE">'[33]Func Study'!$AB$472</definedName>
    <definedName name="UAcct511JBG" localSheetId="11">'[31]Func Study'!#REF!</definedName>
    <definedName name="UAcct511JBG" localSheetId="5">'[31]Func Study'!#REF!</definedName>
    <definedName name="UAcct511JBG" localSheetId="6">'[31]Func Study'!#REF!</definedName>
    <definedName name="UAcct511JBG">'[31]Func Study'!#REF!</definedName>
    <definedName name="UAcct512">'[33]Func Study'!$AB$479</definedName>
    <definedName name="UAcct512CAGE">'[33]Func Study'!$AB$477</definedName>
    <definedName name="UAcct512JBG" localSheetId="11">'[31]Func Study'!#REF!</definedName>
    <definedName name="UAcct512JBG" localSheetId="5">'[31]Func Study'!#REF!</definedName>
    <definedName name="UAcct512JBG" localSheetId="6">'[31]Func Study'!#REF!</definedName>
    <definedName name="UAcct512JBG">'[31]Func Study'!#REF!</definedName>
    <definedName name="UAcct513">'[33]Func Study'!$AB$484</definedName>
    <definedName name="UAcct513CAGE">'[33]Func Study'!$AB$482</definedName>
    <definedName name="UAcct513JBG" localSheetId="11">'[31]Func Study'!#REF!</definedName>
    <definedName name="UAcct513JBG" localSheetId="5">'[31]Func Study'!#REF!</definedName>
    <definedName name="UAcct513JBG" localSheetId="6">'[31]Func Study'!#REF!</definedName>
    <definedName name="UAcct513JBG">'[31]Func Study'!#REF!</definedName>
    <definedName name="UAcct514">'[33]Func Study'!$AB$489</definedName>
    <definedName name="UAcct514CAGE">'[33]Func Study'!$AB$487</definedName>
    <definedName name="UAcct514JBG" localSheetId="11">'[31]Func Study'!#REF!</definedName>
    <definedName name="UAcct514JBG" localSheetId="5">'[31]Func Study'!#REF!</definedName>
    <definedName name="UAcct514JBG" localSheetId="6">'[31]Func Study'!#REF!</definedName>
    <definedName name="UAcct514JBG">'[31]Func Study'!#REF!</definedName>
    <definedName name="UAcct517">'[33]Func Study'!$AB$498</definedName>
    <definedName name="UAcct518">'[33]Func Study'!$AB$502</definedName>
    <definedName name="UAcct519">'[33]Func Study'!$AB$507</definedName>
    <definedName name="UAcct520">'[33]Func Study'!$AB$511</definedName>
    <definedName name="UAcct523">'[33]Func Study'!$AB$515</definedName>
    <definedName name="UAcct524">'[33]Func Study'!$AB$519</definedName>
    <definedName name="UAcct528">'[33]Func Study'!$AB$523</definedName>
    <definedName name="UAcct529">'[33]Func Study'!$AB$527</definedName>
    <definedName name="UAcct530">'[33]Func Study'!$AB$531</definedName>
    <definedName name="UAcct531">'[33]Func Study'!$AB$535</definedName>
    <definedName name="UAcct532">'[33]Func Study'!$AB$539</definedName>
    <definedName name="UAcct535">'[33]Func Study'!$AB$551</definedName>
    <definedName name="UAcct536">'[33]Func Study'!$AB$555</definedName>
    <definedName name="UAcct537">'[33]Func Study'!$AB$559</definedName>
    <definedName name="UAcct538">'[33]Func Study'!$AB$563</definedName>
    <definedName name="UAcct539">'[33]Func Study'!$AB$568</definedName>
    <definedName name="UAcct540">'[33]Func Study'!$AB$572</definedName>
    <definedName name="UAcct541">'[33]Func Study'!$AB$576</definedName>
    <definedName name="UAcct542">'[33]Func Study'!$AB$580</definedName>
    <definedName name="UAcct543">'[33]Func Study'!$AB$584</definedName>
    <definedName name="UAcct544">'[33]Func Study'!$AB$588</definedName>
    <definedName name="UAcct545">'[33]Func Study'!$AB$592</definedName>
    <definedName name="UAcct546">'[33]Func Study'!$AB$606</definedName>
    <definedName name="UAcct546CAGE">'[33]Func Study'!$AB$605</definedName>
    <definedName name="UAcct547CAEW">'[33]Func Study'!$AB$610</definedName>
    <definedName name="UACCT547NPCCAEW">'[33]Func Study'!$AB$613</definedName>
    <definedName name="UAcct547Se">'[33]Func Study'!$AB$609</definedName>
    <definedName name="UAcct548">'[33]Func Study'!$AB$621</definedName>
    <definedName name="UACCT548CAGE">'[33]Func Study'!$AB$620</definedName>
    <definedName name="UAcct549">'[33]Func Study'!$AB$626</definedName>
    <definedName name="Uacct549CAGE">'[33]Func Study'!$AB$625</definedName>
    <definedName name="UAcct5506SE" localSheetId="11">'[31]Func Study'!#REF!</definedName>
    <definedName name="UAcct5506SE" localSheetId="5">'[31]Func Study'!#REF!</definedName>
    <definedName name="UAcct5506SE" localSheetId="6">'[31]Func Study'!#REF!</definedName>
    <definedName name="UAcct5506SE">'[31]Func Study'!#REF!</definedName>
    <definedName name="UAcct551CAGE">'[33]Func Study'!$AB$634</definedName>
    <definedName name="UACCT551SG">'[33]Func Study'!$AB$635</definedName>
    <definedName name="UACCT552CAGE">'[33]Func Study'!$AB$640</definedName>
    <definedName name="UAcct552SG">'[33]Func Study'!$AB$639</definedName>
    <definedName name="UACCT553CAGE">'[33]Func Study'!$AB$646</definedName>
    <definedName name="UAcct553SG">'[33]Func Study'!$AB$645</definedName>
    <definedName name="UACCT554CAGE">'[33]Func Study'!$AB$651</definedName>
    <definedName name="UAcct554SG">'[33]Func Study'!$AB$650</definedName>
    <definedName name="UAcct555CAEE" localSheetId="11">'[31]Func Study'!#REF!</definedName>
    <definedName name="UAcct555CAEE" localSheetId="5">'[31]Func Study'!#REF!</definedName>
    <definedName name="UAcct555CAEE" localSheetId="6">'[31]Func Study'!#REF!</definedName>
    <definedName name="UAcct555CAEE">'[31]Func Study'!#REF!</definedName>
    <definedName name="UAcct555CAEW">'[33]Func Study'!$AB$665</definedName>
    <definedName name="UAcct555CAGE" localSheetId="11">'[31]Func Study'!#REF!</definedName>
    <definedName name="UAcct555CAGE" localSheetId="5">'[31]Func Study'!#REF!</definedName>
    <definedName name="UAcct555CAGE" localSheetId="6">'[31]Func Study'!#REF!</definedName>
    <definedName name="UAcct555CAGE">'[31]Func Study'!#REF!</definedName>
    <definedName name="UAcct555CAGW">'[33]Func Study'!$AB$664</definedName>
    <definedName name="UACCT555DGP">'[33]Func Study'!$AB$670</definedName>
    <definedName name="UACCT555NPCCAEW">'[33]Func Study'!$AB$669</definedName>
    <definedName name="UACCT555NPCCAGW">'[33]Func Study'!$AB$668</definedName>
    <definedName name="UAcct555S">'[33]Func Study'!$AB$663</definedName>
    <definedName name="UAcct555Se">'[33]Func Study'!$AB$665</definedName>
    <definedName name="UACCT555SG">'[33]Func Study'!$AB$664</definedName>
    <definedName name="UAcct556">'[33]Func Study'!$AB$676</definedName>
    <definedName name="UAcct557">'[33]Func Study'!$AB$685</definedName>
    <definedName name="UAcct560">'[33]Func Study'!$AB$715</definedName>
    <definedName name="UAcct561">'[33]Func Study'!$AB$720</definedName>
    <definedName name="UAcct562">'[33]Func Study'!$AB$726</definedName>
    <definedName name="UAcct563">'[33]Func Study'!$AB$731</definedName>
    <definedName name="UAcct564">'[33]Func Study'!$AB$735</definedName>
    <definedName name="UAcct565">'[33]Func Study'!$AB$739</definedName>
    <definedName name="UACCT565NPC">'[33]Func Study'!$AB$744</definedName>
    <definedName name="UACCT565NPCCAGW">'[33]Func Study'!$AB$742</definedName>
    <definedName name="UAcct566">'[33]Func Study'!$AB$748</definedName>
    <definedName name="UAcct567">'[33]Func Study'!$AB$752</definedName>
    <definedName name="UAcct568">'[33]Func Study'!$AB$756</definedName>
    <definedName name="UAcct569">'[33]Func Study'!$AB$760</definedName>
    <definedName name="UAcct570">'[33]Func Study'!$AB$765</definedName>
    <definedName name="UAcct571">'[33]Func Study'!$AB$770</definedName>
    <definedName name="UAcct572">'[33]Func Study'!$AB$774</definedName>
    <definedName name="UAcct573">'[33]Func Study'!$AB$778</definedName>
    <definedName name="UAcct580">'[33]Func Study'!$AB$791</definedName>
    <definedName name="UAcct581">'[33]Func Study'!$AB$796</definedName>
    <definedName name="UAcct582">'[33]Func Study'!$AB$801</definedName>
    <definedName name="UAcct583">'[33]Func Study'!$AB$806</definedName>
    <definedName name="UAcct584">'[33]Func Study'!$AB$811</definedName>
    <definedName name="UAcct585">'[33]Func Study'!$AB$816</definedName>
    <definedName name="UAcct586">'[33]Func Study'!$AB$821</definedName>
    <definedName name="UAcct587">'[33]Func Study'!$AB$826</definedName>
    <definedName name="UAcct588">'[33]Func Study'!$AB$831</definedName>
    <definedName name="UAcct589">'[33]Func Study'!$AB$836</definedName>
    <definedName name="UAcct590">'[33]Func Study'!$AB$841</definedName>
    <definedName name="UAcct591">'[33]Func Study'!$AB$846</definedName>
    <definedName name="UAcct592">'[33]Func Study'!$AB$851</definedName>
    <definedName name="UAcct593">'[33]Func Study'!$AB$856</definedName>
    <definedName name="UAcct594">'[33]Func Study'!$AB$861</definedName>
    <definedName name="UAcct595">'[33]Func Study'!$AB$866</definedName>
    <definedName name="UAcct596">'[33]Func Study'!$AB$876</definedName>
    <definedName name="UAcct597">'[33]Func Study'!$AB$881</definedName>
    <definedName name="UAcct598">'[33]Func Study'!$AB$886</definedName>
    <definedName name="UAcct901">'[33]Func Study'!$AB$898</definedName>
    <definedName name="UAcct902">'[33]Func Study'!$AB$903</definedName>
    <definedName name="UAcct903">'[33]Func Study'!$AB$908</definedName>
    <definedName name="UAcct904">'[33]Func Study'!$AB$914</definedName>
    <definedName name="Uacct904SG" localSheetId="11">'[35]Functional Study'!#REF!</definedName>
    <definedName name="Uacct904SG" localSheetId="5">'[35]Functional Study'!#REF!</definedName>
    <definedName name="Uacct904SG" localSheetId="6">'[35]Functional Study'!#REF!</definedName>
    <definedName name="Uacct904SG">'[35]Functional Study'!#REF!</definedName>
    <definedName name="UAcct905">'[33]Func Study'!$AB$919</definedName>
    <definedName name="UAcct907">'[33]Func Study'!$AB$933</definedName>
    <definedName name="UAcct908">'[33]Func Study'!$AB$938</definedName>
    <definedName name="UAcct909">'[33]Func Study'!$AB$943</definedName>
    <definedName name="UAcct910">'[33]Func Study'!$AB$948</definedName>
    <definedName name="UAcct911">'[33]Func Study'!$AB$959</definedName>
    <definedName name="UAcct912">'[33]Func Study'!$AB$964</definedName>
    <definedName name="UAcct913">'[33]Func Study'!$AB$969</definedName>
    <definedName name="UAcct916">'[33]Func Study'!$AB$974</definedName>
    <definedName name="UAcct920">'[33]Func Study'!$AB$985</definedName>
    <definedName name="UAcct920Cn">'[33]Func Study'!$AB$983</definedName>
    <definedName name="UAcct921">'[33]Func Study'!$AB$991</definedName>
    <definedName name="UAcct921Cn">'[33]Func Study'!$AB$989</definedName>
    <definedName name="UAcct923">'[33]Func Study'!$AB$997</definedName>
    <definedName name="UAcct923CAGW">'[33]Func Study'!$AB$995</definedName>
    <definedName name="UAcct924">'[33]Func Study'!$AB$1001</definedName>
    <definedName name="UAcct925">'[33]Func Study'!$AB$1005</definedName>
    <definedName name="UAcct926">'[33]Func Study'!$AB$1011</definedName>
    <definedName name="UAcct927">'[33]Func Study'!$AB$1016</definedName>
    <definedName name="UAcct928">'[33]Func Study'!$AB$1023</definedName>
    <definedName name="UAcct929">'[33]Func Study'!$AB$1028</definedName>
    <definedName name="UAcct930">'[33]Func Study'!$AB$1034</definedName>
    <definedName name="UAcct931">'[33]Func Study'!$AB$1039</definedName>
    <definedName name="UAcct935">'[33]Func Study'!$AB$1045</definedName>
    <definedName name="UAcctAGA">'[33]Func Study'!$AB$296</definedName>
    <definedName name="UAcctcwc">'[33]Func Study'!$AB$2136</definedName>
    <definedName name="UAcctd00">'[33]Func Study'!$AB$1786</definedName>
    <definedName name="UAcctdfa" localSheetId="11">'[33]Func Study'!#REF!</definedName>
    <definedName name="UAcctdfa" localSheetId="5">'[33]Func Study'!#REF!</definedName>
    <definedName name="UAcctdfa" localSheetId="6">'[33]Func Study'!#REF!</definedName>
    <definedName name="UAcctdfa">'[33]Func Study'!#REF!</definedName>
    <definedName name="UAcctdfad" localSheetId="11">'[33]Func Study'!#REF!</definedName>
    <definedName name="UAcctdfad" localSheetId="5">'[33]Func Study'!#REF!</definedName>
    <definedName name="UAcctdfad" localSheetId="6">'[33]Func Study'!#REF!</definedName>
    <definedName name="UAcctdfad">'[33]Func Study'!#REF!</definedName>
    <definedName name="UAcctdfap" localSheetId="11">'[33]Func Study'!#REF!</definedName>
    <definedName name="UAcctdfap" localSheetId="5">'[33]Func Study'!#REF!</definedName>
    <definedName name="UAcctdfap" localSheetId="6">'[33]Func Study'!#REF!</definedName>
    <definedName name="UAcctdfap">'[33]Func Study'!#REF!</definedName>
    <definedName name="UAcctdfat" localSheetId="11">'[33]Func Study'!#REF!</definedName>
    <definedName name="UAcctdfat" localSheetId="5">'[33]Func Study'!#REF!</definedName>
    <definedName name="UAcctdfat" localSheetId="6">'[33]Func Study'!#REF!</definedName>
    <definedName name="UAcctdfat">'[33]Func Study'!#REF!</definedName>
    <definedName name="UAcctds0">'[33]Func Study'!$AB$1790</definedName>
    <definedName name="UACCTECDDGP">'[33]Func Study'!$AB$687</definedName>
    <definedName name="UACCTECDMC">'[33]Func Study'!$AB$689</definedName>
    <definedName name="UACCTECDS">'[33]Func Study'!$AB$691</definedName>
    <definedName name="UACCTECDSG1">'[33]Func Study'!$AB$688</definedName>
    <definedName name="UACCTECDSG2">'[33]Func Study'!$AB$690</definedName>
    <definedName name="UACCTECDSG3">'[33]Func Study'!$AB$692</definedName>
    <definedName name="UAcctfit">'[33]Func Study'!$AB$1395</definedName>
    <definedName name="UAcctg00">'[33]Func Study'!$AB$1947</definedName>
    <definedName name="UAccth00">'[33]Func Study'!$AB$1545</definedName>
    <definedName name="UAccti00">'[33]Func Study'!$AB$1993</definedName>
    <definedName name="UAcctn00">'[33]Func Study'!$AB$1496</definedName>
    <definedName name="UAccto00">'[33]Func Study'!$AB$1606</definedName>
    <definedName name="UAcctowc">'[33]Func Study'!$AB$2149</definedName>
    <definedName name="UACCTOWCSSECH">'[33]Func Study'!$AB$2148</definedName>
    <definedName name="UAccts00">'[33]Func Study'!$AB$1455</definedName>
    <definedName name="UAcctsttax">'[33]Func Study'!$AB$1377</definedName>
    <definedName name="UAcctt00">'[33]Func Study'!$AB$1682</definedName>
    <definedName name="UBakerAvail" localSheetId="11">#REF!</definedName>
    <definedName name="UBakerAvail" localSheetId="5">#REF!</definedName>
    <definedName name="UBakerAvail" localSheetId="6">#REF!</definedName>
    <definedName name="UBakerAvail">#REF!</definedName>
    <definedName name="UG">[11]CLASSIFIERS!$A$9:$IV$9</definedName>
    <definedName name="UG_NCP">[11]EXTERNAL!$A$82:$IV$84</definedName>
    <definedName name="UG_TFMR">[11]EXTERNAL!$A$103:$IV$105</definedName>
    <definedName name="UG_TFMRC">[11]EXTERNAL!$A$100:$IV$102</definedName>
    <definedName name="UNBILLED">[11]EXTERNAL!$A$64:$IV$66</definedName>
    <definedName name="UNBILREV" localSheetId="11">#REF!</definedName>
    <definedName name="UNBILREV" localSheetId="5">#REF!</definedName>
    <definedName name="UNBILREV" localSheetId="6">#REF!</definedName>
    <definedName name="UNBILREV">#REF!</definedName>
    <definedName name="UncollectibleAccounts">[40]Variables!$D$25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11">#REF!</definedName>
    <definedName name="UNITCOMPARE" localSheetId="5">#REF!</definedName>
    <definedName name="UNITCOMPARE" localSheetId="6">#REF!</definedName>
    <definedName name="UNITCOMPARE">#REF!</definedName>
    <definedName name="UNITCOSTS" localSheetId="11">#REF!</definedName>
    <definedName name="UNITCOSTS" localSheetId="5">#REF!</definedName>
    <definedName name="UNITCOSTS" localSheetId="6">#REF!</definedName>
    <definedName name="UNITCOSTS">#REF!</definedName>
    <definedName name="UTG" localSheetId="11">#REF!</definedName>
    <definedName name="UTG" localSheetId="5">#REF!</definedName>
    <definedName name="UTG" localSheetId="6">#REF!</definedName>
    <definedName name="UTG">#REF!</definedName>
    <definedName name="UtGrossReceipts">[40]Variables!$D$29</definedName>
    <definedName name="UTN" localSheetId="11">#REF!</definedName>
    <definedName name="UTN" localSheetId="5">#REF!</definedName>
    <definedName name="UTN" localSheetId="6">#REF!</definedName>
    <definedName name="UTN">#REF!</definedName>
    <definedName name="v" localSheetId="8" hidden="1">{#N/A,#N/A,FALSE,"Coversheet";#N/A,#N/A,FALSE,"QA"}</definedName>
    <definedName name="v" localSheetId="7" hidden="1">{#N/A,#N/A,FALSE,"Coversheet";#N/A,#N/A,FALSE,"QA"}</definedName>
    <definedName name="v" hidden="1">{#N/A,#N/A,FALSE,"Coversheet";#N/A,#N/A,FALSE,"QA"}</definedName>
    <definedName name="ValidAccount">[36]Variables!$AK$43:$AK$369</definedName>
    <definedName name="Value" localSheetId="8" hidden="1">{#N/A,#N/A,FALSE,"Summ";#N/A,#N/A,FALSE,"General"}</definedName>
    <definedName name="Value" localSheetId="7" hidden="1">{#N/A,#N/A,FALSE,"Summ";#N/A,#N/A,FALSE,"General"}</definedName>
    <definedName name="Value" hidden="1">{#N/A,#N/A,FALSE,"Summ";#N/A,#N/A,FALSE,"General"}</definedName>
    <definedName name="Values_Entered" localSheetId="11">IF(Loan_Amount*Interest_Rate*Loan_Years*Loan_Start&gt;0,1,0)</definedName>
    <definedName name="Values_Entered" localSheetId="5">IF(Loan_Amount*Interest_Rate*Loan_Years*Loan_Start&gt;0,1,0)</definedName>
    <definedName name="Values_Entered" localSheetId="6">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R" localSheetId="11">[42]Backup!#REF!</definedName>
    <definedName name="VAR" localSheetId="5">[42]Backup!#REF!</definedName>
    <definedName name="VAR" localSheetId="6">[42]Backup!#REF!</definedName>
    <definedName name="VAR">[42]Backup!#REF!</definedName>
    <definedName name="VARIABLE" localSheetId="11">[84]Summary!#REF!</definedName>
    <definedName name="VARIABLE" localSheetId="5">[84]Summary!#REF!</definedName>
    <definedName name="VARIABLE" localSheetId="6">[84]Summary!#REF!</definedName>
    <definedName name="VARIABLE">[84]Summary!#REF!</definedName>
    <definedName name="vartrans" localSheetId="11">#REF!</definedName>
    <definedName name="vartrans" localSheetId="5">#REF!</definedName>
    <definedName name="vartrans" localSheetId="6">#REF!</definedName>
    <definedName name="vartrans">#REF!</definedName>
    <definedName name="vcdv" localSheetId="11" hidden="1">#REF!</definedName>
    <definedName name="vcdv" localSheetId="5" hidden="1">#REF!</definedName>
    <definedName name="vcdv" localSheetId="6" hidden="1">#REF!</definedName>
    <definedName name="vcdv" hidden="1">#REF!</definedName>
    <definedName name="VOMEsc">[37]Assumptions!$C$21</definedName>
    <definedName name="VOUCHER" localSheetId="11">#REF!</definedName>
    <definedName name="VOUCHER" localSheetId="5">#REF!</definedName>
    <definedName name="VOUCHER" localSheetId="6">#REF!</definedName>
    <definedName name="VOUCHER">#REF!</definedName>
    <definedName name="w" localSheetId="8" hidden="1">{#N/A,#N/A,FALSE,"Schedule F";#N/A,#N/A,FALSE,"Schedule G"}</definedName>
    <definedName name="w" localSheetId="7" hidden="1">[132]Inputs!#REF!</definedName>
    <definedName name="w" hidden="1">{#N/A,#N/A,FALSE,"Schedule F";#N/A,#N/A,FALSE,"Schedule G"}</definedName>
    <definedName name="WACC">[37]Assumptions!$I$61</definedName>
    <definedName name="WAGES" localSheetId="11">[46]model!#REF!</definedName>
    <definedName name="WAGES" localSheetId="5">[46]model!#REF!</definedName>
    <definedName name="WAGES" localSheetId="6">[46]model!#REF!</definedName>
    <definedName name="WAGES">[46]model!#REF!</definedName>
    <definedName name="WaRevenueTax">[40]Variables!$D$27</definedName>
    <definedName name="warrantyOM" localSheetId="11">#REF!</definedName>
    <definedName name="warrantyOM" localSheetId="5">#REF!</definedName>
    <definedName name="warrantyOM" localSheetId="6">#REF!</definedName>
    <definedName name="warrantyOM">#REF!</definedName>
    <definedName name="we" localSheetId="8" hidden="1">{#N/A,#N/A,FALSE,"Pg 6b CustCount_Gas";#N/A,#N/A,FALSE,"QA";#N/A,#N/A,FALSE,"Report";#N/A,#N/A,FALSE,"forecast"}</definedName>
    <definedName name="we" localSheetId="7" hidden="1">{#N/A,#N/A,FALSE,"Pg 6b CustCount_Gas";#N/A,#N/A,FALSE,"QA";#N/A,#N/A,FALSE,"Report";#N/A,#N/A,FALSE,"forecast"}</definedName>
    <definedName name="we" hidden="1">{#N/A,#N/A,FALSE,"Pg 6b CustCount_Gas";#N/A,#N/A,FALSE,"QA";#N/A,#N/A,FALSE,"Report";#N/A,#N/A,FALSE,"forecast"}</definedName>
    <definedName name="WEATHER" localSheetId="11">#REF!</definedName>
    <definedName name="WEATHER" localSheetId="5">#REF!</definedName>
    <definedName name="WEATHER" localSheetId="6">#REF!</definedName>
    <definedName name="WEATHER">#REF!</definedName>
    <definedName name="WEATHRNORM" localSheetId="11">#REF!</definedName>
    <definedName name="WEATHRNORM" localSheetId="5">#REF!</definedName>
    <definedName name="WEATHRNORM" localSheetId="6">#REF!</definedName>
    <definedName name="WEATHRNORM">#REF!</definedName>
    <definedName name="WH" localSheetId="8" hidden="1">{#N/A,#N/A,FALSE,"Coversheet";#N/A,#N/A,FALSE,"QA"}</definedName>
    <definedName name="WH" localSheetId="7" hidden="1">{#N/A,#N/A,FALSE,"Coversheet";#N/A,#N/A,FALSE,"QA"}</definedName>
    <definedName name="WH" hidden="1">{#N/A,#N/A,FALSE,"Coversheet";#N/A,#N/A,FALSE,"QA"}</definedName>
    <definedName name="whorn_db" localSheetId="11">#REF!</definedName>
    <definedName name="whorn_db" localSheetId="5">#REF!</definedName>
    <definedName name="whorn_db" localSheetId="6">#REF!</definedName>
    <definedName name="whorn_db">#REF!</definedName>
    <definedName name="WIDTH" localSheetId="11">#REF!</definedName>
    <definedName name="WIDTH" localSheetId="5">#REF!</definedName>
    <definedName name="WIDTH" localSheetId="6">#REF!</definedName>
    <definedName name="WIDTH">#REF!</definedName>
    <definedName name="WindDate" localSheetId="11">'[67]Dispatch Cases'!#REF!</definedName>
    <definedName name="WindDate" localSheetId="5">'[67]Dispatch Cases'!#REF!</definedName>
    <definedName name="WindDate" localSheetId="6">'[67]Dispatch Cases'!#REF!</definedName>
    <definedName name="WindDate">'[67]Dispatch Cases'!#REF!</definedName>
    <definedName name="WINTER" localSheetId="11">[115]Bremerton!#REF!</definedName>
    <definedName name="WINTER" localSheetId="5">[115]Bremerton!#REF!</definedName>
    <definedName name="WINTER" localSheetId="6">[115]Bremerton!#REF!</definedName>
    <definedName name="Winter" localSheetId="7">'[133]Input Tab'!$B$11</definedName>
    <definedName name="WINTER">[115]Bremerton!#REF!</definedName>
    <definedName name="WinterPeak">'[134]Load Data'!$D$9:$H$12,'[134]Load Data'!$D$20:$H$22</definedName>
    <definedName name="WORK1" localSheetId="11">#REF!</definedName>
    <definedName name="WORK1" localSheetId="5">#REF!</definedName>
    <definedName name="WORK1" localSheetId="6">#REF!</definedName>
    <definedName name="WORK1">#REF!</definedName>
    <definedName name="WORK2" localSheetId="11">#REF!</definedName>
    <definedName name="WORK2" localSheetId="5">#REF!</definedName>
    <definedName name="WORK2" localSheetId="6">#REF!</definedName>
    <definedName name="WORK2">#REF!</definedName>
    <definedName name="WORK3" localSheetId="11">#REF!</definedName>
    <definedName name="WORK3" localSheetId="5">#REF!</definedName>
    <definedName name="WORK3" localSheetId="6">#REF!</definedName>
    <definedName name="WORK3">#REF!</definedName>
    <definedName name="WORKSHTS" localSheetId="11">'[2]Sched 46'!#REF!</definedName>
    <definedName name="WORKSHTS" localSheetId="5">'[2]Sched 46'!#REF!</definedName>
    <definedName name="WORKSHTS" localSheetId="6">'[2]Sched 46'!#REF!</definedName>
    <definedName name="WORKSHTS">'[2]Sched 46'!#REF!</definedName>
    <definedName name="wr" hidden="1">{"Output-3Column",#N/A,FALSE,"Output"}</definedName>
    <definedName name="WRKCAP" localSheetId="11">[46]model!#REF!</definedName>
    <definedName name="WRKCAP" localSheetId="5">[46]model!#REF!</definedName>
    <definedName name="WRKCAP" localSheetId="6">[46]model!#REF!</definedName>
    <definedName name="WRKCAP">[46]model!#REF!</definedName>
    <definedName name="wrn" hidden="1">{"Inflation-BaseYear",#N/A,FALSE,"Inputs"}</definedName>
    <definedName name="wrn.1._.Bi._.Monthly._.CR." localSheetId="8"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8" hidden="1">{#N/A,#N/A,FALSE,"CRPT";#N/A,#N/A,FALSE,"TREND";#N/A,#N/A,FALSE,"%Curve"}</definedName>
    <definedName name="wrn.AAI." localSheetId="7"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7" hidden="1">{#N/A,#N/A,FALSE,"CRPT";#N/A,#N/A,FALSE,"TREND";#N/A,#N/A,FALSE,"% CURVE"}</definedName>
    <definedName name="wrn.AAI._.Report." hidden="1">{#N/A,#N/A,FALSE,"CRPT";#N/A,#N/A,FALSE,"TREND";#N/A,#N/A,FALSE,"% CURVE"}</definedName>
    <definedName name="wrn.Adj._.Back_Up." localSheetId="7" hidden="1">{"Page 3.4.1",#N/A,FALSE,"Totals";"Page 3.4.2",#N/A,FALSE,"Totals"}</definedName>
    <definedName name="wrn.Adj._.Back_Up." hidden="1">{"Page 3.4.1",#N/A,FALSE,"Totals";"Page 3.4.2",#N/A,FALSE,"Totals"}</definedName>
    <definedName name="wrn.ALL." localSheetId="7" hidden="1">{#N/A,#N/A,FALSE,"Summary EPS";#N/A,#N/A,FALSE,"1st Qtr Electric";#N/A,#N/A,FALSE,"1st Qtr Australia";#N/A,#N/A,FALSE,"1st Qtr Telecom";#N/A,#N/A,FALSE,"1st QTR Other"}</definedName>
    <definedName name="wrn.ALL." hidden="1">{"ALL",#N/A,FALSE,"A"}</definedName>
    <definedName name="wrn.All._.BSs._.and._.JEs." localSheetId="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7" hidden="1">{#N/A,#N/A,FALSE,"cover";#N/A,#N/A,FALSE,"lead sheet";#N/A,#N/A,FALSE,"Adj backup";#N/A,#N/A,FALSE,"t Accounts"}</definedName>
    <definedName name="wrn.All._.Pages." hidden="1">{#N/A,#N/A,FALSE,"Cover";#N/A,#N/A,FALSE,"Lead Sheet";#N/A,#N/A,FALSE,"T-Accounts";#N/A,#N/A,FALSE,"Expense Detail 10 01 to 3  02";#N/A,#N/A,FALSE,"Expense Detail 4 01 to 9 01";#N/A,#N/A,FALSE,"Three Factor % 3  2002"}</definedName>
    <definedName name="wrn.All._.Sheets." hidden="1">{"IncSt",#N/A,FALSE,"IS";"BalSht",#N/A,FALSE,"BS";"IntCash",#N/A,FALSE,"Int. Cash";"Stats",#N/A,FALSE,"Stats"}</definedName>
    <definedName name="wrn.annual." hidden="1">{"annual",#N/A,FALSE,"Pro Forma"}</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hidden="1">{"annualsum",#N/A,FALSE,"Cost Summary";"annual1",#N/A,FALSE,"Phase_1";"annual2",#N/A,FALSE,"Phase_2";"annual3",#N/A,FALSE,"Phase_3";"annual4",#N/A,FALSE,"Phase_4"}</definedName>
    <definedName name="wrn.Annual._.Golf." hidden="1">{"a_dev",#N/A,FALSE,"Golf Development";"a_memstats",#N/A,FALSE,"Golf Development";"a_opstats",#N/A,FALSE,"Golf Development";"a_rev",#N/A,FALSE,"Golf Development";"a_return",#N/A,FALSE,"Golf Development"}</definedName>
    <definedName name="wrn.Annual._.Hotel." hidden="1">{"annual hotel",#N/A,FALSE,"Hotel Development"}</definedName>
    <definedName name="wrn.Annual._.Land._.Sales." hidden="1">{"annual",#N/A,FALSE,"Land Sales"}</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hidden="1">{"annual",#N/A,FALSE,"Pro Forma";#N/A,#N/A,FALSE,"Golf Operations"}</definedName>
    <definedName name="wrn.Annual._.Report._.no._.releases." hidden="1">{"a_sales",#N/A,FALSE,"Summary";"a_debt",#N/A,FALSE,"Summary";"a_cash",#N/A,FALSE,"Summary";"a_accrual",#N/A,FALSE,"Summary"}</definedName>
    <definedName name="wrn.Annual._.Report._.with._.releases." hidden="1">{"a_sales",#N/A,FALSE,"Summary";"a_debt",#N/A,FALSE,"Summary";"a_releases",#N/A,FALSE,"Summary";"a_cash",#N/A,FALSE,"Summary";"a_accrual",#N/A,FALSE,"Summary"}</definedName>
    <definedName name="wrn.Annual_5yr." hidden="1">{"ISP1Y5",#N/A,TRUE,"Template";"ISP2Y5",#N/A,TRUE,"Template";"BSY5",#N/A,TRUE,"Template";"ICFY5",#N/A,TRUE,"Template";"TPY5",#N/A,TRUE,"Template";"CtrlY5",#N/A,TRUE,"Template"}</definedName>
    <definedName name="wrn.Anvil." localSheetId="8"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hidden="1">{"ASSETS",#N/A,FALSE,"Assets"}</definedName>
    <definedName name="wrn.ASSOC_CO." hidden="1">{"ASSC_CO",#N/A,FALSE,"A"}</definedName>
    <definedName name="wrn.BidCo." hidden="1">{#N/A,#N/A,FALSE,"BidCo Assumptions";#N/A,#N/A,FALSE,"Credit Stats";#N/A,#N/A,FALSE,"Bidco Summary";#N/A,#N/A,FALSE,"BIDCO Consolidated"}</definedName>
    <definedName name="wrn.BS." hidden="1">{"BS",#N/A,FALSE,"A"}</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hidden="1">{#N/A,#N/A,FALSE,"Sheet5"}</definedName>
    <definedName name="wrn.Cash._.and._.Accrual." hidden="1">{"a_cash",#N/A,FALSE,"Summary";"a_accrual",#N/A,FALSE,"Summary"}</definedName>
    <definedName name="wrn.Combined._.YTD." localSheetId="7" hidden="1">{"YTD-Total",#N/A,TRUE,"Provision";"YTD-Utility",#N/A,TRUE,"Prov Utility";"YTD-NonUtility",#N/A,TRUE,"Prov NonUtility"}</definedName>
    <definedName name="wrn.Combined._.YTD." hidden="1">{"YTD-Total",#N/A,TRUE,"Provision";"YTD-Utility",#N/A,TRUE,"Prov Utility";"YTD-NonUtility",#N/A,TRUE,"Prov NonUtility"}</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7"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hidden="1">{#N/A,#N/A,FALSE,"Cost Adjustment "}</definedName>
    <definedName name="wrn.Cover." hidden="1">{#N/A,#N/A,TRUE,"Cover";#N/A,#N/A,TRUE,"Contents"}</definedName>
    <definedName name="wrn.CoverContents." hidden="1">{#N/A,#N/A,FALSE,"Cover";#N/A,#N/A,FALSE,"Contents"}</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7" hidden="1">{#N/A,#N/A,FALSE,"Pg 6b CustCount_Gas";#N/A,#N/A,FALSE,"QA";#N/A,#N/A,FALSE,"Report";#N/A,#N/A,FALSE,"forecast"}</definedName>
    <definedName name="wrn.Customer._.Counts._.Gas." hidden="1">{#N/A,#N/A,FALSE,"Pg 6b CustCount_Gas";#N/A,#N/A,FALSE,"QA";#N/A,#N/A,FALSE,"Report";#N/A,#N/A,FALSE,"forecast"}</definedName>
    <definedName name="wrn.DCF._.Valuation." hidden="1">{"value box",#N/A,TRUE,"DPL Inc. Fin Statements";"unlevered free cash flows",#N/A,TRUE,"DPL Inc. Fin Statements"}</definedName>
    <definedName name="wrn.Depreciation." hidden="1">{#N/A,#N/A,TRUE,"Depreciation Summary";#N/A,#N/A,TRUE,"18, 21 &amp; 22 Depreciation";#N/A,#N/A,TRUE,"11 &amp; 12 Depreciation"}</definedName>
    <definedName name="wrn.Detail." hidden="1">{"Print_Detail",#N/A,FALSE,"Redemption_Maturity Extract"}</definedName>
    <definedName name="wrn.Diane._.s._.Version." hidden="1">{"Full",#N/A,FALSE,"Sec MTN B Summary"}</definedName>
    <definedName name="wrn.Distribution._.Version." hidden="1">{"RedPrem_InitRed View",#N/A,FALSE,"Sec MTN B Summary"}</definedName>
    <definedName name="wrn.ECR." localSheetId="8" hidden="1">{#N/A,#N/A,FALSE,"schA"}</definedName>
    <definedName name="wrn.ECR." localSheetId="7" hidden="1">{#N/A,#N/A,FALSE,"schA"}</definedName>
    <definedName name="wrn.ECR." hidden="1">{#N/A,#N/A,FALSE,"schA"}</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8" hidden="1">{#N/A,#N/A,FALSE,"CESTSUM";#N/A,#N/A,FALSE,"est sum A";#N/A,#N/A,FALSE,"est detail A"}</definedName>
    <definedName name="wrn.ESTIMATE." localSheetId="7" hidden="1">{#N/A,#N/A,FALSE,"CESTSUM";#N/A,#N/A,FALSE,"est sum A";#N/A,#N/A,FALSE,"est detail A"}</definedName>
    <definedName name="wrn.ESTIMATE." hidden="1">{#N/A,#N/A,FALSE,"CESTSUM";#N/A,#N/A,FALSE,"est sum A";#N/A,#N/A,FALSE,"est detail A"}</definedName>
    <definedName name="wrn.Exec._.Summary." hidden="1">{#N/A,#N/A,FALSE,"Output Ass";#N/A,#N/A,FALSE,"Sum Tot";#N/A,#N/A,FALSE,"Ex Sum Year";#N/A,#N/A,FALSE,"Sum Qtr"}</definedName>
    <definedName name="wrn.Factors._.Tab._.10." localSheetId="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hidden="1">{"FCB_ALL",#N/A,FALSE,"FCB"}</definedName>
    <definedName name="wrn.fcb2" hidden="1">{"FCB_ALL",#N/A,FALSE,"FCB"}</definedName>
    <definedName name="wrn.Financials." hidden="1">{#N/A,#N/A,TRUE,"Income Statement";#N/A,#N/A,TRUE,"Balance Sheet";#N/A,#N/A,TRUE,"Cash Flow"}</definedName>
    <definedName name="wrn.Five._.Year._.Test." hidden="1">{"Five Year Plan",#N/A,TRUE,"Monthly Summary-IIIXIILP";"Five Year Plan",#N/A,TRUE,"Cash 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7" hidden="1">{"print_su",#N/A,TRUE,"bond_size1";"print_cf",#N/A,TRUE,"bond_size1";"print_sads",#N/A,TRUE,"bond_size1";"print_capi",#N/A,TRUE,"bond_size1";"print_ads",#N/A,TRUE,"bond_size1";"print_bp",#N/A,TRUE,"bond_size1";"print_nds",#N/A,TRUE,"bond_size1";"print_yield",#N/A,TRUE,"bond_size1"}</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7" hidden="1">{"FullView",#N/A,FALSE,"Consltd-For contngcy"}</definedName>
    <definedName name="wrn.Full._.View." hidden="1">{"FullView",#N/A,FALSE,"Consltd-For contngcy"}</definedName>
    <definedName name="wrn.Fundamental." localSheetId="8" hidden="1">{#N/A,#N/A,TRUE,"CoverPage";#N/A,#N/A,TRUE,"Gas";#N/A,#N/A,TRUE,"Power";#N/A,#N/A,TRUE,"Historical DJ Mthly Prices"}</definedName>
    <definedName name="wrn.Fundamental." localSheetId="7"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7" hidden="1">{#N/A,#N/A,TRUE,"CoverPage";#N/A,#N/A,TRUE,"Gas";#N/A,#N/A,TRUE,"Power";#N/A,#N/A,TRUE,"Historical DJ Mthly Prices"}</definedName>
    <definedName name="wrn.Fundamental2" hidden="1">{#N/A,#N/A,TRUE,"CoverPage";#N/A,#N/A,TRUE,"Gas";#N/A,#N/A,TRUE,"Power";#N/A,#N/A,TRUE,"Historical DJ Mthly Prices"}</definedName>
    <definedName name="wrn.GLReport." localSheetId="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hidden="1">{"three",#N/A,FALSE,"Capital";"four",#N/A,FALSE,"Capital"}</definedName>
    <definedName name="wrn.IEO." localSheetId="8" hidden="1">{#N/A,#N/A,FALSE,"SUMMARY";#N/A,#N/A,FALSE,"AE7616";#N/A,#N/A,FALSE,"AE7617";#N/A,#N/A,FALSE,"AE7618";#N/A,#N/A,FALSE,"AE7619"}</definedName>
    <definedName name="wrn.IEO." localSheetId="7" hidden="1">{#N/A,#N/A,FALSE,"SUMMARY";#N/A,#N/A,FALSE,"AE7616";#N/A,#N/A,FALSE,"AE7617";#N/A,#N/A,FALSE,"AE7618";#N/A,#N/A,FALSE,"AE7619"}</definedName>
    <definedName name="wrn.IEO." hidden="1">{#N/A,#N/A,FALSE,"SUMMARY";#N/A,#N/A,FALSE,"AE7616";#N/A,#N/A,FALSE,"AE7617";#N/A,#N/A,FALSE,"AE7618";#N/A,#N/A,FALSE,"AE7619"}</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hidden="1">{"IIIXCo FY 04 Plan",#N/A,FALSE,"Monthly Summary-IIIXIILP"}</definedName>
    <definedName name="wrn.Incentive._.Overhead." localSheetId="8" hidden="1">{#N/A,#N/A,FALSE,"Coversheet";#N/A,#N/A,FALSE,"QA"}</definedName>
    <definedName name="wrn.Incentive._.Overhead." localSheetId="7" hidden="1">{#N/A,#N/A,FALSE,"Coversheet";#N/A,#N/A,FALSE,"QA"}</definedName>
    <definedName name="wrn.Incentive._.Overhead." hidden="1">{#N/A,#N/A,FALSE,"Coversheet";#N/A,#N/A,FALSE,"QA"}</definedName>
    <definedName name="wrn.Inputs." hidden="1">{"Inflation-BaseYear",#N/A,FALSE,"Inputs"}</definedName>
    <definedName name="wrn.Invested._.Capital." hidden="1">{#N/A,#N/A,FALSE,"Invested Capital-Total";#N/A,#N/A,FALSE,"Invested Capital-SEI";#N/A,#N/A,FALSE,"Invested Capital-Utah";#N/A,#N/A,FALSE,"Invested Capital-Raton"}</definedName>
    <definedName name="wrn.Liab." hidden="1">{"LIAB",#N/A,FALSE,"Liab"}</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8" hidden="1">{#N/A,#N/A,FALSE,"Schedule F";#N/A,#N/A,FALSE,"Schedule G"}</definedName>
    <definedName name="wrn.limit_reports." localSheetId="7"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7" hidden="1">{#N/A,#N/A,FALSE,"Month ";#N/A,#N/A,FALSE,"YTD";#N/A,#N/A,FALSE,"12 mo ended"}</definedName>
    <definedName name="wrn.MARGIN_WO_QTR." hidden="1">{#N/A,#N/A,FALSE,"Month ";#N/A,#N/A,FALSE,"YTD";#N/A,#N/A,FALSE,"12 mo ended"}</definedName>
    <definedName name="wrn.Mining._.Flexibility." hidden="1">{#N/A,#N/A,FALSE,"Cover Sheet";"Use of Equipment",#N/A,FALSE,"Area C";"Equipment Hours",#N/A,FALSE,"All";"Summary",#N/A,FALSE,"All"}</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hidden="1">{"NW",#N/A,FALSE,"STMT"}</definedName>
    <definedName name="wrn.new." hidden="1">{#N/A,#N/A,TRUE,"Filing Back-Up Pages_4.8.4-7";#N/A,#N/A,TRUE,"GI Back-up Page_4.8.8"}</definedName>
    <definedName name="wrn.om." hidden="1">{#N/A,#N/A,TRUE,"Detail Lead Sheet_4.8.1-3";#N/A,#N/A,TRUE,"Filing Back-Up Pages_4.8.4-7";#N/A,#N/A,TRUE,"GI Back-up Page_4.8.8"}</definedName>
    <definedName name="wrn.Open._.Issues._.Only." localSheetId="7" hidden="1">{"Open issues Only",#N/A,FALSE,"TIMELINE"}</definedName>
    <definedName name="wrn.Open._.Issues._.Only." hidden="1">{"Open issues Only",#N/A,FALSE,"TIMELINE"}</definedName>
    <definedName name="wrn.OR._.Carrying._.Charge._.JV." localSheetId="8"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ages." localSheetId="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7" hidden="1">{#N/A,#N/A,FALSE,"Consltd-For contngcy";"PaymentView",#N/A,FALSE,"Consltd-For contngcy"}</definedName>
    <definedName name="wrn.Payment._.View." hidden="1">{#N/A,#N/A,FALSE,"Consltd-For contngcy";"PaymentView",#N/A,FALSE,"Consltd-For contngcy"}</definedName>
    <definedName name="wrn.Pfd." hidden="1">{"Pfd",#N/A,FALSE,"Pfd"}</definedName>
    <definedName name="wrn.PFSreconview." localSheetId="7" hidden="1">{"PFS recon view",#N/A,FALSE,"Hyperion Proof"}</definedName>
    <definedName name="wrn.PFSreconview." hidden="1">{"PFS recon view",#N/A,FALSE,"Hyperion Proof"}</definedName>
    <definedName name="wrn.PGHCreconview." localSheetId="7" hidden="1">{"PGHC recon view",#N/A,FALSE,"Hyperion Proof"}</definedName>
    <definedName name="wrn.PGHCreconview." hidden="1">{"PGHC recon view",#N/A,FALSE,"Hyperion Proof"}</definedName>
    <definedName name="wrn.PHI._.all._.other._.months." localSheetId="7" hidden="1">{#N/A,#N/A,FALSE,"PHI MTD";#N/A,#N/A,FALSE,"PHI YTD"}</definedName>
    <definedName name="wrn.PHI._.all._.other._.months." hidden="1">{#N/A,#N/A,FALSE,"PHI MTD";#N/A,#N/A,FALSE,"PHI YTD"}</definedName>
    <definedName name="wrn.PHI._.only." localSheetId="7" hidden="1">{#N/A,#N/A,FALSE,"PHI"}</definedName>
    <definedName name="wrn.PHI._.only." hidden="1">{#N/A,#N/A,FALSE,"PHI"}</definedName>
    <definedName name="wrn.PHI._.Sept._.Dec._.March." localSheetId="7" hidden="1">{#N/A,#N/A,FALSE,"PHI MTD";#N/A,#N/A,FALSE,"PHI QTD";#N/A,#N/A,FALSE,"PHI YTD"}</definedName>
    <definedName name="wrn.PHI._.Sept._.Dec._.March." hidden="1">{#N/A,#N/A,FALSE,"PHI MTD";#N/A,#N/A,FALSE,"PHI QTD";#N/A,#N/A,FALSE,"PHI YTD"}</definedName>
    <definedName name="wrn.Pivot1." hidden="1">{"Pivot1",#N/A,FALSE,"Redemption_Maturity Extract"}</definedName>
    <definedName name="wrn.Pivot2." hidden="1">{"Pivot2",#N/A,FALSE,"Redemption_Maturity Extract"}</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7" hidden="1">{"PPM Co Code View",#N/A,FALSE,"Comp Codes"}</definedName>
    <definedName name="wrn.PPMCoCodeView." hidden="1">{"PPM Co Code View",#N/A,FALSE,"Comp Codes"}</definedName>
    <definedName name="wrn.PPMreconview." localSheetId="7" hidden="1">{"PPM Recon View",#N/A,FALSE,"Hyperion Proof"}</definedName>
    <definedName name="wrn.PPMreconview." hidden="1">{"PPM Recon View",#N/A,FALSE,"Hyperion Proof"}</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hidden="1">{"DATA_SET",#N/A,FALSE,"HOURLY SPREAD"}</definedName>
    <definedName name="wrn.PrintAll." hidden="1">{"PA1",#N/A,TRUE,"BORDMW";"pa2",#N/A,TRUE,"BORDMW";"PA3",#N/A,TRUE,"BORDMW";"PA4",#N/A,TRUE,"BORDMW"}</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8" hidden="1">{#N/A,#N/A,FALSE,"BASE";#N/A,#N/A,FALSE,"LOOPS";#N/A,#N/A,FALSE,"PLC"}</definedName>
    <definedName name="wrn.Project._.Services." localSheetId="7" hidden="1">{#N/A,#N/A,FALSE,"BASE";#N/A,#N/A,FALSE,"LOOPS";#N/A,#N/A,FALSE,"PLC"}</definedName>
    <definedName name="wrn.Project._.Services." hidden="1">{#N/A,#N/A,FALSE,"BASE";#N/A,#N/A,FALSE,"LOOPS";#N/A,#N/A,FALSE,"PLC"}</definedName>
    <definedName name="wrn.ProofElectricOnly." localSheetId="7" hidden="1">{"Electric Only",#N/A,FALSE,"Hyperion Proof"}</definedName>
    <definedName name="wrn.ProofElectricOnly." hidden="1">{"Electric Only",#N/A,FALSE,"Hyperion Proof"}</definedName>
    <definedName name="wrn.ProofTotal." localSheetId="7" hidden="1">{"Proof Total",#N/A,FALSE,"Hyperion Proof"}</definedName>
    <definedName name="wrn.ProofTotal." hidden="1">{"Proof Total",#N/A,FALSE,"Hyperion Proof"}</definedName>
    <definedName name="wrn.quarterly." hidden="1">{"quarterly",#N/A,FALSE,"Pro Forma"}</definedName>
    <definedName name="wrn.Reformat._.only." localSheetId="7" hidden="1">{#N/A,#N/A,FALSE,"Dec 1999 mapping"}</definedName>
    <definedName name="wrn.Reformat._.only." hidden="1">{#N/A,#N/A,FALSE,"Dec 1999 mapping"}</definedName>
    <definedName name="wrn.Releases._.Cash._.Accrual." hidden="1">{"a_releases",#N/A,FALSE,"Summary";"a_cash",#N/A,FALSE,"Summary";"a_accrual",#N/A,FALSE,"Summary"}</definedName>
    <definedName name="wrn.rpt96." hidden="1">{"rmrev1",#N/A,FALSE,"Forecast96";"rmrev2",#N/A,FALSE,"Forecast96";"rmrev3",#N/A,FALSE,"Forecast96"}</definedName>
    <definedName name="wrn.sales." hidden="1">{"sales",#N/A,FALSE,"Sales";"sales existing",#N/A,FALSE,"Sales";"sales rd1",#N/A,FALSE,"Sales";"sales rd2",#N/A,FALSE,"Sales"}</definedName>
    <definedName name="wrn.Sales._.and._.Debt." hidden="1">{"a_sales",#N/A,FALSE,"Summary";"a_debt",#N/A,FALSE,"Summary"}</definedName>
    <definedName name="wrn.SALES._.VAR._.95._.BUDGET." localSheetId="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hidden="1">{"SCHED_B&amp;C",#N/A,FALSE,"A"}</definedName>
    <definedName name="wrn.SCHED._.DE." hidden="1">{"SCHED_D&amp;E",#N/A,FALSE,"A"}</definedName>
    <definedName name="wrn.SCHEDULE." localSheetId="8" hidden="1">{#N/A,#N/A,FALSE,"7617 Fab";#N/A,#N/A,FALSE,"7617 NSK"}</definedName>
    <definedName name="wrn.SCHEDULE." localSheetId="7" hidden="1">{#N/A,#N/A,FALSE,"7617 Fab";#N/A,#N/A,FALSE,"7617 NSK"}</definedName>
    <definedName name="wrn.SCHEDULE." hidden="1">{#N/A,#N/A,FALSE,"7617 Fab";#N/A,#N/A,FALSE,"7617 NSK"}</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hidden="1">{"cash flow",#N/A,FALSE,"Shared Costs";"allocations",#N/A,FALSE,"Shared Costs"}</definedName>
    <definedName name="wrn.SHEDA." hidden="1">{"SCHED_A",#N/A,FALSE,"A"}</definedName>
    <definedName name="wrn.SLB." localSheetId="8"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7" hidden="1">{#N/A,#N/A,FALSE,"2002 Small Tool OH";#N/A,#N/A,FALSE,"QA"}</definedName>
    <definedName name="wrn.Small._.Tools._.Overhead." hidden="1">{#N/A,#N/A,FALSE,"2002 Small Tool OH";#N/A,#N/A,FALSE,"QA"}</definedName>
    <definedName name="wrn.SponsorSection." hidden="1">{#N/A,#N/A,TRUE,"Cover";#N/A,#N/A,TRUE,"Contents";#N/A,#N/A,TRUE,"Organization";#N/A,#N/A,TRUE,"SumSponsor";#N/A,#N/A,TRUE,"Plant1";#N/A,#N/A,TRUE,"Plant2";#N/A,#N/A,TRUE,"Sponsors";#N/A,#N/A,TRUE,"ElPaso1";#N/A,#N/A,TRUE,"GraphSponsor"}</definedName>
    <definedName name="wrn.STAND_ALONE_BOTH." hidden="1">{"FCB_ALL",#N/A,FALSE,"FCB";"GREY_ALL",#N/A,FALSE,"GREY"}</definedName>
    <definedName name="wrn.Standard." localSheetId="7" hidden="1">{"YTD-Total",#N/A,FALSE,"Provision"}</definedName>
    <definedName name="wrn.Standard." hidden="1">{"YTD-Total",#N/A,FALSE,"Provision"}</definedName>
    <definedName name="wrn.Standard._.NonUtility._.Only." localSheetId="7" hidden="1">{"YTD-NonUtility",#N/A,FALSE,"Prov NonUtility"}</definedName>
    <definedName name="wrn.Standard._.NonUtility._.Only." hidden="1">{"YTD-NonUtility",#N/A,FALSE,"Prov NonUtility"}</definedName>
    <definedName name="wrn.Standard._.Utility._.Only." localSheetId="7" hidden="1">{"YTD-Utility",#N/A,FALSE,"Prov Utility"}</definedName>
    <definedName name="wrn.Standard._.Utility._.Only." hidden="1">{"YTD-Utility",#N/A,FALSE,"Prov Utility"}</definedName>
    <definedName name="wrn.Summary." localSheetId="8" hidden="1">{#N/A,#N/A,FALSE,"Summ";#N/A,#N/A,FALSE,"General"}</definedName>
    <definedName name="wrn.Summary." localSheetId="7" hidden="1">{#N/A,#N/A,FALSE,"Sum Qtr";#N/A,#N/A,FALSE,"Oper Sum";#N/A,#N/A,FALSE,"Land Sales";#N/A,#N/A,FALSE,"Finance";#N/A,#N/A,FALSE,"Oper Ass"}</definedName>
    <definedName name="wrn.Summary." hidden="1">{#N/A,#N/A,FALSE,"Summ";#N/A,#N/A,FALSE,"General"}</definedName>
    <definedName name="wrn.Summary._.View." localSheetId="7" hidden="1">{#N/A,#N/A,FALSE,"Consltd-For contngcy"}</definedName>
    <definedName name="wrn.Summary._.View." hidden="1">{#N/A,#N/A,FALSE,"Consltd-For contngcy"}</definedName>
    <definedName name="wrn.Tariff99." hidden="1">{"103Decup",#N/A,TRUE,"TRF103";"101Refund",#N/A,TRUE,"TRF101A";"101EEAAcct",#N/A,TRUE,"TRF101C";"107DSMRef",#N/A,TRUE,"TRF107";"107Amort",#N/A,TRUE,"DSM Amort";"102RPAInt",#N/A,TRUE,"TRF102B";"111Price1",#N/A,TRUE,"TRF111A";"111Price2",#N/A,TRUE,"TRF111B"}</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otal._.Summary." hidden="1">{"Total Summary",#N/A,FALSE,"Summary"}</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7" hidden="1">{#N/A,#N/A,FALSE,"Dec 1999 UK Continuing Ops"}</definedName>
    <definedName name="wrn.UK._.Conversion._.Only." hidden="1">{#N/A,#N/A,FALSE,"Dec 1999 UK Continuing Ops"}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hidden="1">{"Area1",#N/A,FALSE,"OREWACC";"Area2",#N/A,FALSE,"OREWACC"}</definedName>
    <definedName name="wrn.YearEnd." localSheetId="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hidden="1">{"Output-BaseYear",#N/A,FALSE,"Output"}</definedName>
    <definedName name="wrnh" hidden="1">{"Output-All",#N/A,FALSE,"Output"}</definedName>
    <definedName name="WUTC_Docket_No._UG_11____" localSheetId="7">'[26]MJS-6'!$F$2</definedName>
    <definedName name="WUTC_Docket_No._UG_11____">'[27]MJS-6'!$F$2</definedName>
    <definedName name="WUTC_FILING_FEE" localSheetId="7">'[26]MJS-7'!$O$15</definedName>
    <definedName name="WUTC_FILING_FEE">'[27]MJS-7'!$O$15</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 localSheetId="11">#REF!</definedName>
    <definedName name="wwp_wkly_vect_input" localSheetId="5">#REF!</definedName>
    <definedName name="wwp_wkly_vect_input" localSheetId="6">#REF!</definedName>
    <definedName name="wwp_wkly_vect_input">#REF!</definedName>
    <definedName name="www" localSheetId="8" hidden="1">{#N/A,#N/A,FALSE,"schA"}</definedName>
    <definedName name="www" localSheetId="7" hidden="1">{#N/A,#N/A,FALSE,"schA"}</definedName>
    <definedName name="www" hidden="1">{#N/A,#N/A,FALSE,"schA"}</definedName>
    <definedName name="x" localSheetId="8"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1" hidden="1">#REF!</definedName>
    <definedName name="xxx" localSheetId="5" hidden="1">#REF!</definedName>
    <definedName name="xxx" localSheetId="6" hidden="1">#REF!</definedName>
    <definedName name="xxx" hidden="1">#REF!</definedName>
    <definedName name="XXXX" hidden="1">{#N/A,#N/A,FALSE,"2002 Small Tool OH";#N/A,#N/A,FALSE,"QA"}</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'[13]DSM Output'!$B$21:$B$23</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1">#REF!</definedName>
    <definedName name="Year" localSheetId="5">#REF!</definedName>
    <definedName name="Year" localSheetId="6">#REF!</definedName>
    <definedName name="Year">#REF!</definedName>
    <definedName name="Years_evaluated">'[135]Revison Inputs'!$B$6</definedName>
    <definedName name="YEFactors">[36]Factors!$S$3:$AG$99</definedName>
    <definedName name="YTD_Format" localSheetId="7">[119]YTD!$B$13:$D$13,[119]YTD!$B$36:$D$36</definedName>
    <definedName name="YTD_Format">[102]YTD!$B$13:$D$13,[102]YTD!$B$32:$D$32</definedName>
    <definedName name="yuf" localSheetId="8" hidden="1">{#N/A,#N/A,FALSE,"Summ";#N/A,#N/A,FALSE,"General"}</definedName>
    <definedName name="yuf" localSheetId="7" hidden="1">{#N/A,#N/A,FALSE,"Summ";#N/A,#N/A,FALSE,"General"}</definedName>
    <definedName name="yuf" hidden="1">{#N/A,#N/A,FALSE,"Summ";#N/A,#N/A,FALSE,"General"}</definedName>
    <definedName name="z" localSheetId="8" hidden="1">{#N/A,#N/A,FALSE,"Coversheet";#N/A,#N/A,FALSE,"QA"}</definedName>
    <definedName name="z" localSheetId="7" hidden="1">'[13]DSM Output'!$G$21:$G$23</definedName>
    <definedName name="z" hidden="1">{#N/A,#N/A,FALSE,"Coversheet";#N/A,#N/A,FALSE,"QA"}</definedName>
    <definedName name="Z_01844156_6462_4A28_9785_1A86F4D0C834_.wvu.PrintTitles" localSheetId="11" hidden="1">#REF!</definedName>
    <definedName name="Z_01844156_6462_4A28_9785_1A86F4D0C834_.wvu.PrintTitles" localSheetId="5" hidden="1">#REF!</definedName>
    <definedName name="Z_01844156_6462_4A28_9785_1A86F4D0C834_.wvu.PrintTitles" localSheetId="6" hidden="1">#REF!</definedName>
    <definedName name="Z_01844156_6462_4A28_9785_1A86F4D0C834_.wvu.PrintTitles" localSheetId="7" hidden="1">#REF!</definedName>
    <definedName name="Z_01844156_6462_4A28_9785_1A86F4D0C834_.wvu.PrintTitles" hidden="1">#REF!</definedName>
    <definedName name="ZA" localSheetId="11">'[136] annual balance '!#REF!</definedName>
    <definedName name="ZA" localSheetId="5">'[136] annual balance '!#REF!</definedName>
    <definedName name="ZA" localSheetId="6">'[136] annual balance '!#REF!</definedName>
    <definedName name="ZA">'[136] annual balance '!#REF!</definedName>
    <definedName name="zilfpldebtperc" localSheetId="11">#REF!</definedName>
    <definedName name="zilfpldebtperc" localSheetId="5">#REF!</definedName>
    <definedName name="zilfpldebtperc" localSheetId="6">#REF!</definedName>
    <definedName name="zilfpldebtperc">#REF!</definedName>
    <definedName name="zilkhaepcdevcost" localSheetId="11">#REF!</definedName>
    <definedName name="zilkhaepcdevcost" localSheetId="5">#REF!</definedName>
    <definedName name="zilkhaepcdevcost" localSheetId="6">#REF!</definedName>
    <definedName name="zilkhaepcdevcost">#REF!</definedName>
    <definedName name="zilkhaownperc" localSheetId="11">#REF!</definedName>
    <definedName name="zilkhaownperc" localSheetId="5">#REF!</definedName>
    <definedName name="zilkhaownperc" localSheetId="6">#REF!</definedName>
    <definedName name="zilkhaownperc">#REF!</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pivotCaches>
    <pivotCache cacheId="0" r:id="rId15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 i="1" l="1"/>
  <c r="F19" i="1"/>
  <c r="B13" i="25"/>
  <c r="A42" i="1"/>
  <c r="I16" i="1" l="1"/>
  <c r="F16" i="1"/>
  <c r="I17" i="1" l="1"/>
  <c r="F17" i="1"/>
  <c r="I15" i="1" l="1"/>
  <c r="F1" i="22"/>
  <c r="I18" i="1"/>
  <c r="F18" i="1"/>
  <c r="A34" i="1" l="1"/>
  <c r="A36" i="1"/>
  <c r="A35" i="1"/>
  <c r="S32" i="20" l="1"/>
  <c r="R32" i="20"/>
  <c r="Q32" i="20"/>
  <c r="P32" i="20"/>
  <c r="O32" i="20"/>
  <c r="O17" i="20" s="1"/>
  <c r="N32" i="20"/>
  <c r="M32" i="20"/>
  <c r="L32" i="20"/>
  <c r="K32" i="20"/>
  <c r="J32" i="20"/>
  <c r="I32" i="20"/>
  <c r="S16" i="20"/>
  <c r="R16" i="20"/>
  <c r="Q16" i="20"/>
  <c r="P16" i="20"/>
  <c r="O16" i="20"/>
  <c r="N16" i="20"/>
  <c r="M16" i="20"/>
  <c r="L16" i="20"/>
  <c r="K16" i="20"/>
  <c r="J16" i="20"/>
  <c r="I16" i="20"/>
  <c r="C16" i="20"/>
  <c r="B16" i="20"/>
  <c r="F7" i="1" l="1"/>
  <c r="C21" i="14"/>
  <c r="B3" i="14" s="1"/>
  <c r="C20" i="14"/>
  <c r="C19" i="14"/>
  <c r="C18" i="14"/>
  <c r="C17" i="14"/>
  <c r="C16" i="14"/>
  <c r="C15" i="14"/>
  <c r="C14" i="14"/>
  <c r="C13" i="14"/>
  <c r="C12" i="14"/>
  <c r="C11" i="14"/>
  <c r="C10" i="14"/>
  <c r="B2" i="14"/>
  <c r="I8" i="1" l="1"/>
  <c r="A9" i="1"/>
  <c r="A10" i="1"/>
  <c r="A13" i="1" l="1"/>
  <c r="A21" i="1" l="1"/>
  <c r="I12" i="1"/>
  <c r="A17" i="1" l="1"/>
  <c r="L16" i="1"/>
  <c r="A16" i="1"/>
  <c r="A22" i="1"/>
  <c r="A20" i="1"/>
  <c r="L19" i="1"/>
  <c r="A19" i="1"/>
  <c r="A18" i="1"/>
  <c r="A15" i="1"/>
  <c r="L15" i="1" l="1"/>
  <c r="E11" i="8"/>
  <c r="I6" i="1" l="1"/>
  <c r="F6" i="1"/>
  <c r="D3" i="5"/>
  <c r="K7" i="5"/>
  <c r="G8" i="5"/>
  <c r="H8" i="5"/>
  <c r="H23" i="5" s="1"/>
  <c r="I8" i="5"/>
  <c r="I23" i="5" s="1"/>
  <c r="J8" i="5"/>
  <c r="J23" i="5" s="1"/>
  <c r="K9" i="5"/>
  <c r="K10" i="5"/>
  <c r="K11" i="5"/>
  <c r="K12" i="5"/>
  <c r="K13" i="5"/>
  <c r="K14" i="5"/>
  <c r="K15" i="5"/>
  <c r="K16" i="5"/>
  <c r="K17" i="5"/>
  <c r="K18" i="5"/>
  <c r="K19" i="5"/>
  <c r="K20" i="5"/>
  <c r="K21" i="5"/>
  <c r="K22" i="5"/>
  <c r="G23" i="5"/>
  <c r="K26" i="5"/>
  <c r="K27" i="5"/>
  <c r="K28" i="5"/>
  <c r="G29" i="5"/>
  <c r="G33" i="5" s="1"/>
  <c r="H29" i="5"/>
  <c r="K29" i="5" s="1"/>
  <c r="K30" i="5"/>
  <c r="K31" i="5"/>
  <c r="K32" i="5"/>
  <c r="H33" i="5"/>
  <c r="K33" i="5" s="1"/>
  <c r="I33" i="5"/>
  <c r="J33" i="5"/>
  <c r="K36" i="5"/>
  <c r="K37" i="5"/>
  <c r="G38" i="5"/>
  <c r="H38" i="5"/>
  <c r="I38" i="5"/>
  <c r="J38" i="5"/>
  <c r="K41" i="5"/>
  <c r="K42" i="5"/>
  <c r="K43" i="5"/>
  <c r="K44" i="5"/>
  <c r="G45" i="5"/>
  <c r="H45" i="5"/>
  <c r="I45" i="5"/>
  <c r="J45" i="5"/>
  <c r="K48" i="5"/>
  <c r="K49" i="5"/>
  <c r="K50" i="5"/>
  <c r="K51" i="5"/>
  <c r="K52" i="5"/>
  <c r="K53" i="5"/>
  <c r="K54" i="5"/>
  <c r="K55" i="5"/>
  <c r="K56" i="5"/>
  <c r="K57" i="5"/>
  <c r="K58" i="5"/>
  <c r="K59" i="5"/>
  <c r="K60" i="5"/>
  <c r="H61" i="5"/>
  <c r="J61" i="5"/>
  <c r="K64" i="5"/>
  <c r="K65" i="5"/>
  <c r="K66" i="5"/>
  <c r="K67" i="5"/>
  <c r="K68" i="5"/>
  <c r="K69" i="5"/>
  <c r="H70" i="5"/>
  <c r="J70" i="5"/>
  <c r="K70" i="5"/>
  <c r="K75" i="5"/>
  <c r="K76" i="5"/>
  <c r="K77" i="5"/>
  <c r="H78" i="5"/>
  <c r="J78" i="5"/>
  <c r="K78" i="5"/>
  <c r="N80" i="5"/>
  <c r="H90" i="5"/>
  <c r="J90" i="5"/>
  <c r="K8" i="5" l="1"/>
  <c r="K23" i="5" s="1"/>
  <c r="K61" i="5"/>
  <c r="K45" i="5"/>
  <c r="K38" i="5"/>
  <c r="I72" i="5"/>
  <c r="I82" i="5" s="1"/>
  <c r="J89" i="5"/>
  <c r="J72" i="5"/>
  <c r="J82" i="5" s="1"/>
  <c r="G72" i="5"/>
  <c r="G82" i="5" s="1"/>
  <c r="G83" i="5" s="1"/>
  <c r="H89" i="5"/>
  <c r="H72" i="5"/>
  <c r="K72" i="5" l="1"/>
  <c r="H82" i="5"/>
  <c r="H85" i="5"/>
  <c r="J85" i="5"/>
  <c r="K82" i="5" l="1"/>
  <c r="N79" i="5"/>
  <c r="N81" i="5" s="1"/>
  <c r="I5" i="1" l="1"/>
  <c r="F5" i="1"/>
  <c r="Q13" i="4"/>
  <c r="R13" i="4"/>
  <c r="M14" i="4"/>
  <c r="M15" i="4" s="1"/>
  <c r="N14" i="4"/>
  <c r="N15" i="4" s="1"/>
  <c r="N16" i="4" s="1"/>
  <c r="N17" i="4" s="1"/>
  <c r="N18" i="4" s="1"/>
  <c r="O14" i="4"/>
  <c r="O15" i="4" s="1"/>
  <c r="O16" i="4" s="1"/>
  <c r="O17" i="4" s="1"/>
  <c r="O18" i="4" s="1"/>
  <c r="Q14" i="4"/>
  <c r="R14" i="4" s="1"/>
  <c r="V24" i="4"/>
  <c r="V50" i="4" s="1"/>
  <c r="V51" i="4" s="1"/>
  <c r="Q35" i="4"/>
  <c r="R35" i="4"/>
  <c r="M36" i="4"/>
  <c r="O36" i="4"/>
  <c r="Q36" i="4"/>
  <c r="R36" i="4"/>
  <c r="M37" i="4"/>
  <c r="Q37" i="4" s="1"/>
  <c r="O37" i="4"/>
  <c r="O38" i="4" s="1"/>
  <c r="O39" i="4" s="1"/>
  <c r="O40" i="4" s="1"/>
  <c r="V46" i="4"/>
  <c r="T48" i="4"/>
  <c r="U48" i="4"/>
  <c r="R37" i="4" l="1"/>
  <c r="Q15" i="4"/>
  <c r="R15" i="4" s="1"/>
  <c r="M16" i="4"/>
  <c r="M38" i="4"/>
  <c r="Q38" i="4" l="1"/>
  <c r="M39" i="4"/>
  <c r="Q16" i="4"/>
  <c r="M17" i="4"/>
  <c r="M18" i="4" l="1"/>
  <c r="Q18" i="4" s="1"/>
  <c r="R18" i="4" s="1"/>
  <c r="Q17" i="4"/>
  <c r="R17" i="4" s="1"/>
  <c r="R16" i="4"/>
  <c r="R20" i="4" s="1"/>
  <c r="Q20" i="4"/>
  <c r="Q39" i="4"/>
  <c r="R39" i="4" s="1"/>
  <c r="M40" i="4"/>
  <c r="Q40" i="4" s="1"/>
  <c r="R40" i="4" s="1"/>
  <c r="R38" i="4"/>
  <c r="R42" i="4" s="1"/>
  <c r="Q42" i="4"/>
  <c r="I4" i="1" l="1"/>
  <c r="F4" i="1"/>
  <c r="G56" i="3"/>
  <c r="F56" i="3"/>
  <c r="H54" i="3"/>
  <c r="H53" i="3"/>
  <c r="H52" i="3"/>
  <c r="H51" i="3"/>
  <c r="H50" i="3"/>
  <c r="H49" i="3"/>
  <c r="H48" i="3"/>
  <c r="H47" i="3"/>
  <c r="H46" i="3"/>
  <c r="H56" i="3" s="1"/>
  <c r="A41" i="3"/>
  <c r="A40" i="3"/>
  <c r="H39" i="3"/>
  <c r="A39" i="3"/>
  <c r="H38" i="3"/>
  <c r="A38" i="3"/>
  <c r="H37" i="3"/>
  <c r="A37" i="3"/>
  <c r="A36" i="3"/>
  <c r="A35" i="3"/>
  <c r="A34" i="3"/>
  <c r="A33" i="3"/>
  <c r="H32" i="3"/>
  <c r="A32" i="3"/>
  <c r="A31" i="3"/>
  <c r="A30" i="3"/>
  <c r="A29" i="3"/>
  <c r="G28" i="3"/>
  <c r="F28" i="3"/>
  <c r="A28" i="3"/>
  <c r="A27" i="3"/>
  <c r="A26" i="3"/>
  <c r="A25" i="3"/>
  <c r="A24" i="3"/>
  <c r="A23" i="3"/>
  <c r="A22" i="3"/>
  <c r="A21" i="3"/>
  <c r="A20" i="3"/>
  <c r="G19" i="3"/>
  <c r="E19" i="3"/>
  <c r="D19" i="3"/>
  <c r="F19" i="3" s="1"/>
  <c r="A19" i="3"/>
  <c r="H18" i="3"/>
  <c r="A18" i="3"/>
  <c r="H17" i="3"/>
  <c r="A17" i="3"/>
  <c r="H16" i="3"/>
  <c r="A16" i="3"/>
  <c r="A15" i="3"/>
  <c r="A14" i="3"/>
  <c r="A13" i="3"/>
  <c r="H12" i="3"/>
  <c r="A12" i="3"/>
  <c r="H11" i="3"/>
  <c r="G11" i="3"/>
  <c r="F11" i="3"/>
  <c r="A11" i="3"/>
  <c r="G10" i="3"/>
  <c r="F10" i="3"/>
  <c r="H10" i="3" s="1"/>
  <c r="H14" i="3" s="1"/>
  <c r="A10" i="3"/>
  <c r="A9" i="3"/>
  <c r="H21" i="3" l="1"/>
  <c r="G14" i="3"/>
  <c r="H41" i="3"/>
  <c r="F14" i="3"/>
  <c r="F41" i="3" l="1"/>
  <c r="F15" i="3"/>
  <c r="F13" i="3"/>
  <c r="F21" i="3"/>
  <c r="F30" i="3" s="1"/>
  <c r="G41" i="3"/>
  <c r="G15" i="3"/>
  <c r="G13" i="3"/>
  <c r="G21" i="3"/>
  <c r="G30" i="3" s="1"/>
  <c r="G34" i="3" s="1"/>
  <c r="G57" i="3" s="1"/>
  <c r="H30" i="3" l="1"/>
  <c r="H34" i="3" s="1"/>
  <c r="H57" i="3" s="1"/>
  <c r="F34" i="3"/>
  <c r="F57" i="3" s="1"/>
  <c r="H13" i="3"/>
  <c r="F12" i="1" l="1"/>
  <c r="A29" i="1" l="1"/>
  <c r="J6" i="1"/>
  <c r="A12" i="1"/>
  <c r="A11" i="1"/>
  <c r="L8" i="1"/>
  <c r="A8" i="1"/>
  <c r="L7" i="1"/>
  <c r="G7" i="1"/>
  <c r="A7" i="1"/>
  <c r="A6" i="1"/>
  <c r="D5" i="1"/>
  <c r="A30" i="1" s="1"/>
  <c r="A5" i="1"/>
  <c r="A4" i="1"/>
  <c r="D6" i="1" l="1"/>
  <c r="D7" i="1" s="1"/>
  <c r="J4" i="1"/>
  <c r="L5" i="1"/>
  <c r="J7" i="1"/>
  <c r="J5" i="1"/>
  <c r="J8" i="1"/>
  <c r="L6" i="1"/>
  <c r="G5" i="1"/>
  <c r="L4" i="1"/>
  <c r="A32" i="1"/>
  <c r="D8" i="1"/>
  <c r="D9" i="1" s="1"/>
  <c r="G6" i="1"/>
  <c r="F10" i="1"/>
  <c r="G4" i="1"/>
  <c r="I10" i="1"/>
  <c r="G8" i="1"/>
  <c r="A31" i="1"/>
  <c r="G10" i="1" l="1"/>
  <c r="J10" i="1"/>
  <c r="L10" i="1"/>
  <c r="A33" i="1"/>
  <c r="L18" i="1" l="1"/>
  <c r="I20" i="1"/>
  <c r="I22" i="1" s="1"/>
  <c r="L17" i="1"/>
  <c r="F20" i="1"/>
  <c r="F22" i="1" s="1"/>
  <c r="D16" i="1"/>
  <c r="L20" i="1" l="1"/>
  <c r="L22" i="1" s="1"/>
  <c r="D17" i="1"/>
  <c r="A38" i="1" s="1"/>
  <c r="D18" i="1" l="1"/>
  <c r="A40" i="1" s="1"/>
</calcChain>
</file>

<file path=xl/comments1.xml><?xml version="1.0" encoding="utf-8"?>
<comments xmlns="http://schemas.openxmlformats.org/spreadsheetml/2006/main">
  <authors>
    <author>Puget Sound Energy</author>
  </authors>
  <commentList>
    <comment ref="I4" authorId="0" shapeId="0">
      <text>
        <r>
          <rPr>
            <b/>
            <sz val="9"/>
            <color indexed="81"/>
            <rFont val="Tahoma"/>
            <family val="2"/>
          </rPr>
          <t>Puget Sound Energy:</t>
        </r>
        <r>
          <rPr>
            <sz val="9"/>
            <color indexed="81"/>
            <rFont val="Tahoma"/>
            <family val="2"/>
          </rPr>
          <t xml:space="preserve">
8945</t>
        </r>
      </text>
    </comment>
    <comment ref="J4" authorId="0" shapeId="0">
      <text>
        <r>
          <rPr>
            <b/>
            <sz val="9"/>
            <color indexed="81"/>
            <rFont val="Tahoma"/>
            <family val="2"/>
          </rPr>
          <t>Puget Sound Energy:</t>
        </r>
        <r>
          <rPr>
            <sz val="9"/>
            <color indexed="81"/>
            <rFont val="Tahoma"/>
            <family val="2"/>
          </rPr>
          <t xml:space="preserve">
7589 donations
</t>
        </r>
      </text>
    </comment>
    <comment ref="K4" authorId="0" shapeId="0">
      <text>
        <r>
          <rPr>
            <b/>
            <sz val="9"/>
            <color indexed="81"/>
            <rFont val="Tahoma"/>
            <family val="2"/>
          </rPr>
          <t>Puget Sound Energy:</t>
        </r>
        <r>
          <rPr>
            <sz val="9"/>
            <color indexed="81"/>
            <rFont val="Tahoma"/>
            <family val="2"/>
          </rPr>
          <t xml:space="preserve">
8443</t>
        </r>
      </text>
    </comment>
    <comment ref="L4" authorId="0" shapeId="0">
      <text>
        <r>
          <rPr>
            <b/>
            <sz val="9"/>
            <color indexed="81"/>
            <rFont val="Tahoma"/>
            <family val="2"/>
          </rPr>
          <t>Puget Sound Energy:</t>
        </r>
        <r>
          <rPr>
            <sz val="9"/>
            <color indexed="81"/>
            <rFont val="Tahoma"/>
            <family val="2"/>
          </rPr>
          <t xml:space="preserve">
9152</t>
        </r>
      </text>
    </comment>
    <comment ref="M4" authorId="0" shapeId="0">
      <text>
        <r>
          <rPr>
            <b/>
            <sz val="9"/>
            <color indexed="81"/>
            <rFont val="Tahoma"/>
            <family val="2"/>
          </rPr>
          <t>Puget Sound Energy:</t>
        </r>
        <r>
          <rPr>
            <sz val="9"/>
            <color indexed="81"/>
            <rFont val="Tahoma"/>
            <family val="2"/>
          </rPr>
          <t xml:space="preserve">
10122</t>
        </r>
      </text>
    </comment>
    <comment ref="N4" authorId="0" shapeId="0">
      <text>
        <r>
          <rPr>
            <b/>
            <sz val="9"/>
            <color indexed="81"/>
            <rFont val="Tahoma"/>
            <family val="2"/>
          </rPr>
          <t>Puget Sound Energy:</t>
        </r>
        <r>
          <rPr>
            <sz val="9"/>
            <color indexed="81"/>
            <rFont val="Tahoma"/>
            <family val="2"/>
          </rPr>
          <t xml:space="preserve">
10,557</t>
        </r>
      </text>
    </comment>
    <comment ref="I5" authorId="0" shapeId="0">
      <text>
        <r>
          <rPr>
            <b/>
            <sz val="9"/>
            <color indexed="81"/>
            <rFont val="Tahoma"/>
            <family val="2"/>
          </rPr>
          <t>Puget Sound Energy:</t>
        </r>
        <r>
          <rPr>
            <sz val="9"/>
            <color indexed="81"/>
            <rFont val="Tahoma"/>
            <family val="2"/>
          </rPr>
          <t xml:space="preserve">
7243</t>
        </r>
      </text>
    </comment>
    <comment ref="J5" authorId="0" shapeId="0">
      <text>
        <r>
          <rPr>
            <b/>
            <sz val="9"/>
            <color indexed="81"/>
            <rFont val="Tahoma"/>
            <family val="2"/>
          </rPr>
          <t>Puget Sound Energy:</t>
        </r>
        <r>
          <rPr>
            <sz val="9"/>
            <color indexed="81"/>
            <rFont val="Tahoma"/>
            <family val="2"/>
          </rPr>
          <t xml:space="preserve">
7473 donations$50,000 directly mailed to the S/A on 2/18/14. NOT included here. Please add.
 </t>
        </r>
      </text>
    </comment>
    <comment ref="K5" authorId="0" shapeId="0">
      <text>
        <r>
          <rPr>
            <b/>
            <sz val="9"/>
            <color indexed="81"/>
            <rFont val="Tahoma"/>
            <family val="2"/>
          </rPr>
          <t>Puget Sound Energy:</t>
        </r>
        <r>
          <rPr>
            <sz val="9"/>
            <color indexed="81"/>
            <rFont val="Tahoma"/>
            <family val="2"/>
          </rPr>
          <t xml:space="preserve">
7822</t>
        </r>
      </text>
    </comment>
    <comment ref="L5" authorId="0" shapeId="0">
      <text>
        <r>
          <rPr>
            <b/>
            <sz val="9"/>
            <color indexed="81"/>
            <rFont val="Tahoma"/>
            <family val="2"/>
          </rPr>
          <t>Puget Sound Energy:</t>
        </r>
        <r>
          <rPr>
            <sz val="9"/>
            <color indexed="81"/>
            <rFont val="Tahoma"/>
            <family val="2"/>
          </rPr>
          <t xml:space="preserve">
9156</t>
        </r>
      </text>
    </comment>
    <comment ref="M5" authorId="0" shapeId="0">
      <text>
        <r>
          <rPr>
            <b/>
            <sz val="9"/>
            <color indexed="81"/>
            <rFont val="Tahoma"/>
            <family val="2"/>
          </rPr>
          <t>Puget Sound Energy:</t>
        </r>
        <r>
          <rPr>
            <sz val="9"/>
            <color indexed="81"/>
            <rFont val="Tahoma"/>
            <family val="2"/>
          </rPr>
          <t xml:space="preserve">
9118</t>
        </r>
      </text>
    </comment>
    <comment ref="N5" authorId="0" shapeId="0">
      <text>
        <r>
          <rPr>
            <b/>
            <sz val="9"/>
            <color indexed="81"/>
            <rFont val="Tahoma"/>
            <family val="2"/>
          </rPr>
          <t>Puget Sound Energy:</t>
        </r>
        <r>
          <rPr>
            <sz val="9"/>
            <color indexed="81"/>
            <rFont val="Tahoma"/>
            <family val="2"/>
          </rPr>
          <t xml:space="preserve">
11,391</t>
        </r>
      </text>
    </comment>
    <comment ref="I6" authorId="0" shapeId="0">
      <text>
        <r>
          <rPr>
            <b/>
            <sz val="9"/>
            <color indexed="81"/>
            <rFont val="Tahoma"/>
            <family val="2"/>
          </rPr>
          <t>Puget Sound Energy:</t>
        </r>
        <r>
          <rPr>
            <sz val="9"/>
            <color indexed="81"/>
            <rFont val="Tahoma"/>
            <family val="2"/>
          </rPr>
          <t xml:space="preserve">
7358</t>
        </r>
      </text>
    </comment>
    <comment ref="J6" authorId="0" shapeId="0">
      <text>
        <r>
          <rPr>
            <b/>
            <sz val="9"/>
            <color indexed="81"/>
            <rFont val="Tahoma"/>
            <family val="2"/>
          </rPr>
          <t>Puget Sound Energy:</t>
        </r>
        <r>
          <rPr>
            <sz val="9"/>
            <color indexed="81"/>
            <rFont val="Tahoma"/>
            <family val="2"/>
          </rPr>
          <t xml:space="preserve">
7780 donators</t>
        </r>
      </text>
    </comment>
    <comment ref="K6" authorId="0" shapeId="0">
      <text>
        <r>
          <rPr>
            <b/>
            <sz val="9"/>
            <color indexed="81"/>
            <rFont val="Tahoma"/>
            <family val="2"/>
          </rPr>
          <t>Puget Sound Energy:</t>
        </r>
        <r>
          <rPr>
            <sz val="9"/>
            <color indexed="81"/>
            <rFont val="Tahoma"/>
            <family val="2"/>
          </rPr>
          <t xml:space="preserve">
8893</t>
        </r>
      </text>
    </comment>
    <comment ref="L6" authorId="0" shapeId="0">
      <text>
        <r>
          <rPr>
            <b/>
            <sz val="9"/>
            <color indexed="81"/>
            <rFont val="Tahoma"/>
            <family val="2"/>
          </rPr>
          <t>Puget Sound Energy:</t>
        </r>
        <r>
          <rPr>
            <sz val="9"/>
            <color indexed="81"/>
            <rFont val="Tahoma"/>
            <family val="2"/>
          </rPr>
          <t xml:space="preserve">
9940</t>
        </r>
      </text>
    </comment>
    <comment ref="M6" authorId="0" shapeId="0">
      <text>
        <r>
          <rPr>
            <b/>
            <sz val="9"/>
            <color indexed="81"/>
            <rFont val="Tahoma"/>
            <family val="2"/>
          </rPr>
          <t>Puget Sound Energy:</t>
        </r>
        <r>
          <rPr>
            <sz val="9"/>
            <color indexed="81"/>
            <rFont val="Tahoma"/>
            <family val="2"/>
          </rPr>
          <t xml:space="preserve">
10362</t>
        </r>
      </text>
    </comment>
    <comment ref="N6" authorId="0" shapeId="0">
      <text>
        <r>
          <rPr>
            <b/>
            <sz val="9"/>
            <color indexed="81"/>
            <rFont val="Tahoma"/>
            <family val="2"/>
          </rPr>
          <t>Puget Sound Energy:</t>
        </r>
        <r>
          <rPr>
            <sz val="9"/>
            <color indexed="81"/>
            <rFont val="Tahoma"/>
            <family val="2"/>
          </rPr>
          <t xml:space="preserve">
12,476</t>
        </r>
      </text>
    </comment>
    <comment ref="I7" authorId="0" shapeId="0">
      <text>
        <r>
          <rPr>
            <b/>
            <sz val="9"/>
            <color indexed="81"/>
            <rFont val="Tahoma"/>
            <family val="2"/>
          </rPr>
          <t>Puget Sound Energy:</t>
        </r>
        <r>
          <rPr>
            <sz val="9"/>
            <color indexed="81"/>
            <rFont val="Tahoma"/>
            <family val="2"/>
          </rPr>
          <t xml:space="preserve">
7175</t>
        </r>
      </text>
    </comment>
    <comment ref="J7" authorId="0" shapeId="0">
      <text>
        <r>
          <rPr>
            <b/>
            <sz val="9"/>
            <color indexed="81"/>
            <rFont val="Tahoma"/>
            <family val="2"/>
          </rPr>
          <t>Puget Sound Energy:</t>
        </r>
        <r>
          <rPr>
            <sz val="9"/>
            <color indexed="81"/>
            <rFont val="Tahoma"/>
            <family val="2"/>
          </rPr>
          <t xml:space="preserve">
7980</t>
        </r>
      </text>
    </comment>
    <comment ref="K7" authorId="0" shapeId="0">
      <text>
        <r>
          <rPr>
            <b/>
            <sz val="9"/>
            <color indexed="81"/>
            <rFont val="Tahoma"/>
            <family val="2"/>
          </rPr>
          <t>Puget Sound Energy:</t>
        </r>
        <r>
          <rPr>
            <sz val="9"/>
            <color indexed="81"/>
            <rFont val="Tahoma"/>
            <family val="2"/>
          </rPr>
          <t xml:space="preserve">
8634</t>
        </r>
      </text>
    </comment>
    <comment ref="L7" authorId="0" shapeId="0">
      <text>
        <r>
          <rPr>
            <b/>
            <sz val="9"/>
            <color indexed="81"/>
            <rFont val="Tahoma"/>
            <family val="2"/>
          </rPr>
          <t>Puget Sound Energy:</t>
        </r>
        <r>
          <rPr>
            <sz val="9"/>
            <color indexed="81"/>
            <rFont val="Tahoma"/>
            <family val="2"/>
          </rPr>
          <t xml:space="preserve">
8712</t>
        </r>
      </text>
    </comment>
    <comment ref="M7" authorId="0" shapeId="0">
      <text>
        <r>
          <rPr>
            <b/>
            <sz val="9"/>
            <color indexed="81"/>
            <rFont val="Tahoma"/>
            <family val="2"/>
          </rPr>
          <t>Puget Sound Energy:</t>
        </r>
        <r>
          <rPr>
            <sz val="9"/>
            <color indexed="81"/>
            <rFont val="Tahoma"/>
            <family val="2"/>
          </rPr>
          <t xml:space="preserve">
8751</t>
        </r>
      </text>
    </comment>
    <comment ref="N7" authorId="0" shapeId="0">
      <text>
        <r>
          <rPr>
            <b/>
            <sz val="9"/>
            <color indexed="81"/>
            <rFont val="Tahoma"/>
            <family val="2"/>
          </rPr>
          <t>Puget Sound Energy:</t>
        </r>
        <r>
          <rPr>
            <sz val="9"/>
            <color indexed="81"/>
            <rFont val="Tahoma"/>
            <family val="2"/>
          </rPr>
          <t xml:space="preserve">
11,904</t>
        </r>
      </text>
    </comment>
    <comment ref="I8" authorId="0" shapeId="0">
      <text>
        <r>
          <rPr>
            <b/>
            <sz val="9"/>
            <color indexed="81"/>
            <rFont val="Tahoma"/>
            <family val="2"/>
          </rPr>
          <t>Puget Sound Energy:</t>
        </r>
        <r>
          <rPr>
            <sz val="9"/>
            <color indexed="81"/>
            <rFont val="Tahoma"/>
            <family val="2"/>
          </rPr>
          <t xml:space="preserve">
6741</t>
        </r>
      </text>
    </comment>
    <comment ref="J8" authorId="0" shapeId="0">
      <text>
        <r>
          <rPr>
            <b/>
            <sz val="9"/>
            <color indexed="81"/>
            <rFont val="Tahoma"/>
            <family val="2"/>
          </rPr>
          <t>Puget Sound Energy:</t>
        </r>
        <r>
          <rPr>
            <sz val="9"/>
            <color indexed="81"/>
            <rFont val="Tahoma"/>
            <family val="2"/>
          </rPr>
          <t xml:space="preserve">
7356</t>
        </r>
      </text>
    </comment>
    <comment ref="L8" authorId="0" shapeId="0">
      <text>
        <r>
          <rPr>
            <b/>
            <sz val="9"/>
            <color indexed="81"/>
            <rFont val="Tahoma"/>
            <family val="2"/>
          </rPr>
          <t>Puget Sound Energy:</t>
        </r>
        <r>
          <rPr>
            <sz val="9"/>
            <color indexed="81"/>
            <rFont val="Tahoma"/>
            <family val="2"/>
          </rPr>
          <t xml:space="preserve">
9101</t>
        </r>
      </text>
    </comment>
    <comment ref="M8" authorId="0" shapeId="0">
      <text>
        <r>
          <rPr>
            <b/>
            <sz val="9"/>
            <color indexed="81"/>
            <rFont val="Tahoma"/>
            <family val="2"/>
          </rPr>
          <t>Puget Sound Energy:</t>
        </r>
        <r>
          <rPr>
            <sz val="9"/>
            <color indexed="81"/>
            <rFont val="Tahoma"/>
            <family val="2"/>
          </rPr>
          <t xml:space="preserve">
9533</t>
        </r>
      </text>
    </comment>
    <comment ref="I9" authorId="0" shapeId="0">
      <text>
        <r>
          <rPr>
            <b/>
            <sz val="9"/>
            <color indexed="81"/>
            <rFont val="Tahoma"/>
            <family val="2"/>
          </rPr>
          <t>Puget Sound Energy:</t>
        </r>
        <r>
          <rPr>
            <sz val="9"/>
            <color indexed="81"/>
            <rFont val="Tahoma"/>
            <family val="2"/>
          </rPr>
          <t xml:space="preserve">
6086</t>
        </r>
      </text>
    </comment>
    <comment ref="J9" authorId="0" shapeId="0">
      <text>
        <r>
          <rPr>
            <b/>
            <sz val="9"/>
            <color indexed="81"/>
            <rFont val="Tahoma"/>
            <family val="2"/>
          </rPr>
          <t>Puget Sound Energy:</t>
        </r>
        <r>
          <rPr>
            <sz val="9"/>
            <color indexed="81"/>
            <rFont val="Tahoma"/>
            <family val="2"/>
          </rPr>
          <t xml:space="preserve">
6894 donations</t>
        </r>
      </text>
    </comment>
    <comment ref="K9" authorId="0" shapeId="0">
      <text>
        <r>
          <rPr>
            <b/>
            <sz val="9"/>
            <color indexed="81"/>
            <rFont val="Tahoma"/>
            <family val="2"/>
          </rPr>
          <t>Puget Sound Energy:</t>
        </r>
        <r>
          <rPr>
            <sz val="9"/>
            <color indexed="81"/>
            <rFont val="Tahoma"/>
            <family val="2"/>
          </rPr>
          <t xml:space="preserve">
8614</t>
        </r>
      </text>
    </comment>
    <comment ref="L9" authorId="0" shapeId="0">
      <text>
        <r>
          <rPr>
            <b/>
            <sz val="9"/>
            <color indexed="81"/>
            <rFont val="Tahoma"/>
            <family val="2"/>
          </rPr>
          <t>Puget Sound Energy:</t>
        </r>
        <r>
          <rPr>
            <sz val="9"/>
            <color indexed="81"/>
            <rFont val="Tahoma"/>
            <family val="2"/>
          </rPr>
          <t xml:space="preserve">
9389</t>
        </r>
      </text>
    </comment>
    <comment ref="M9" authorId="0" shapeId="0">
      <text>
        <r>
          <rPr>
            <b/>
            <sz val="9"/>
            <color indexed="81"/>
            <rFont val="Tahoma"/>
            <family val="2"/>
          </rPr>
          <t>Puget Sound Energy:</t>
        </r>
        <r>
          <rPr>
            <sz val="9"/>
            <color indexed="81"/>
            <rFont val="Tahoma"/>
            <family val="2"/>
          </rPr>
          <t xml:space="preserve">
9472</t>
        </r>
      </text>
    </comment>
    <comment ref="I10" authorId="0" shapeId="0">
      <text>
        <r>
          <rPr>
            <b/>
            <sz val="9"/>
            <color indexed="81"/>
            <rFont val="Tahoma"/>
            <family val="2"/>
          </rPr>
          <t>Puget Sound Energy:</t>
        </r>
        <r>
          <rPr>
            <sz val="9"/>
            <color indexed="81"/>
            <rFont val="Tahoma"/>
            <family val="2"/>
          </rPr>
          <t xml:space="preserve">
6621 cust's</t>
        </r>
      </text>
    </comment>
    <comment ref="J10" authorId="0" shapeId="0">
      <text>
        <r>
          <rPr>
            <b/>
            <sz val="9"/>
            <color indexed="81"/>
            <rFont val="Tahoma"/>
            <family val="2"/>
          </rPr>
          <t>Puget Sound Energy:</t>
        </r>
        <r>
          <rPr>
            <sz val="9"/>
            <color indexed="81"/>
            <rFont val="Tahoma"/>
            <family val="2"/>
          </rPr>
          <t xml:space="preserve">
7399 donations</t>
        </r>
      </text>
    </comment>
    <comment ref="K10" authorId="0" shapeId="0">
      <text>
        <r>
          <rPr>
            <b/>
            <sz val="9"/>
            <color indexed="81"/>
            <rFont val="Tahoma"/>
            <family val="2"/>
          </rPr>
          <t>Puget Sound Energy:</t>
        </r>
        <r>
          <rPr>
            <sz val="9"/>
            <color indexed="81"/>
            <rFont val="Tahoma"/>
            <family val="2"/>
          </rPr>
          <t xml:space="preserve">
8646</t>
        </r>
      </text>
    </comment>
    <comment ref="L10" authorId="0" shapeId="0">
      <text>
        <r>
          <rPr>
            <b/>
            <sz val="9"/>
            <color indexed="81"/>
            <rFont val="Tahoma"/>
            <family val="2"/>
          </rPr>
          <t>Puget Sound Energy:</t>
        </r>
        <r>
          <rPr>
            <sz val="9"/>
            <color indexed="81"/>
            <rFont val="Tahoma"/>
            <family val="2"/>
          </rPr>
          <t xml:space="preserve">
8697</t>
        </r>
      </text>
    </comment>
    <comment ref="M10" authorId="0" shapeId="0">
      <text>
        <r>
          <rPr>
            <b/>
            <sz val="9"/>
            <color indexed="81"/>
            <rFont val="Tahoma"/>
            <family val="2"/>
          </rPr>
          <t>Puget Sound Energy:</t>
        </r>
        <r>
          <rPr>
            <sz val="9"/>
            <color indexed="81"/>
            <rFont val="Tahoma"/>
            <family val="2"/>
          </rPr>
          <t xml:space="preserve">
8982</t>
        </r>
      </text>
    </comment>
    <comment ref="I11" authorId="0" shapeId="0">
      <text>
        <r>
          <rPr>
            <b/>
            <sz val="9"/>
            <color indexed="81"/>
            <rFont val="Tahoma"/>
            <family val="2"/>
          </rPr>
          <t>Puget Sound Energy:</t>
        </r>
        <r>
          <rPr>
            <sz val="9"/>
            <color indexed="81"/>
            <rFont val="Tahoma"/>
            <family val="2"/>
          </rPr>
          <t xml:space="preserve">
6812</t>
        </r>
      </text>
    </comment>
    <comment ref="J11" authorId="0" shapeId="0">
      <text>
        <r>
          <rPr>
            <b/>
            <sz val="9"/>
            <color indexed="81"/>
            <rFont val="Tahoma"/>
            <family val="2"/>
          </rPr>
          <t>Puget Sound Energy:</t>
        </r>
        <r>
          <rPr>
            <sz val="9"/>
            <color indexed="81"/>
            <rFont val="Tahoma"/>
            <family val="2"/>
          </rPr>
          <t xml:space="preserve">
7,372 custs
</t>
        </r>
      </text>
    </comment>
    <comment ref="K11" authorId="0" shapeId="0">
      <text>
        <r>
          <rPr>
            <b/>
            <sz val="9"/>
            <color indexed="81"/>
            <rFont val="Tahoma"/>
            <family val="2"/>
          </rPr>
          <t>Puget Sound Energy:</t>
        </r>
        <r>
          <rPr>
            <sz val="9"/>
            <color indexed="81"/>
            <rFont val="Tahoma"/>
            <family val="2"/>
          </rPr>
          <t xml:space="preserve">
8432</t>
        </r>
      </text>
    </comment>
    <comment ref="L11" authorId="0" shapeId="0">
      <text>
        <r>
          <rPr>
            <b/>
            <sz val="9"/>
            <color indexed="81"/>
            <rFont val="Tahoma"/>
            <family val="2"/>
          </rPr>
          <t>Puget Sound Energy:</t>
        </r>
        <r>
          <rPr>
            <sz val="9"/>
            <color indexed="81"/>
            <rFont val="Tahoma"/>
            <family val="2"/>
          </rPr>
          <t xml:space="preserve">
9790</t>
        </r>
      </text>
    </comment>
    <comment ref="M11" authorId="0" shapeId="0">
      <text>
        <r>
          <rPr>
            <b/>
            <sz val="9"/>
            <color indexed="81"/>
            <rFont val="Tahoma"/>
            <family val="2"/>
          </rPr>
          <t>Puget Sound Energy:</t>
        </r>
        <r>
          <rPr>
            <sz val="9"/>
            <color indexed="81"/>
            <rFont val="Tahoma"/>
            <family val="2"/>
          </rPr>
          <t xml:space="preserve">
10200</t>
        </r>
      </text>
    </comment>
    <comment ref="I12" authorId="0" shapeId="0">
      <text>
        <r>
          <rPr>
            <b/>
            <sz val="9"/>
            <color indexed="81"/>
            <rFont val="Tahoma"/>
            <family val="2"/>
          </rPr>
          <t>Puget Sound Energy:</t>
        </r>
        <r>
          <rPr>
            <sz val="9"/>
            <color indexed="81"/>
            <rFont val="Tahoma"/>
            <family val="2"/>
          </rPr>
          <t xml:space="preserve">
6777 custs</t>
        </r>
      </text>
    </comment>
    <comment ref="J12" authorId="0" shapeId="0">
      <text>
        <r>
          <rPr>
            <b/>
            <sz val="9"/>
            <color indexed="81"/>
            <rFont val="Tahoma"/>
            <family val="2"/>
          </rPr>
          <t>Puget Sound Energy:</t>
        </r>
        <r>
          <rPr>
            <sz val="9"/>
            <color indexed="81"/>
            <rFont val="Tahoma"/>
            <family val="2"/>
          </rPr>
          <t xml:space="preserve">
7905 clients</t>
        </r>
      </text>
    </comment>
    <comment ref="K12" authorId="0" shapeId="0">
      <text>
        <r>
          <rPr>
            <b/>
            <sz val="9"/>
            <color indexed="81"/>
            <rFont val="Tahoma"/>
            <family val="2"/>
          </rPr>
          <t>Puget Sound Energy:</t>
        </r>
        <r>
          <rPr>
            <sz val="9"/>
            <color indexed="81"/>
            <rFont val="Tahoma"/>
            <family val="2"/>
          </rPr>
          <t xml:space="preserve">
9586</t>
        </r>
      </text>
    </comment>
    <comment ref="L12" authorId="0" shapeId="0">
      <text>
        <r>
          <rPr>
            <b/>
            <sz val="9"/>
            <color indexed="81"/>
            <rFont val="Tahoma"/>
            <family val="2"/>
          </rPr>
          <t>Puget Sound Energy:</t>
        </r>
        <r>
          <rPr>
            <sz val="9"/>
            <color indexed="81"/>
            <rFont val="Tahoma"/>
            <family val="2"/>
          </rPr>
          <t xml:space="preserve">
9552</t>
        </r>
      </text>
    </comment>
    <comment ref="M12" authorId="0" shapeId="0">
      <text>
        <r>
          <rPr>
            <b/>
            <sz val="9"/>
            <color indexed="81"/>
            <rFont val="Tahoma"/>
            <family val="2"/>
          </rPr>
          <t>Puget Sound Energy:</t>
        </r>
        <r>
          <rPr>
            <sz val="9"/>
            <color indexed="81"/>
            <rFont val="Tahoma"/>
            <family val="2"/>
          </rPr>
          <t xml:space="preserve">
9065</t>
        </r>
      </text>
    </comment>
    <comment ref="I13" authorId="0" shapeId="0">
      <text>
        <r>
          <rPr>
            <b/>
            <sz val="9"/>
            <color indexed="81"/>
            <rFont val="Tahoma"/>
            <family val="2"/>
          </rPr>
          <t>Puget Sound Energy:</t>
        </r>
        <r>
          <rPr>
            <sz val="9"/>
            <color indexed="81"/>
            <rFont val="Tahoma"/>
            <family val="2"/>
          </rPr>
          <t xml:space="preserve">
7717clients</t>
        </r>
      </text>
    </comment>
    <comment ref="J13" authorId="0" shapeId="0">
      <text>
        <r>
          <rPr>
            <b/>
            <sz val="9"/>
            <color indexed="81"/>
            <rFont val="Tahoma"/>
            <family val="2"/>
          </rPr>
          <t>Puget Sound Energy:</t>
        </r>
        <r>
          <rPr>
            <sz val="9"/>
            <color indexed="81"/>
            <rFont val="Tahoma"/>
            <family val="2"/>
          </rPr>
          <t xml:space="preserve">
8579</t>
        </r>
      </text>
    </comment>
    <comment ref="K13" authorId="0" shapeId="0">
      <text>
        <r>
          <rPr>
            <b/>
            <sz val="9"/>
            <color indexed="81"/>
            <rFont val="Tahoma"/>
            <family val="2"/>
          </rPr>
          <t>Puget Sound Energy:</t>
        </r>
        <r>
          <rPr>
            <sz val="9"/>
            <color indexed="81"/>
            <rFont val="Tahoma"/>
            <family val="2"/>
          </rPr>
          <t xml:space="preserve">
9495</t>
        </r>
      </text>
    </comment>
    <comment ref="L13" authorId="0" shapeId="0">
      <text>
        <r>
          <rPr>
            <b/>
            <sz val="9"/>
            <color indexed="81"/>
            <rFont val="Tahoma"/>
            <family val="2"/>
          </rPr>
          <t>Puget Sound Energy:</t>
        </r>
        <r>
          <rPr>
            <sz val="9"/>
            <color indexed="81"/>
            <rFont val="Tahoma"/>
            <family val="2"/>
          </rPr>
          <t xml:space="preserve">
10334</t>
        </r>
      </text>
    </comment>
    <comment ref="M13" authorId="0" shapeId="0">
      <text>
        <r>
          <rPr>
            <b/>
            <sz val="9"/>
            <color indexed="81"/>
            <rFont val="Tahoma"/>
            <family val="2"/>
          </rPr>
          <t>Puget Sound Energy:</t>
        </r>
        <r>
          <rPr>
            <sz val="9"/>
            <color indexed="81"/>
            <rFont val="Tahoma"/>
            <family val="2"/>
          </rPr>
          <t xml:space="preserve">
10,556</t>
        </r>
      </text>
    </comment>
    <comment ref="I14" authorId="0" shapeId="0">
      <text>
        <r>
          <rPr>
            <b/>
            <sz val="9"/>
            <color indexed="81"/>
            <rFont val="Tahoma"/>
            <family val="2"/>
          </rPr>
          <t>Puget Sound Energy:</t>
        </r>
        <r>
          <rPr>
            <sz val="9"/>
            <color indexed="81"/>
            <rFont val="Tahoma"/>
            <family val="2"/>
          </rPr>
          <t xml:space="preserve">
6826 custs</t>
        </r>
      </text>
    </comment>
    <comment ref="J14" authorId="0" shapeId="0">
      <text>
        <r>
          <rPr>
            <b/>
            <sz val="9"/>
            <color indexed="81"/>
            <rFont val="Tahoma"/>
            <family val="2"/>
          </rPr>
          <t>Puget Sound Energy:</t>
        </r>
        <r>
          <rPr>
            <sz val="9"/>
            <color indexed="81"/>
            <rFont val="Tahoma"/>
            <family val="2"/>
          </rPr>
          <t xml:space="preserve">
8216</t>
        </r>
      </text>
    </comment>
    <comment ref="K14" authorId="0" shapeId="0">
      <text>
        <r>
          <rPr>
            <b/>
            <sz val="9"/>
            <color indexed="81"/>
            <rFont val="Tahoma"/>
            <family val="2"/>
          </rPr>
          <t>Puget Sound Energy:</t>
        </r>
        <r>
          <rPr>
            <sz val="9"/>
            <color indexed="81"/>
            <rFont val="Tahoma"/>
            <family val="2"/>
          </rPr>
          <t xml:space="preserve">
9965</t>
        </r>
      </text>
    </comment>
    <comment ref="L14" authorId="0" shapeId="0">
      <text>
        <r>
          <rPr>
            <b/>
            <sz val="9"/>
            <color indexed="81"/>
            <rFont val="Tahoma"/>
            <family val="2"/>
          </rPr>
          <t>Puget Sound Energy:</t>
        </r>
        <r>
          <rPr>
            <sz val="9"/>
            <color indexed="81"/>
            <rFont val="Tahoma"/>
            <family val="2"/>
          </rPr>
          <t xml:space="preserve">
10,232</t>
        </r>
      </text>
    </comment>
    <comment ref="M14" authorId="0" shapeId="0">
      <text>
        <r>
          <rPr>
            <b/>
            <sz val="9"/>
            <color indexed="81"/>
            <rFont val="Tahoma"/>
            <family val="2"/>
          </rPr>
          <t>Puget Sound Energy:</t>
        </r>
        <r>
          <rPr>
            <sz val="9"/>
            <color indexed="81"/>
            <rFont val="Tahoma"/>
            <family val="2"/>
          </rPr>
          <t xml:space="preserve">
10,140</t>
        </r>
      </text>
    </comment>
    <comment ref="I15" authorId="0" shapeId="0">
      <text>
        <r>
          <rPr>
            <b/>
            <sz val="9"/>
            <color indexed="81"/>
            <rFont val="Tahoma"/>
            <family val="2"/>
          </rPr>
          <t>Puget Sound Energy:</t>
        </r>
        <r>
          <rPr>
            <sz val="9"/>
            <color indexed="81"/>
            <rFont val="Tahoma"/>
            <family val="2"/>
          </rPr>
          <t xml:space="preserve">
190 + 8860=9050</t>
        </r>
      </text>
    </comment>
    <comment ref="J15" authorId="0" shapeId="0">
      <text>
        <r>
          <rPr>
            <b/>
            <sz val="9"/>
            <color indexed="81"/>
            <rFont val="Tahoma"/>
            <family val="2"/>
          </rPr>
          <t>Puget Sound Energy:</t>
        </r>
        <r>
          <rPr>
            <sz val="9"/>
            <color indexed="81"/>
            <rFont val="Tahoma"/>
            <family val="2"/>
          </rPr>
          <t xml:space="preserve">
9725</t>
        </r>
      </text>
    </comment>
    <comment ref="K15" authorId="0" shapeId="0">
      <text>
        <r>
          <rPr>
            <b/>
            <sz val="9"/>
            <color indexed="81"/>
            <rFont val="Tahoma"/>
            <family val="2"/>
          </rPr>
          <t>Puget Sound Energy:</t>
        </r>
        <r>
          <rPr>
            <sz val="9"/>
            <color indexed="81"/>
            <rFont val="Tahoma"/>
            <family val="2"/>
          </rPr>
          <t xml:space="preserve">
11223</t>
        </r>
      </text>
    </comment>
    <comment ref="L15" authorId="0" shapeId="0">
      <text>
        <r>
          <rPr>
            <b/>
            <sz val="9"/>
            <color indexed="81"/>
            <rFont val="Tahoma"/>
            <family val="2"/>
          </rPr>
          <t>Puget Sound Energy:</t>
        </r>
        <r>
          <rPr>
            <sz val="9"/>
            <color indexed="81"/>
            <rFont val="Tahoma"/>
            <family val="2"/>
          </rPr>
          <t xml:space="preserve">
11,528</t>
        </r>
      </text>
    </comment>
    <comment ref="M15" authorId="0" shapeId="0">
      <text>
        <r>
          <rPr>
            <b/>
            <sz val="9"/>
            <color indexed="81"/>
            <rFont val="Tahoma"/>
            <family val="2"/>
          </rPr>
          <t>Puget Sound Energy:</t>
        </r>
        <r>
          <rPr>
            <sz val="9"/>
            <color indexed="81"/>
            <rFont val="Tahoma"/>
            <family val="2"/>
          </rPr>
          <t xml:space="preserve">
10,789</t>
        </r>
      </text>
    </comment>
  </commentList>
</comments>
</file>

<file path=xl/sharedStrings.xml><?xml version="1.0" encoding="utf-8"?>
<sst xmlns="http://schemas.openxmlformats.org/spreadsheetml/2006/main" count="8064" uniqueCount="487">
  <si>
    <t>Row</t>
  </si>
  <si>
    <t>Tracker</t>
  </si>
  <si>
    <t>ELECTRIC</t>
  </si>
  <si>
    <t>GAS</t>
  </si>
  <si>
    <t>Combined E&amp;G</t>
  </si>
  <si>
    <t>Sch. 129 Low Income</t>
  </si>
  <si>
    <t>Sch. 129D Bill Discount Rate</t>
  </si>
  <si>
    <t>Sch. 120 Conservation</t>
  </si>
  <si>
    <t>Sch. 134 Community Solar</t>
  </si>
  <si>
    <t>Total Forecasted Revenues Effective Sept 2024</t>
  </si>
  <si>
    <t>Notes</t>
  </si>
  <si>
    <t>A</t>
  </si>
  <si>
    <t>B</t>
  </si>
  <si>
    <t>A/B</t>
  </si>
  <si>
    <t>Type</t>
  </si>
  <si>
    <t>Special Rate - Applies to Low Income Customers ONLY</t>
  </si>
  <si>
    <t>Low Income Bill Assistance</t>
  </si>
  <si>
    <t>Total Sales</t>
  </si>
  <si>
    <t>Firm Resale</t>
  </si>
  <si>
    <t>Total Retail Sales</t>
  </si>
  <si>
    <t>50 - 59</t>
  </si>
  <si>
    <t>Lighting</t>
  </si>
  <si>
    <t>Special Contract</t>
  </si>
  <si>
    <t>Special Contracts</t>
  </si>
  <si>
    <t>448 - 459</t>
  </si>
  <si>
    <t>Choice / Retail Wheeling</t>
  </si>
  <si>
    <t>Total High Voltage</t>
  </si>
  <si>
    <t>General Service</t>
  </si>
  <si>
    <t>Interruptible Service</t>
  </si>
  <si>
    <t>High Voltage</t>
  </si>
  <si>
    <t>Total Primary Voltage</t>
  </si>
  <si>
    <t>All Electric Schools</t>
  </si>
  <si>
    <t>Irrigation &amp; Pumping Service</t>
  </si>
  <si>
    <t>10 (31)</t>
  </si>
  <si>
    <t>Primary Voltage</t>
  </si>
  <si>
    <t>Total Secondary Voltage</t>
  </si>
  <si>
    <t>Irrigation &amp; Pumping Service: Demand &gt; 50 kW but &lt;= 350 kW</t>
  </si>
  <si>
    <t>12 (26) (26P)</t>
  </si>
  <si>
    <t>Large General Service: Demand &gt; 350 kW</t>
  </si>
  <si>
    <t>7A (11) (25)</t>
  </si>
  <si>
    <t>Small General Service: Demand &gt; 50 kW but &lt;= 350 kW</t>
  </si>
  <si>
    <t>08 (24) (324)</t>
  </si>
  <si>
    <t>General Service: Demand &lt;= 50 kW</t>
  </si>
  <si>
    <t>Secondary Voltage</t>
  </si>
  <si>
    <t>Proposed</t>
  </si>
  <si>
    <t>7 (307) (317) (327)</t>
  </si>
  <si>
    <t>Residential</t>
  </si>
  <si>
    <t>kWh</t>
  </si>
  <si>
    <t>j</t>
  </si>
  <si>
    <t>b</t>
  </si>
  <si>
    <t>a</t>
  </si>
  <si>
    <t>10/01/2024</t>
  </si>
  <si>
    <t xml:space="preserve">Revenue at Rates Effective </t>
  </si>
  <si>
    <t>Rate Schedule</t>
  </si>
  <si>
    <t>Voltage Level</t>
  </si>
  <si>
    <t>Line No</t>
  </si>
  <si>
    <t>Proposed *</t>
  </si>
  <si>
    <t>Proposed Effective date October 1, 2024</t>
  </si>
  <si>
    <t>Test Year Ended September 30, 2025</t>
  </si>
  <si>
    <t>Puget Sound Energy</t>
  </si>
  <si>
    <t>Type/Source</t>
  </si>
  <si>
    <t>Source</t>
  </si>
  <si>
    <t>PUGET SOUND ENERGY</t>
  </si>
  <si>
    <t>LOW INCOME PROGRAM</t>
  </si>
  <si>
    <t xml:space="preserve">REVENUE REQUIREMENTS </t>
  </si>
  <si>
    <t>OCTOBER 2024 THROUGH SEPTEMBER 2025</t>
  </si>
  <si>
    <t>LINE 
NO.</t>
  </si>
  <si>
    <t>Electric</t>
  </si>
  <si>
    <t>Gas</t>
  </si>
  <si>
    <t>TOTAL</t>
  </si>
  <si>
    <t>(a)</t>
  </si>
  <si>
    <t>(b)</t>
  </si>
  <si>
    <t xml:space="preserve">(c) </t>
  </si>
  <si>
    <t>(d)</t>
  </si>
  <si>
    <t>(e)</t>
  </si>
  <si>
    <t>(f)</t>
  </si>
  <si>
    <t>(g)</t>
  </si>
  <si>
    <t>(h)</t>
  </si>
  <si>
    <t>(i)</t>
  </si>
  <si>
    <t>Prior Low Income Cap UE-230694 /UG-230695  &amp; Additional Funding in UE-240194/UG-240195</t>
  </si>
  <si>
    <t>Increase pursuant to GRC Final Order 24/10 UE-220066 &amp; UG-220067</t>
  </si>
  <si>
    <t xml:space="preserve">Note (A) </t>
  </si>
  <si>
    <t>Decoupling Residential Bill Impact UE-2402221 and UG-240222</t>
  </si>
  <si>
    <t xml:space="preserve">Arrearages Management Plan Funding </t>
  </si>
  <si>
    <t>Maintain Split at 85% electric and 15% gas</t>
  </si>
  <si>
    <t>Current Year Low Income Cap (prior to the inclusion of SQI Penalty)</t>
  </si>
  <si>
    <t>Read Me</t>
  </si>
  <si>
    <t>True-up the estimates used in last year's filing</t>
  </si>
  <si>
    <t>Under / (Over) Collection through September 2024 (Excludes Revenue Sensitive Items)</t>
  </si>
  <si>
    <t xml:space="preserve">Remove the 2022 SQI Penalty applied to RR 2023-2024 </t>
  </si>
  <si>
    <t>Public Utility Tax Credits Received from Department of Revenue under RCW 82.16.0497</t>
  </si>
  <si>
    <t>Amount to be recovered October 2024 through September 2025</t>
  </si>
  <si>
    <t>Revenue Sensitive Items:</t>
  </si>
  <si>
    <t>Bad Debts Conversion Factor used in 2022 GRC UE-220066, et al</t>
  </si>
  <si>
    <t>Current Annual Filing Fee</t>
  </si>
  <si>
    <t xml:space="preserve">Current State Utility Tax </t>
  </si>
  <si>
    <t>Conversion Factor</t>
  </si>
  <si>
    <t>Low income revenue requirement to be recovered in rates</t>
  </si>
  <si>
    <t>Revenue Requirement from Original UE-230694 and UG-230695 &amp; Additional Funding in UE-240194/UG-240195</t>
  </si>
  <si>
    <t>Change in Revenue Requirement</t>
  </si>
  <si>
    <t xml:space="preserve">Adding SQI Penalty (from prior periods) to the Low Income cap (not part of the Revenue Requirement set in rates) </t>
  </si>
  <si>
    <t xml:space="preserve">    2021 SQI #4 SAIFI</t>
  </si>
  <si>
    <t xml:space="preserve">    2021 SQI #11 Electric Safety Response Time</t>
  </si>
  <si>
    <t xml:space="preserve">    2022 SQI #5</t>
  </si>
  <si>
    <t>Proposed Current Year Available Funds to be Distributed to Agencies</t>
  </si>
  <si>
    <t>Components of Whole Dollar Increase/(Decrease) in Low Income Requirement</t>
  </si>
  <si>
    <t>Difference between Original and Subsequent 2023-2024 Filing (Subs not in rates)</t>
  </si>
  <si>
    <t xml:space="preserve">Arrearage Management Plan Funding </t>
  </si>
  <si>
    <t>Change in the true-up ($2.5M payable last year vs. $1.3M payable this year)</t>
  </si>
  <si>
    <t>Remove SQI Penalty reduction erroneously included in last year's revenue requirement</t>
  </si>
  <si>
    <t>Change in LIHEAP credits</t>
  </si>
  <si>
    <t>Change in Conversion Factor</t>
  </si>
  <si>
    <t xml:space="preserve">Total Whole Dollar Increase/(Decrease) </t>
  </si>
  <si>
    <t>(A) Twice the residential base rates increase under UE-220066 and UG-220067 - Order No. 24/10 and the Compliance Filing and RCW 80.28.425 (2)</t>
  </si>
  <si>
    <t>Settlement Agreement</t>
  </si>
  <si>
    <t>Assumes 70,000 gas BDR customers by January 1, 2024, and 70,000 electric BDR customers by October 1, 2024. Per Order 01 (Aug 3, 2023) in Docket UG-230470 (PSE's 2023 Gas CCA tariff), PSE is required to enroll a targeted 70,000 customers into energy assistance or bill assistance program by January 1, 2024.</t>
  </si>
  <si>
    <t>(7)</t>
  </si>
  <si>
    <t>FPL = Federal Poverty Level; AMI = Area (County) Median Income.</t>
  </si>
  <si>
    <t>(6)</t>
  </si>
  <si>
    <t>Unspent PSE HELP funds from the 2021-2022 program year.</t>
  </si>
  <si>
    <t>(5)</t>
  </si>
  <si>
    <t>No Projected BDR administrative cost for 2023 filing per GRC settlement, page 23, section 37.i. approved in Final Order 24/10 in Docket UE-220066.</t>
  </si>
  <si>
    <t>(4)</t>
  </si>
  <si>
    <t>RSI means revenue sensitive items adjustment, including taxes, bad debt, and annual filing fee.</t>
  </si>
  <si>
    <t>(3)</t>
  </si>
  <si>
    <t>Net bill includes all charges but does not include any optional or voluntary schedules.</t>
  </si>
  <si>
    <t>(2)</t>
  </si>
  <si>
    <t>Includes all volumetric charges, including riders and trackers.</t>
  </si>
  <si>
    <t>(1)</t>
  </si>
  <si>
    <t>Notes:</t>
  </si>
  <si>
    <r>
      <t>Revenue Requirement - Total</t>
    </r>
    <r>
      <rPr>
        <b/>
        <vertAlign val="superscript"/>
        <sz val="8"/>
        <rFont val="Arial"/>
        <family val="2"/>
      </rPr>
      <t>(4,5)</t>
    </r>
  </si>
  <si>
    <t>Total - Electric and Gas</t>
  </si>
  <si>
    <r>
      <t>Revenue Requirement - Gas</t>
    </r>
    <r>
      <rPr>
        <b/>
        <vertAlign val="superscript"/>
        <sz val="8"/>
        <rFont val="Arial"/>
        <family val="2"/>
      </rPr>
      <t>(4,5)</t>
    </r>
  </si>
  <si>
    <r>
      <t>Unspent PSE HELP funding - Gas</t>
    </r>
    <r>
      <rPr>
        <vertAlign val="superscript"/>
        <sz val="8"/>
        <rFont val="Arial"/>
        <family val="2"/>
      </rPr>
      <t>(5)</t>
    </r>
  </si>
  <si>
    <t>Total - Gas</t>
  </si>
  <si>
    <t xml:space="preserve"> T6: &gt;200% FPL &amp; ≤ 80% AMI </t>
  </si>
  <si>
    <t>23BDR</t>
  </si>
  <si>
    <t>Residential Bill Discount Rate - Tier 6</t>
  </si>
  <si>
    <t xml:space="preserve"> T5: &gt;150% FPL to ≤ 200% FPL</t>
  </si>
  <si>
    <t>Residential Bill Discount Rate - Tier 5</t>
  </si>
  <si>
    <t xml:space="preserve"> T4: &gt;100% FPL to ≤ 150% FPL</t>
  </si>
  <si>
    <t>Residential Bill Discount Rate - Tier 4</t>
  </si>
  <si>
    <t xml:space="preserve"> T3: &gt;50% FPL to ≤ 100% FPL</t>
  </si>
  <si>
    <t>Residential Bill Discount Rate - Tier 3</t>
  </si>
  <si>
    <t xml:space="preserve"> T2: &gt;20% FPL to ≤ 50% FPL</t>
  </si>
  <si>
    <t>Residential Bill Discount Rate - Tier 2</t>
  </si>
  <si>
    <t xml:space="preserve"> T1: 0% FPL to ≤ 20% FPL</t>
  </si>
  <si>
    <t>Residential Bill Discount Rate - Tier 1</t>
  </si>
  <si>
    <t>Requirement</t>
  </si>
  <si>
    <r>
      <t>Funds</t>
    </r>
    <r>
      <rPr>
        <vertAlign val="superscript"/>
        <sz val="8"/>
        <rFont val="Arial"/>
        <family val="2"/>
      </rPr>
      <t>(5)</t>
    </r>
  </si>
  <si>
    <r>
      <t xml:space="preserve">Adjusted for RSI </t>
    </r>
    <r>
      <rPr>
        <vertAlign val="superscript"/>
        <sz val="8"/>
        <rFont val="Arial"/>
        <family val="2"/>
      </rPr>
      <t>(3)</t>
    </r>
  </si>
  <si>
    <r>
      <t xml:space="preserve">Costs </t>
    </r>
    <r>
      <rPr>
        <vertAlign val="superscript"/>
        <sz val="8"/>
        <rFont val="Arial"/>
        <family val="2"/>
      </rPr>
      <t>(4)</t>
    </r>
    <r>
      <rPr>
        <sz val="8"/>
        <rFont val="Arial"/>
        <family val="2"/>
      </rPr>
      <t xml:space="preserve"> </t>
    </r>
  </si>
  <si>
    <t>To be Given</t>
  </si>
  <si>
    <t>$</t>
  </si>
  <si>
    <t>$/therm</t>
  </si>
  <si>
    <t>$/bill</t>
  </si>
  <si>
    <t>Therms</t>
  </si>
  <si>
    <t>Bills</t>
  </si>
  <si>
    <t>Rate</t>
  </si>
  <si>
    <r>
      <t xml:space="preserve">Tiers </t>
    </r>
    <r>
      <rPr>
        <vertAlign val="superscript"/>
        <sz val="8"/>
        <rFont val="Arial"/>
        <family val="2"/>
      </rPr>
      <t>(6)</t>
    </r>
  </si>
  <si>
    <t>Schedule</t>
  </si>
  <si>
    <t>Customer Class</t>
  </si>
  <si>
    <t>Revenue</t>
  </si>
  <si>
    <t>Unspent</t>
  </si>
  <si>
    <t>Administrative</t>
  </si>
  <si>
    <t>Credits</t>
  </si>
  <si>
    <t>Charge</t>
  </si>
  <si>
    <t>Total</t>
  </si>
  <si>
    <t>of</t>
  </si>
  <si>
    <t>Discount</t>
  </si>
  <si>
    <t xml:space="preserve">Income </t>
  </si>
  <si>
    <t>Rider</t>
  </si>
  <si>
    <t>PSE HELP</t>
  </si>
  <si>
    <t>Program</t>
  </si>
  <si>
    <r>
      <t>Net</t>
    </r>
    <r>
      <rPr>
        <vertAlign val="superscript"/>
        <sz val="8"/>
        <rFont val="Arial"/>
        <family val="2"/>
      </rPr>
      <t>(2)</t>
    </r>
  </si>
  <si>
    <t>Delivery</t>
  </si>
  <si>
    <t>Basic</t>
  </si>
  <si>
    <t>Number</t>
  </si>
  <si>
    <t>Bill</t>
  </si>
  <si>
    <t>BDR</t>
  </si>
  <si>
    <t>For</t>
  </si>
  <si>
    <t>Year's</t>
  </si>
  <si>
    <r>
      <t>Total</t>
    </r>
    <r>
      <rPr>
        <vertAlign val="superscript"/>
        <sz val="8"/>
        <rFont val="Arial"/>
        <family val="2"/>
      </rPr>
      <t>(1)</t>
    </r>
  </si>
  <si>
    <t>Previous</t>
  </si>
  <si>
    <t>Rates, effective May 1, 2023</t>
  </si>
  <si>
    <r>
      <t>Billing determinants</t>
    </r>
    <r>
      <rPr>
        <vertAlign val="superscript"/>
        <sz val="8"/>
        <rFont val="Arial"/>
        <family val="2"/>
      </rPr>
      <t>(7)</t>
    </r>
  </si>
  <si>
    <t>Final</t>
  </si>
  <si>
    <r>
      <t>Revenue Requirement - Electric</t>
    </r>
    <r>
      <rPr>
        <b/>
        <vertAlign val="superscript"/>
        <sz val="8"/>
        <rFont val="Arial"/>
        <family val="2"/>
      </rPr>
      <t>(4,5)</t>
    </r>
  </si>
  <si>
    <r>
      <t>Unspent PSE HELP funding - Electric</t>
    </r>
    <r>
      <rPr>
        <vertAlign val="superscript"/>
        <sz val="8"/>
        <rFont val="Arial"/>
        <family val="2"/>
      </rPr>
      <t>(5)</t>
    </r>
  </si>
  <si>
    <t>Total - Electric</t>
  </si>
  <si>
    <t>7BDR</t>
  </si>
  <si>
    <t>$/kWh</t>
  </si>
  <si>
    <t>No.</t>
  </si>
  <si>
    <t>Second block</t>
  </si>
  <si>
    <t>First block</t>
  </si>
  <si>
    <t>Line</t>
  </si>
  <si>
    <t>(&gt;600 kWh)</t>
  </si>
  <si>
    <t>(&lt;600 kWh)</t>
  </si>
  <si>
    <t>Energy</t>
  </si>
  <si>
    <t>Block</t>
  </si>
  <si>
    <t>Second</t>
  </si>
  <si>
    <t>First</t>
  </si>
  <si>
    <t xml:space="preserve">2023 PROGRAM YEAR (Oct 1, 2023 - Sep 30, 2024) REVENUE REQUIREMENT </t>
  </si>
  <si>
    <t>Proposed Bill Discount Rate Rider Schedule 129D</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</si>
  <si>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</si>
  <si>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</si>
  <si>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EM&amp;V Budget (WAC 480-109-120(1)(b)(vi)(B))</t>
  </si>
  <si>
    <t>Purple cells = use to indicate a reasonable amt. spent on EM&amp;V (condition (6)(c)):</t>
  </si>
  <si>
    <t>HER program costs excluded from "info-only" calculation because savings will be measured.</t>
  </si>
  <si>
    <t>Add up all blue cells and divide by "Total, Efficiency Programs Included in CE Calculations" line.</t>
  </si>
  <si>
    <t>Blue cells = use for 10% "info-only" calculation:</t>
  </si>
  <si>
    <t>Savings and Budgets</t>
  </si>
  <si>
    <t>TOTAL UTILITY CONSERVATION PORTFOLIO</t>
  </si>
  <si>
    <t>2019 Budget excl 449</t>
  </si>
  <si>
    <t>Remove 449</t>
  </si>
  <si>
    <t xml:space="preserve"> </t>
  </si>
  <si>
    <t>Total including 449</t>
  </si>
  <si>
    <t>Subtotal, Other Energy Efficiency Programs</t>
  </si>
  <si>
    <t>Demand Response Administration</t>
  </si>
  <si>
    <t>272, 271</t>
  </si>
  <si>
    <t>Demand Response Pilot</t>
  </si>
  <si>
    <t>249A</t>
  </si>
  <si>
    <t>Net Metering</t>
  </si>
  <si>
    <t>E150</t>
  </si>
  <si>
    <t>Other Customer Programs</t>
  </si>
  <si>
    <t>Total Savings, Efficiency Programs Included in CE Calculations</t>
  </si>
  <si>
    <t>Subtotal, Research &amp; Compliance</t>
  </si>
  <si>
    <t>Energy Efficient Technology Evaluation</t>
  </si>
  <si>
    <t>Biennial Conservation Acquisition Review</t>
  </si>
  <si>
    <t>Program Evaluation</t>
  </si>
  <si>
    <t>Market Research</t>
  </si>
  <si>
    <t>Strategic Planning</t>
  </si>
  <si>
    <t>Conservation Supply Curves</t>
  </si>
  <si>
    <t>Energy Efficiency Research &amp; Compliance</t>
  </si>
  <si>
    <t>Subtotal, Portfolio Support</t>
  </si>
  <si>
    <t>Events</t>
  </si>
  <si>
    <t>Market Integration</t>
  </si>
  <si>
    <t>Customer Digital Services</t>
  </si>
  <si>
    <t>Energy Efficient Communities</t>
  </si>
  <si>
    <t>Public Participation - Equity</t>
  </si>
  <si>
    <t>Energy Advisors</t>
  </si>
  <si>
    <t>Automated Benchmarking System</t>
  </si>
  <si>
    <r>
      <t>Trade Ally Network</t>
    </r>
    <r>
      <rPr>
        <i/>
        <sz val="8"/>
        <color theme="1"/>
        <rFont val="Arial"/>
        <family val="2"/>
      </rPr>
      <t xml:space="preserve"> (revenue + cost)</t>
    </r>
  </si>
  <si>
    <t xml:space="preserve">Trade Ally Memberships </t>
  </si>
  <si>
    <t>Programs Support</t>
  </si>
  <si>
    <t>Verification Team</t>
  </si>
  <si>
    <t>Rebates Processing</t>
  </si>
  <si>
    <t>Data and Systems Services</t>
  </si>
  <si>
    <t>Energy Efficiency Portfolio Support</t>
  </si>
  <si>
    <t>Subtotal, Regional Programs</t>
  </si>
  <si>
    <t>Generation, Transmission and Distribution</t>
  </si>
  <si>
    <t>E292</t>
  </si>
  <si>
    <t>Targeted DSM Pilot</t>
  </si>
  <si>
    <t>NEEA Natural Gas Market Transformation</t>
  </si>
  <si>
    <t>NW Energy Efficiency Alliance (NEEA)</t>
  </si>
  <si>
    <t>E254</t>
  </si>
  <si>
    <t>Regional Efficiency Programs</t>
  </si>
  <si>
    <t>Subtotal, Pilots</t>
  </si>
  <si>
    <t xml:space="preserve">Commercial </t>
  </si>
  <si>
    <t>Pilots With Uncertain Savings</t>
  </si>
  <si>
    <t>Subtotal, Business Programs</t>
  </si>
  <si>
    <t>Commercial Rebates</t>
  </si>
  <si>
    <t>Non-449 Customers</t>
  </si>
  <si>
    <t>E258</t>
  </si>
  <si>
    <t>449 Customers</t>
  </si>
  <si>
    <t>Large Power User - Self Directed Program Subtotal</t>
  </si>
  <si>
    <t>Commercial Strategic Energy Management</t>
  </si>
  <si>
    <t>Commercial/Industrial New Construction</t>
  </si>
  <si>
    <t>Commercial / Industrial Retrofit</t>
  </si>
  <si>
    <t>Business Energy Management</t>
  </si>
  <si>
    <t>Total, Residential Programs</t>
  </si>
  <si>
    <t>Multifamily New Construction</t>
  </si>
  <si>
    <t>Multifamily Retrofit</t>
  </si>
  <si>
    <t>Moderate Income Residences</t>
  </si>
  <si>
    <t>214 &amp; 217</t>
  </si>
  <si>
    <t>Single Family New Construction</t>
  </si>
  <si>
    <t>SF Electric Vehicle Chargers</t>
  </si>
  <si>
    <t>Midstream HVAC and Water Heat</t>
  </si>
  <si>
    <t xml:space="preserve">Home Energy Reports </t>
  </si>
  <si>
    <t>Weatherization</t>
  </si>
  <si>
    <t>Smart Thermostats</t>
  </si>
  <si>
    <t>Home Appliances</t>
  </si>
  <si>
    <t>Home Energy Assessment</t>
  </si>
  <si>
    <t>Water heat</t>
  </si>
  <si>
    <t>Space heat</t>
  </si>
  <si>
    <t>Residential lighting</t>
  </si>
  <si>
    <t>Single Family Existing Subtotal</t>
  </si>
  <si>
    <t>Low Income Weatherization</t>
  </si>
  <si>
    <t>Residential Energy Management</t>
  </si>
  <si>
    <r>
      <t xml:space="preserve">(All indented program or activity names are color-coded and comprise the totals of the </t>
    </r>
    <r>
      <rPr>
        <u/>
        <sz val="8"/>
        <rFont val="Arial"/>
        <family val="2"/>
      </rPr>
      <t>above</t>
    </r>
    <r>
      <rPr>
        <sz val="8"/>
        <rFont val="Arial"/>
        <family val="2"/>
      </rPr>
      <t xml:space="preserve"> program or activity grouping.)</t>
    </r>
  </si>
  <si>
    <t>Total Rider Budget</t>
  </si>
  <si>
    <t>Gas Rider Budget</t>
  </si>
  <si>
    <t>Therm Savings</t>
  </si>
  <si>
    <t>Electric Rider Budget</t>
  </si>
  <si>
    <t>MWh Savings</t>
  </si>
  <si>
    <t>Program Name</t>
  </si>
  <si>
    <r>
      <t>Schedule Nos.</t>
    </r>
    <r>
      <rPr>
        <sz val="12"/>
        <rFont val="Arial"/>
        <family val="2"/>
      </rPr>
      <t xml:space="preserve"> </t>
    </r>
    <r>
      <rPr>
        <sz val="8"/>
        <rFont val="Arial"/>
        <family val="2"/>
      </rPr>
      <t>(Unless otherwise noted, applies to both electric and gas)</t>
    </r>
  </si>
  <si>
    <r>
      <t xml:space="preserve">
</t>
    </r>
    <r>
      <rPr>
        <b/>
        <sz val="12"/>
        <rFont val="Arial"/>
        <family val="2"/>
      </rPr>
      <t>PSE Conservation Rider 
Savings Goals and Budgets</t>
    </r>
  </si>
  <si>
    <t>Information is from UE-230892 - file "230892-230893-BCP-2024-2025-Exhibit-1-Savings-Budgets.xlsm" tab "Portfolio--2024 Specific" filed on November 1, 2023.</t>
  </si>
  <si>
    <t>BCP 2024</t>
  </si>
  <si>
    <r>
      <rPr>
        <vertAlign val="superscript"/>
        <sz val="11"/>
        <color theme="1"/>
        <rFont val="Calibri"/>
        <family val="2"/>
        <scheme val="minor"/>
      </rPr>
      <t>(1)</t>
    </r>
    <r>
      <rPr>
        <sz val="11"/>
        <color theme="1"/>
        <rFont val="Calibri"/>
        <family val="2"/>
        <scheme val="minor"/>
      </rPr>
      <t xml:space="preserve"> Assume hitting the target of 70,000 Low Income customers by the end of December 2023, i.e., by January 1, 2024 (as required by Order 01 (Aug. 3, 2023) in Docket UG-230470). The 70,000 target includes Known Low Income and Estimated Low Income customers. Assume that enrollment happens with lowest-income bracket tiers first, followed by higher income brackets until the targeted number of customers is reached.  After December 2023, assumed 10% annual, or 0.83% monthly, low income customer growth rate for each income tier until October 2024.</t>
    </r>
  </si>
  <si>
    <t>Residential (Low Income)</t>
  </si>
  <si>
    <t>(c)</t>
  </si>
  <si>
    <t>Base</t>
  </si>
  <si>
    <t>Dec. 2024</t>
  </si>
  <si>
    <t>Schedules</t>
  </si>
  <si>
    <t>Rate Class</t>
  </si>
  <si>
    <t>Credit Rate</t>
  </si>
  <si>
    <t>Jan. 2024 -</t>
  </si>
  <si>
    <t>Sch. 111</t>
  </si>
  <si>
    <r>
      <t xml:space="preserve">Therms </t>
    </r>
    <r>
      <rPr>
        <vertAlign val="superscript"/>
        <sz val="11"/>
        <color theme="1"/>
        <rFont val="Calibri"/>
        <family val="2"/>
        <scheme val="minor"/>
      </rPr>
      <t>(1)</t>
    </r>
  </si>
  <si>
    <t>Cap &amp; Invest</t>
  </si>
  <si>
    <t>Proposed Rates Effective January 1, 2024</t>
  </si>
  <si>
    <t>Calculation of Schedule 111 Low Income State Carbon Reduction Credit Volumetric Rates</t>
  </si>
  <si>
    <t>2024 Gas Schedule 111 Greenhouse Gas Emissions Cap and Invest Adjustment Filing</t>
  </si>
  <si>
    <t>C</t>
  </si>
  <si>
    <t>Sch. 111 CCA Low Income Decarbonization</t>
  </si>
  <si>
    <t>Total Annual Low Income Program Spending</t>
  </si>
  <si>
    <t>Low Income program spending not included in Cap test</t>
  </si>
  <si>
    <t>2024 Gas Schedule 129 Low Income Filing</t>
  </si>
  <si>
    <t>Rate Change Impacts by Rate Schedule</t>
  </si>
  <si>
    <t>Proposed Rates Effective October 1, 2024</t>
  </si>
  <si>
    <t>12ME Sept. 2025</t>
  </si>
  <si>
    <t>Total Forecasted</t>
  </si>
  <si>
    <t xml:space="preserve">Revenue at </t>
  </si>
  <si>
    <t>Proposed Rates</t>
  </si>
  <si>
    <t>W=U+V</t>
  </si>
  <si>
    <t>23,53</t>
  </si>
  <si>
    <t>Residential Gas Lights</t>
  </si>
  <si>
    <t>Commercial &amp; Industrial</t>
  </si>
  <si>
    <t>Large Volume</t>
  </si>
  <si>
    <t>Interruptible</t>
  </si>
  <si>
    <t>Limited Interruptible</t>
  </si>
  <si>
    <t>Non-exclusive Interruptible</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</si>
  <si>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</si>
  <si>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</si>
  <si>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</si>
  <si>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</si>
  <si>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</si>
  <si>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</si>
  <si>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</si>
  <si>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</si>
  <si>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</si>
  <si>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</si>
  <si>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Exclusive Interruptible Transportation</t>
  </si>
  <si>
    <t>88T</t>
  </si>
  <si>
    <t>Contracts</t>
  </si>
  <si>
    <t>By Customer Class:</t>
  </si>
  <si>
    <t>16,23,53</t>
  </si>
  <si>
    <t>Commercial &amp; industrial</t>
  </si>
  <si>
    <t>31,31T</t>
  </si>
  <si>
    <t>Large volume</t>
  </si>
  <si>
    <t>41,41T</t>
  </si>
  <si>
    <t>85,85T</t>
  </si>
  <si>
    <t>Limited interruptible</t>
  </si>
  <si>
    <t>86,86T</t>
  </si>
  <si>
    <t>Non-exclusive interruptible</t>
  </si>
  <si>
    <t>87,87T</t>
  </si>
  <si>
    <t>Exclusive interruptible</t>
  </si>
  <si>
    <t>n/a</t>
  </si>
  <si>
    <t>SUM "A" Bill assistance programs + "B" Special Rates</t>
  </si>
  <si>
    <t>(2) The commission may approve, disapprove, or approve with modifications any proposal to recover from ratepayers up to five percent of the total revenue requirement approved by the commission for each year of a multiyear rate plan for tariffs that reduce the energy burden of low-income residential customers including, but not limited to: (a) Bill assistance programs; or (b) one or more special rates. For any multiyear rate plan approved under this section resulting in a rate increase, the commission must approve an increase in the amount of low-income bill assistance to take effect in each year of the rate plan where there is a rate increase. At a minimum, the amount of such low-income assistance increase must be equal to double the percentage increase, if any, in the residential base rates approved for each year of the rate plan. The commission may approve a larger increase to low-income bill assistance based on an appropriate record.</t>
  </si>
  <si>
    <t>RCW 80.28.425</t>
  </si>
  <si>
    <t>Other Pledges</t>
  </si>
  <si>
    <t>LIHEAP (Federal)</t>
  </si>
  <si>
    <t>Sch. 111 CCA Low Income Credit</t>
  </si>
  <si>
    <t>Not Available</t>
  </si>
  <si>
    <t>TVR Programs (Low Income Non-Rate Spend)</t>
  </si>
  <si>
    <t>SUM "C" Low Income program spending NOT in Cap test</t>
  </si>
  <si>
    <t>Year</t>
  </si>
  <si>
    <t>Total $</t>
  </si>
  <si>
    <t>Month</t>
  </si>
  <si>
    <t>IE Customers Enrolled</t>
  </si>
  <si>
    <t>Subscription Fee</t>
  </si>
  <si>
    <t>Background Filter:</t>
  </si>
  <si>
    <t/>
  </si>
  <si>
    <t>Key Figures</t>
  </si>
  <si>
    <t>Posting Month</t>
  </si>
  <si>
    <t>Clearing Amount</t>
  </si>
  <si>
    <t>Contract Account (PD) Count</t>
  </si>
  <si>
    <t>Alt BP for Payments</t>
  </si>
  <si>
    <t>Clearing</t>
  </si>
  <si>
    <t>Main Transaction</t>
  </si>
  <si>
    <t>Sub-Transaction</t>
  </si>
  <si>
    <t>10/2023</t>
  </si>
  <si>
    <t>11/2023</t>
  </si>
  <si>
    <t>12/2023</t>
  </si>
  <si>
    <t>01/2024</t>
  </si>
  <si>
    <t>02/2024</t>
  </si>
  <si>
    <t>03/2024</t>
  </si>
  <si>
    <t>04/2024</t>
  </si>
  <si>
    <t>05/2024</t>
  </si>
  <si>
    <t>06/2024</t>
  </si>
  <si>
    <t>07/2024</t>
  </si>
  <si>
    <t>Overall Result</t>
  </si>
  <si>
    <t>1000474984 : PORT GAMBLE S'KLALLAM TRIBE</t>
  </si>
  <si>
    <t>Pledge</t>
  </si>
  <si>
    <t>Others</t>
  </si>
  <si>
    <t>#</t>
  </si>
  <si>
    <t>PSE HELP Elec Pledge</t>
  </si>
  <si>
    <t>Result</t>
  </si>
  <si>
    <t>1000491777 : KITSAP COMMUNITY RESOURCES</t>
  </si>
  <si>
    <t>LIHEAP Pledge</t>
  </si>
  <si>
    <t>PSE HELP Gas Pledge</t>
  </si>
  <si>
    <t>1000544620 : MDC</t>
  </si>
  <si>
    <t>1000546310 : PUYALLUP INDIAN TRIBE</t>
  </si>
  <si>
    <t>1000747595 : MULTI-SERVICE CENTER</t>
  </si>
  <si>
    <t>Salvation Army Pledge</t>
  </si>
  <si>
    <t>1000758625 : FISHLINE</t>
  </si>
  <si>
    <t>1000825763 : ALL SAINTS COMMUNITY SERVICE</t>
  </si>
  <si>
    <t>1001079553 : SOUTH PUGET INTER-TRIBAL PLANNING AGENCY</t>
  </si>
  <si>
    <t>1001197324 : ST. VINCENT DE PAUL</t>
  </si>
  <si>
    <t>1001379000 : SAMARITAN PROJECT</t>
  </si>
  <si>
    <t>1001483037 : HELPING HAND</t>
  </si>
  <si>
    <t>1001486303 : UNITED METHODIST CHURCH</t>
  </si>
  <si>
    <t>1001521474 : BYRD BARR PLACE</t>
  </si>
  <si>
    <t>1001606549 : VETERANS ADMINISTRATION</t>
  </si>
  <si>
    <t>1001620409 : UPPER SKAGIT INDIAN TRIBE</t>
  </si>
  <si>
    <t>1001737784 : HOPELINK</t>
  </si>
  <si>
    <t>1002006943 : SNOHOMISH COUNTY</t>
  </si>
  <si>
    <t>1002061525 : LUMMI INDIAN TRIBE</t>
  </si>
  <si>
    <t>1002233129 : CATHOLIC COMMUNITY SERVICES</t>
  </si>
  <si>
    <t>1002718418 : SACRED HEART EMERGENCY OUTREACH</t>
  </si>
  <si>
    <t>1002750679 : Pierce County Human Services</t>
  </si>
  <si>
    <t>1002819376 : OTHER PLEDGE AGENCIES</t>
  </si>
  <si>
    <t>1003006175 : SUQUAMISH TRIBE</t>
  </si>
  <si>
    <t>1003099211 : OPPORTUNITY COUNCIL</t>
  </si>
  <si>
    <t>1003393680 : SMALL TRIBES ORGANIZATION OF WESTERN WAS</t>
  </si>
  <si>
    <t>1003626258 : NOOKSACK INDIAN TRIBE</t>
  </si>
  <si>
    <t>1003692666 : HOPESOURCE</t>
  </si>
  <si>
    <t>1003969274 : PIERCE COUNTY VETERANS BUREAU</t>
  </si>
  <si>
    <t>1004248026 : HELPLINE HOUSE</t>
  </si>
  <si>
    <t>1004249115 : COMMUNITY ACTION OF SKAGIT COUNTY</t>
  </si>
  <si>
    <t>1004263789 : SALVATION ARMY</t>
  </si>
  <si>
    <t>1004289045 : FISH FOOD BANK</t>
  </si>
  <si>
    <t>1004362717 : SWINOMISH TRIBAL COMMUNITY</t>
  </si>
  <si>
    <t>1004556122 : PROJECT HOPE</t>
  </si>
  <si>
    <t>1004655425 : DSHS</t>
  </si>
  <si>
    <t>1004858570 : MUCKLESHOOT INDIAN TRIBE</t>
  </si>
  <si>
    <t>1004946098 : Community Action Counc Thurston/Lewis Co</t>
  </si>
  <si>
    <t>1200959789 : SHARE AND CARE HOUSE</t>
  </si>
  <si>
    <t>1201342693 : DEPT OF CHILDREN YOUTH &amp; FAMILIES</t>
  </si>
  <si>
    <t>Grand Total</t>
  </si>
  <si>
    <t>Row Labels</t>
  </si>
  <si>
    <t>Column Labels</t>
  </si>
  <si>
    <t>Sum of Overall Result</t>
  </si>
  <si>
    <t>2005: $627,000</t>
  </si>
  <si>
    <t>January</t>
  </si>
  <si>
    <t>February</t>
  </si>
  <si>
    <t>March</t>
  </si>
  <si>
    <t>April</t>
  </si>
  <si>
    <t>May</t>
  </si>
  <si>
    <t>June</t>
  </si>
  <si>
    <t>July</t>
  </si>
  <si>
    <t>August</t>
  </si>
  <si>
    <t>September</t>
  </si>
  <si>
    <t>October</t>
  </si>
  <si>
    <t>November</t>
  </si>
  <si>
    <t>December</t>
  </si>
  <si>
    <t xml:space="preserve">Donation count: </t>
  </si>
  <si>
    <t># of donations:</t>
  </si>
  <si>
    <t>Donation count math</t>
  </si>
  <si>
    <t>Total Count:</t>
  </si>
  <si>
    <t xml:space="preserve">Sch. 129D Bill Discount Rate - UE-230560/UG-230561 </t>
  </si>
  <si>
    <t>Sch. 134 Community Solar Project Services - 12months ended May 2024 Spend on Income Eligible</t>
  </si>
  <si>
    <t>Sch. 111 CCA - UG-230968 Low Income Credit</t>
  </si>
  <si>
    <t>Sch. 111 CCA - UG-230968 Low Income Decarbonization</t>
  </si>
  <si>
    <t xml:space="preserve">Sch. 120 Conservation - UE-240138/UG-240139 - Low Income Weatherization and Moderate Income Programs </t>
  </si>
  <si>
    <r>
      <t xml:space="preserve">Salvation Army Warm Home Fund   </t>
    </r>
    <r>
      <rPr>
        <sz val="12"/>
        <rFont val="Arial"/>
        <family val="2"/>
      </rPr>
      <t>GL account 23200103</t>
    </r>
  </si>
  <si>
    <t>Low-Income Home Energy Assistance Program (LIHEAP).  This government program provides financial assistance</t>
  </si>
  <si>
    <t xml:space="preserve"> so eligible households can maintain affordable, dependable utility services and avoid disconnection.</t>
  </si>
  <si>
    <t>Warm Home Fund Donation</t>
  </si>
  <si>
    <t>Sch. 129 Low Income - This current filing (for Program Year October 2024- September 2025)</t>
  </si>
  <si>
    <t xml:space="preserve">The Salvation Army Warm Home Fund: Administered by the Salvation Army and funded by voluntary contributions from PSE customers, employees, </t>
  </si>
  <si>
    <t>and investors. The Warm Home Fund provides short-term, emergency bill payment assistance to PSE customers facing financial difficulties</t>
  </si>
  <si>
    <t>TVR Program - Placeholder for any future Bill Protection costs</t>
  </si>
  <si>
    <t>2024 Low Income Revenue Requirement Limit Test</t>
  </si>
  <si>
    <t>These programs are not owned by PSE but rather by the pledging agency in terms of amounts and eligibility criteria.</t>
  </si>
  <si>
    <t>Commission Order 01 in Docket UG-230968</t>
  </si>
  <si>
    <t>Programs Not Included in Limit Test</t>
  </si>
  <si>
    <t xml:space="preserve">Other Pledges:  Pledges other than PSE HELP, LIHEAP or Warm Home Fund that can come in from a variety of funding sources. </t>
  </si>
  <si>
    <t>09/2023</t>
  </si>
  <si>
    <t>08/2023</t>
  </si>
  <si>
    <t xml:space="preserve">Washington Families Clean Energy Credit </t>
  </si>
  <si>
    <t xml:space="preserve">The Washington Families Clean Energy Credits Program, supported by $150 million from the state Climate Commitment Act, </t>
  </si>
  <si>
    <t>will assist low- and moderate-income households with the clean energy transition.</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</si>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</sst>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_(&quot;$&quot;* #,##0.000000_);_(&quot;$&quot;* \(#,##0.000000\);_(&quot;$&quot;* &quot;-&quot;??_);_(@_)"/>
    <numFmt numFmtId="168" formatCode="0.0000%"/>
    <numFmt numFmtId="169" formatCode="#,##0.000000_);\(#,##0.000000\)"/>
    <numFmt numFmtId="170" formatCode="0.0000000"/>
    <numFmt numFmtId="171" formatCode="_(* #,##0.0000000_);_(* \(#,##0.0000000\);_(* &quot;-&quot;??_);_(@_)"/>
    <numFmt numFmtId="172" formatCode="_(&quot;$&quot;* #,##0.00000_);_(&quot;$&quot;* \(#,##0.00000\);_(&quot;$&quot;* &quot;-&quot;??_);_(@_)"/>
    <numFmt numFmtId="173" formatCode="##.0\ &quot;FTEs&quot;"/>
    <numFmt numFmtId="174" formatCode="###.0\ &quot;aMW&quot;"/>
    <numFmt numFmtId="175" formatCode="#,###\ &quot;MWh&quot;"/>
    <numFmt numFmtId="176" formatCode="[$-409]d\-mmm\-yyyy;@"/>
    <numFmt numFmtId="177" formatCode="[$-409]m/d/yy\ h:mm\ AM/PM;@"/>
    <numFmt numFmtId="178" formatCode="mm/dd/yyyy"/>
    <numFmt numFmtId="179" formatCode="&quot;$ &quot;#,##0.00;&quot;$ -&quot;#,##0.00"/>
    <numFmt numFmtId="180" formatCode="#,##0;&quot;-&quot;#,##0"/>
    <numFmt numFmtId="181" formatCode="&quot;$&quot;#,##0.00"/>
    <numFmt numFmtId="182" formatCode="&quot;$&quot;#,##0.00;[Red]&quot;$&quot;#,##0.00"/>
  </numFmts>
  <fonts count="8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9"/>
      <color theme="1"/>
      <name val="Calibri"/>
      <family val="2"/>
      <scheme val="minor"/>
    </font>
    <font>
      <sz val="8"/>
      <name val="Arial"/>
      <family val="2"/>
    </font>
    <font>
      <sz val="8"/>
      <color rgb="FFFF0000"/>
      <name val="Arial"/>
      <family val="2"/>
    </font>
    <font>
      <sz val="8"/>
      <color rgb="FF008080"/>
      <name val="Arial"/>
      <family val="2"/>
    </font>
    <font>
      <sz val="8"/>
      <color rgb="FF0000FF"/>
      <name val="Arial"/>
      <family val="2"/>
    </font>
    <font>
      <sz val="8"/>
      <color rgb="FF0033CC"/>
      <name val="Arial"/>
      <family val="2"/>
    </font>
    <font>
      <sz val="12"/>
      <name val="Times New Roman"/>
      <family val="1"/>
    </font>
    <font>
      <b/>
      <sz val="8"/>
      <name val="Arial"/>
      <family val="2"/>
    </font>
    <font>
      <b/>
      <sz val="8"/>
      <color rgb="FF008080"/>
      <name val="Arial"/>
      <family val="2"/>
    </font>
    <font>
      <sz val="11"/>
      <color rgb="FF0000FF"/>
      <name val="Calibri"/>
      <family val="2"/>
      <scheme val="minor"/>
    </font>
    <font>
      <sz val="10"/>
      <name val="Arial"/>
      <family val="2"/>
    </font>
    <font>
      <b/>
      <sz val="14"/>
      <name val="Arial"/>
      <family val="2"/>
    </font>
    <font>
      <b/>
      <sz val="10"/>
      <name val="Arial"/>
      <family val="2"/>
    </font>
    <font>
      <sz val="14"/>
      <name val="Arial"/>
      <family val="2"/>
    </font>
    <font>
      <sz val="10"/>
      <color rgb="FF00B0F0"/>
      <name val="Arial"/>
      <family val="2"/>
    </font>
    <font>
      <sz val="10"/>
      <color rgb="FFFF0000"/>
      <name val="Arial"/>
      <family val="2"/>
    </font>
    <font>
      <sz val="10"/>
      <color rgb="FF0000FF"/>
      <name val="Arial"/>
      <family val="2"/>
    </font>
    <font>
      <b/>
      <sz val="18"/>
      <color theme="0"/>
      <name val="Arial"/>
      <family val="2"/>
    </font>
    <font>
      <sz val="10"/>
      <color theme="0" tint="-0.249977111117893"/>
      <name val="Arial"/>
      <family val="2"/>
    </font>
    <font>
      <u/>
      <sz val="10"/>
      <name val="Arial"/>
      <family val="2"/>
    </font>
    <font>
      <sz val="10"/>
      <color theme="1"/>
      <name val="Arial"/>
      <family val="2"/>
    </font>
    <font>
      <b/>
      <i/>
      <sz val="10"/>
      <name val="Arial"/>
      <family val="2"/>
    </font>
    <font>
      <vertAlign val="superscript"/>
      <sz val="8"/>
      <name val="Arial"/>
      <family val="2"/>
    </font>
    <font>
      <sz val="8"/>
      <color theme="1" tint="0.499984740745262"/>
      <name val="Arial"/>
      <family val="2"/>
    </font>
    <font>
      <b/>
      <vertAlign val="superscript"/>
      <sz val="8"/>
      <name val="Arial"/>
      <family val="2"/>
    </font>
    <font>
      <sz val="8"/>
      <color rgb="FF006666"/>
      <name val="Arial"/>
      <family val="2"/>
    </font>
    <font>
      <b/>
      <sz val="8"/>
      <color rgb="FF0000FF"/>
      <name val="Arial"/>
      <family val="2"/>
    </font>
    <font>
      <b/>
      <sz val="8"/>
      <color rgb="FF006666"/>
      <name val="Arial"/>
      <family val="2"/>
    </font>
    <font>
      <b/>
      <sz val="8"/>
      <color rgb="FFFF0000"/>
      <name val="Arial"/>
      <family val="2"/>
    </font>
    <font>
      <sz val="8"/>
      <color theme="1"/>
      <name val="Arial"/>
      <family val="2"/>
    </font>
    <font>
      <b/>
      <sz val="8"/>
      <color theme="1"/>
      <name val="Arial"/>
      <family val="2"/>
    </font>
    <font>
      <b/>
      <sz val="11"/>
      <color theme="0" tint="-0.499984740745262"/>
      <name val="Calibri"/>
      <family val="2"/>
      <scheme val="minor"/>
    </font>
    <font>
      <sz val="11"/>
      <color theme="0" tint="-0.499984740745262"/>
      <name val="Calibri"/>
      <family val="2"/>
      <scheme val="minor"/>
    </font>
    <font>
      <b/>
      <sz val="10"/>
      <color indexed="12"/>
      <name val="Arial"/>
      <family val="2"/>
    </font>
    <font>
      <b/>
      <sz val="11"/>
      <name val="Arial"/>
      <family val="2"/>
    </font>
    <font>
      <b/>
      <sz val="10"/>
      <color theme="0"/>
      <name val="Arial"/>
      <family val="2"/>
    </font>
    <font>
      <b/>
      <sz val="11"/>
      <color theme="0"/>
      <name val="Arial"/>
      <family val="2"/>
    </font>
    <font>
      <sz val="10"/>
      <color indexed="8"/>
      <name val="Arial"/>
      <family val="2"/>
    </font>
    <font>
      <b/>
      <sz val="10"/>
      <color indexed="8"/>
      <name val="Arial"/>
      <family val="2"/>
    </font>
    <font>
      <b/>
      <sz val="12"/>
      <color indexed="8"/>
      <name val="Arial"/>
      <family val="2"/>
    </font>
    <font>
      <b/>
      <sz val="12"/>
      <name val="Arial"/>
      <family val="2"/>
    </font>
    <font>
      <b/>
      <sz val="12"/>
      <color theme="0"/>
      <name val="Arial"/>
      <family val="2"/>
    </font>
    <font>
      <sz val="10"/>
      <color indexed="12"/>
      <name val="Arial"/>
      <family val="2"/>
    </font>
    <font>
      <u val="singleAccounting"/>
      <sz val="10"/>
      <color indexed="8"/>
      <name val="Arial"/>
      <family val="2"/>
    </font>
    <font>
      <b/>
      <sz val="12"/>
      <color indexed="9"/>
      <name val="Arial"/>
      <family val="2"/>
    </font>
    <font>
      <b/>
      <sz val="10"/>
      <color theme="1"/>
      <name val="Arial"/>
      <family val="2"/>
    </font>
    <font>
      <i/>
      <sz val="9"/>
      <color rgb="FF0430AC"/>
      <name val="Arial"/>
      <family val="2"/>
    </font>
    <font>
      <sz val="10"/>
      <color rgb="FF0430AC"/>
      <name val="Arial"/>
      <family val="2"/>
    </font>
    <font>
      <i/>
      <sz val="8"/>
      <color theme="1"/>
      <name val="Arial"/>
      <family val="2"/>
    </font>
    <font>
      <i/>
      <sz val="9"/>
      <color theme="1"/>
      <name val="Arial"/>
      <family val="2"/>
    </font>
    <font>
      <b/>
      <sz val="8"/>
      <color indexed="9"/>
      <name val="Arial"/>
      <family val="2"/>
    </font>
    <font>
      <i/>
      <sz val="10"/>
      <color indexed="10"/>
      <name val="Arial"/>
      <family val="2"/>
    </font>
    <font>
      <sz val="10"/>
      <color rgb="FF0070C0"/>
      <name val="Arial"/>
      <family val="2"/>
    </font>
    <font>
      <i/>
      <sz val="10"/>
      <color rgb="FF0070C0"/>
      <name val="Arial"/>
      <family val="2"/>
    </font>
    <font>
      <i/>
      <sz val="10"/>
      <color rgb="FF0430AC"/>
      <name val="Arial"/>
      <family val="2"/>
    </font>
    <font>
      <i/>
      <sz val="8"/>
      <color rgb="FF0430AC"/>
      <name val="Arial"/>
      <family val="2"/>
    </font>
    <font>
      <u/>
      <sz val="10"/>
      <color theme="10"/>
      <name val="Calibri"/>
      <family val="2"/>
    </font>
    <font>
      <u/>
      <sz val="8"/>
      <name val="Arial"/>
      <family val="2"/>
    </font>
    <font>
      <sz val="12"/>
      <name val="Arial"/>
      <family val="2"/>
    </font>
    <font>
      <b/>
      <sz val="12"/>
      <color indexed="10"/>
      <name val="Arial"/>
      <family val="2"/>
    </font>
    <font>
      <sz val="12"/>
      <color indexed="10"/>
      <name val="Arial"/>
      <family val="2"/>
    </font>
    <font>
      <b/>
      <i/>
      <sz val="10"/>
      <color theme="0"/>
      <name val="Arial"/>
      <family val="2"/>
    </font>
    <font>
      <b/>
      <sz val="14"/>
      <color rgb="FF0000FF"/>
      <name val="Arial"/>
      <family val="2"/>
    </font>
    <font>
      <b/>
      <i/>
      <sz val="20"/>
      <color rgb="FF0070C0"/>
      <name val="Arial"/>
      <family val="2"/>
    </font>
    <font>
      <vertAlign val="superscript"/>
      <sz val="11"/>
      <color theme="1"/>
      <name val="Calibri"/>
      <family val="2"/>
      <scheme val="minor"/>
    </font>
    <font>
      <sz val="11"/>
      <color rgb="FF008080"/>
      <name val="Calibri"/>
      <family val="2"/>
      <scheme val="minor"/>
    </font>
    <font>
      <sz val="11"/>
      <name val="Calibri"/>
      <family val="2"/>
      <scheme val="minor"/>
    </font>
    <font>
      <u/>
      <sz val="11"/>
      <name val="Calibri"/>
      <family val="2"/>
    </font>
    <font>
      <b/>
      <sz val="11"/>
      <name val="Calibri"/>
      <family val="2"/>
    </font>
    <font>
      <sz val="11"/>
      <name val="Calibri"/>
      <family val="2"/>
    </font>
    <font>
      <b/>
      <sz val="14"/>
      <color theme="1"/>
      <name val="Calibri"/>
      <family val="2"/>
      <scheme val="minor"/>
    </font>
    <font>
      <sz val="11"/>
      <color indexed="8"/>
      <name val="Calibri"/>
      <family val="2"/>
      <scheme val="minor"/>
    </font>
    <font>
      <b/>
      <i/>
      <sz val="12"/>
      <name val="Arial"/>
      <family val="2"/>
    </font>
    <font>
      <b/>
      <sz val="10"/>
      <color rgb="FFFF0000"/>
      <name val="Arial"/>
      <family val="2"/>
    </font>
    <font>
      <b/>
      <sz val="9"/>
      <color indexed="81"/>
      <name val="Tahoma"/>
      <family val="2"/>
    </font>
    <font>
      <sz val="9"/>
      <color indexed="81"/>
      <name val="Tahoma"/>
      <family val="2"/>
    </font>
    <font>
      <sz val="11"/>
      <color theme="9"/>
      <name val="Calibri"/>
      <family val="2"/>
      <scheme val="minor"/>
    </font>
    <font>
      <sz val="9"/>
      <color theme="5" tint="-0.499984740745262"/>
      <name val="Calibri"/>
      <family val="2"/>
      <scheme val="minor"/>
    </font>
    <font>
      <sz val="11"/>
      <color theme="5" tint="-0.499984740745262"/>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FFD7"/>
      </patternFill>
    </fill>
    <fill>
      <patternFill patternType="solid">
        <fgColor rgb="FFECECEC"/>
      </patternFill>
    </fill>
  </fills>
  <borders count="76">
    <border>
      <left/>
      <right/>
      <top/>
      <bottom/>
      <diagonal/>
    </border>
    <border>
      <left/>
      <right/>
      <top style="thin">
        <color indexed="64"/>
      </top>
      <bottom style="double">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auto="1"/>
      </left>
      <right style="hair">
        <color auto="1"/>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double">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medium">
        <color rgb="FFECECEC"/>
      </left>
      <right style="medium">
        <color rgb="FFECECEC"/>
      </right>
      <top/>
      <bottom/>
      <diagonal/>
    </border>
    <border>
      <left style="medium">
        <color rgb="FFECECEC"/>
      </left>
      <right/>
      <top/>
      <bottom/>
      <diagonal/>
    </border>
    <border>
      <left/>
      <right style="medium">
        <color rgb="FFECECEC"/>
      </right>
      <top style="medium">
        <color rgb="FFECECEC"/>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s>
  <cellStyleXfs count="17">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xf numFmtId="0" fontId="16" fillId="0" borderId="0"/>
    <xf numFmtId="9"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62"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77" fillId="0" borderId="0"/>
  </cellStyleXfs>
  <cellXfs count="695">
    <xf numFmtId="0" fontId="0" fillId="0" borderId="0" xfId="0"/>
    <xf numFmtId="0" fontId="3" fillId="0" borderId="0" xfId="0" applyFont="1"/>
    <xf numFmtId="0" fontId="0" fillId="0" borderId="0" xfId="0" applyAlignment="1">
      <alignment horizontal="centerContinuous"/>
    </xf>
    <xf numFmtId="0" fontId="0" fillId="0" borderId="0" xfId="0" applyFill="1"/>
    <xf numFmtId="0" fontId="4" fillId="2" borderId="0" xfId="0" applyFont="1" applyFill="1"/>
    <xf numFmtId="0" fontId="3" fillId="2" borderId="0" xfId="0" applyFont="1" applyFill="1"/>
    <xf numFmtId="0" fontId="3" fillId="2" borderId="0" xfId="0" applyFont="1" applyFill="1" applyAlignment="1">
      <alignment horizontal="centerContinuous" vertical="center"/>
    </xf>
    <xf numFmtId="0" fontId="5" fillId="2" borderId="0" xfId="0" applyFont="1" applyFill="1" applyAlignment="1">
      <alignment horizontal="centerContinuous" vertical="center" wrapText="1"/>
    </xf>
    <xf numFmtId="0" fontId="3" fillId="0" borderId="0" xfId="0" applyFont="1" applyFill="1" applyAlignment="1">
      <alignment horizontal="center" vertical="center"/>
    </xf>
    <xf numFmtId="0" fontId="0" fillId="0" borderId="0" xfId="0" applyAlignment="1">
      <alignment horizontal="center"/>
    </xf>
    <xf numFmtId="0" fontId="0" fillId="0" borderId="0" xfId="0" applyFont="1" applyFill="1" applyAlignment="1">
      <alignment horizontal="left" indent="1"/>
    </xf>
    <xf numFmtId="164" fontId="0" fillId="0" borderId="0" xfId="2" applyNumberFormat="1" applyFont="1" applyFill="1"/>
    <xf numFmtId="42" fontId="0" fillId="0" borderId="0" xfId="0" applyNumberFormat="1" applyFont="1" applyFill="1"/>
    <xf numFmtId="165" fontId="1" fillId="0" borderId="0" xfId="1" applyNumberFormat="1" applyFont="1" applyFill="1"/>
    <xf numFmtId="0" fontId="0" fillId="0" borderId="0" xfId="0" applyFont="1" applyFill="1" applyBorder="1" applyAlignment="1">
      <alignment horizontal="left" indent="1"/>
    </xf>
    <xf numFmtId="165" fontId="0" fillId="0" borderId="0" xfId="0" applyNumberFormat="1" applyFont="1" applyFill="1"/>
    <xf numFmtId="5" fontId="0" fillId="0" borderId="0" xfId="0" applyNumberFormat="1" applyFont="1" applyFill="1"/>
    <xf numFmtId="0" fontId="0" fillId="0" borderId="1" xfId="0" applyFont="1" applyFill="1" applyBorder="1"/>
    <xf numFmtId="5" fontId="0" fillId="0" borderId="1" xfId="0" applyNumberFormat="1" applyFont="1" applyFill="1" applyBorder="1"/>
    <xf numFmtId="5" fontId="0" fillId="0" borderId="0" xfId="0" applyNumberFormat="1" applyFill="1"/>
    <xf numFmtId="164" fontId="3" fillId="0" borderId="0" xfId="0" applyNumberFormat="1" applyFont="1" applyFill="1" applyAlignment="1">
      <alignment vertical="top" wrapText="1"/>
    </xf>
    <xf numFmtId="5" fontId="0" fillId="0" borderId="0" xfId="1" applyNumberFormat="1" applyFont="1" applyFill="1" applyAlignment="1">
      <alignment horizontal="right" vertical="top"/>
    </xf>
    <xf numFmtId="165" fontId="0" fillId="0" borderId="0" xfId="1" applyNumberFormat="1" applyFont="1" applyFill="1" applyAlignment="1">
      <alignment horizontal="center" vertical="top"/>
    </xf>
    <xf numFmtId="0" fontId="6" fillId="0" borderId="0" xfId="0" applyFont="1" applyFill="1"/>
    <xf numFmtId="0" fontId="6" fillId="0" borderId="0" xfId="0" applyFont="1"/>
    <xf numFmtId="164" fontId="3" fillId="0" borderId="1" xfId="2" applyNumberFormat="1" applyFont="1" applyFill="1" applyBorder="1"/>
    <xf numFmtId="0" fontId="3" fillId="2" borderId="0" xfId="0" applyFont="1" applyFill="1" applyAlignment="1">
      <alignment vertical="center"/>
    </xf>
    <xf numFmtId="0" fontId="0" fillId="0" borderId="0" xfId="0" applyFont="1" applyFill="1" applyBorder="1" applyAlignment="1">
      <alignment horizontal="center"/>
    </xf>
    <xf numFmtId="0" fontId="7" fillId="0" borderId="0" xfId="0" applyFont="1"/>
    <xf numFmtId="0" fontId="8" fillId="0" borderId="0" xfId="0" applyFont="1"/>
    <xf numFmtId="0" fontId="8" fillId="0" borderId="0" xfId="0" applyFont="1" applyAlignment="1">
      <alignment horizontal="right"/>
    </xf>
    <xf numFmtId="0" fontId="7" fillId="0" borderId="0" xfId="0" applyFont="1" applyAlignment="1">
      <alignment horizontal="center" vertical="center"/>
    </xf>
    <xf numFmtId="165" fontId="7" fillId="3" borderId="1" xfId="0" applyNumberFormat="1" applyFont="1" applyFill="1" applyBorder="1"/>
    <xf numFmtId="0" fontId="9"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165" fontId="7" fillId="3" borderId="0" xfId="0" applyNumberFormat="1" applyFont="1" applyFill="1"/>
    <xf numFmtId="0" fontId="10" fillId="0" borderId="0" xfId="0" applyFont="1" applyAlignment="1">
      <alignment horizontal="left" vertical="center"/>
    </xf>
    <xf numFmtId="0" fontId="11" fillId="0" borderId="0" xfId="0" applyFont="1" applyAlignment="1">
      <alignment horizontal="center"/>
    </xf>
    <xf numFmtId="0" fontId="7" fillId="0" borderId="0" xfId="0" applyFont="1" applyAlignment="1">
      <alignment horizontal="center"/>
    </xf>
    <xf numFmtId="165" fontId="7" fillId="3" borderId="5" xfId="0" applyNumberFormat="1" applyFont="1" applyFill="1" applyBorder="1"/>
    <xf numFmtId="0" fontId="11" fillId="0" borderId="0" xfId="0" quotePrefix="1" applyFont="1" applyAlignment="1">
      <alignment horizontal="center"/>
    </xf>
    <xf numFmtId="0" fontId="10" fillId="0" borderId="0" xfId="3" quotePrefix="1" applyFont="1" applyAlignment="1">
      <alignment horizontal="left"/>
    </xf>
    <xf numFmtId="0" fontId="10" fillId="0" borderId="0" xfId="0" applyFont="1" applyAlignment="1">
      <alignment horizontal="left" vertical="center" indent="1"/>
    </xf>
    <xf numFmtId="0" fontId="7" fillId="0" borderId="0" xfId="0" quotePrefix="1" applyFont="1" applyAlignment="1">
      <alignment horizontal="center"/>
    </xf>
    <xf numFmtId="0" fontId="10" fillId="0" borderId="0" xfId="0" quotePrefix="1" applyFont="1" applyAlignment="1">
      <alignment horizontal="left"/>
    </xf>
    <xf numFmtId="44" fontId="7" fillId="0" borderId="0" xfId="0" applyNumberFormat="1" applyFont="1"/>
    <xf numFmtId="166" fontId="9" fillId="3" borderId="0" xfId="0" applyNumberFormat="1" applyFont="1" applyFill="1"/>
    <xf numFmtId="0" fontId="13" fillId="0" borderId="0" xfId="0" applyFont="1"/>
    <xf numFmtId="0" fontId="7" fillId="3" borderId="0" xfId="0" quotePrefix="1" applyFont="1" applyFill="1" applyBorder="1" applyAlignment="1">
      <alignment horizontal="center" wrapText="1"/>
    </xf>
    <xf numFmtId="0" fontId="7" fillId="0" borderId="0" xfId="0" applyFont="1" applyBorder="1" applyAlignment="1">
      <alignment horizontal="center" wrapText="1"/>
    </xf>
    <xf numFmtId="0" fontId="7" fillId="0" borderId="0" xfId="0" applyFont="1" applyBorder="1" applyAlignment="1">
      <alignment horizontal="center"/>
    </xf>
    <xf numFmtId="0" fontId="7" fillId="0" borderId="9" xfId="0" applyFont="1" applyBorder="1" applyAlignment="1">
      <alignment horizontal="center" wrapText="1"/>
    </xf>
    <xf numFmtId="0" fontId="7" fillId="3" borderId="9" xfId="0" quotePrefix="1" applyFont="1" applyFill="1" applyBorder="1" applyAlignment="1">
      <alignment horizontal="center" wrapText="1"/>
    </xf>
    <xf numFmtId="0" fontId="7" fillId="0" borderId="5" xfId="0" applyFont="1" applyBorder="1" applyAlignment="1">
      <alignment horizontal="center" wrapText="1"/>
    </xf>
    <xf numFmtId="0" fontId="7" fillId="0" borderId="5" xfId="0" applyFont="1" applyBorder="1" applyAlignment="1">
      <alignment horizontal="center"/>
    </xf>
    <xf numFmtId="0" fontId="9" fillId="3" borderId="5" xfId="0" quotePrefix="1" applyFont="1" applyFill="1" applyBorder="1" applyAlignment="1">
      <alignment horizontal="center" wrapText="1"/>
    </xf>
    <xf numFmtId="0" fontId="13" fillId="0" borderId="5" xfId="0" applyFont="1" applyBorder="1" applyAlignment="1">
      <alignment horizontal="center" wrapText="1"/>
    </xf>
    <xf numFmtId="0" fontId="7" fillId="0" borderId="9" xfId="0" applyFont="1" applyBorder="1" applyAlignment="1">
      <alignment horizontal="centerContinuous"/>
    </xf>
    <xf numFmtId="0" fontId="9" fillId="0" borderId="0" xfId="0" applyFont="1"/>
    <xf numFmtId="0" fontId="14" fillId="0" borderId="0" xfId="0" applyFont="1" applyAlignment="1">
      <alignment horizontal="centerContinuous"/>
    </xf>
    <xf numFmtId="0" fontId="9" fillId="0" borderId="0" xfId="0" applyFont="1" applyAlignment="1">
      <alignment horizontal="centerContinuous"/>
    </xf>
    <xf numFmtId="0" fontId="13" fillId="0" borderId="0" xfId="0" applyFont="1" applyAlignment="1">
      <alignment horizontal="centerContinuous"/>
    </xf>
    <xf numFmtId="0" fontId="7" fillId="0" borderId="0" xfId="0" applyFont="1" applyAlignment="1">
      <alignment horizontal="centerContinuous"/>
    </xf>
    <xf numFmtId="0" fontId="2"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center"/>
    </xf>
    <xf numFmtId="0" fontId="3" fillId="2" borderId="0" xfId="0" applyFont="1" applyFill="1" applyAlignment="1">
      <alignment horizontal="center" vertical="center"/>
    </xf>
    <xf numFmtId="0" fontId="17" fillId="0" borderId="0" xfId="4" applyFont="1" applyFill="1" applyBorder="1" applyAlignment="1">
      <alignment horizontal="centerContinuous"/>
    </xf>
    <xf numFmtId="0" fontId="18" fillId="0" borderId="0" xfId="4" applyFont="1" applyFill="1" applyBorder="1" applyAlignment="1">
      <alignment horizontal="centerContinuous"/>
    </xf>
    <xf numFmtId="0" fontId="16" fillId="0" borderId="0" xfId="4" applyFill="1"/>
    <xf numFmtId="0" fontId="16" fillId="0" borderId="0" xfId="4"/>
    <xf numFmtId="0" fontId="16" fillId="0" borderId="0" xfId="4" applyFont="1" applyFill="1" applyBorder="1" applyAlignment="1">
      <alignment horizontal="centerContinuous"/>
    </xf>
    <xf numFmtId="0" fontId="19" fillId="0" borderId="0" xfId="4" applyFont="1" applyBorder="1"/>
    <xf numFmtId="0" fontId="19" fillId="0" borderId="0" xfId="4" applyFont="1"/>
    <xf numFmtId="0" fontId="19" fillId="0" borderId="0" xfId="4" applyFont="1" applyFill="1"/>
    <xf numFmtId="0" fontId="18" fillId="0" borderId="17" xfId="4" applyFont="1" applyFill="1" applyBorder="1" applyAlignment="1">
      <alignment horizontal="center" wrapText="1"/>
    </xf>
    <xf numFmtId="0" fontId="18" fillId="0" borderId="18" xfId="4" applyFont="1" applyFill="1" applyBorder="1" applyAlignment="1">
      <alignment horizontal="center"/>
    </xf>
    <xf numFmtId="0" fontId="16" fillId="0" borderId="19" xfId="4" applyFill="1" applyBorder="1"/>
    <xf numFmtId="0" fontId="16" fillId="0" borderId="19" xfId="4" applyFill="1" applyBorder="1" applyAlignment="1">
      <alignment horizontal="center"/>
    </xf>
    <xf numFmtId="0" fontId="16" fillId="0" borderId="20" xfId="4" applyFill="1" applyBorder="1" applyAlignment="1">
      <alignment horizontal="center"/>
    </xf>
    <xf numFmtId="0" fontId="18" fillId="0" borderId="21" xfId="4" applyFont="1" applyFill="1" applyBorder="1" applyAlignment="1">
      <alignment horizontal="center"/>
    </xf>
    <xf numFmtId="9" fontId="18" fillId="0" borderId="22" xfId="4" applyNumberFormat="1" applyFont="1" applyFill="1" applyBorder="1" applyAlignment="1">
      <alignment horizontal="center"/>
    </xf>
    <xf numFmtId="0" fontId="16" fillId="0" borderId="23" xfId="4" applyFont="1" applyFill="1" applyBorder="1" applyAlignment="1">
      <alignment horizontal="center"/>
    </xf>
    <xf numFmtId="0" fontId="16" fillId="0" borderId="24" xfId="4" applyFont="1" applyFill="1" applyBorder="1" applyAlignment="1">
      <alignment horizontal="center"/>
    </xf>
    <xf numFmtId="0" fontId="16" fillId="0" borderId="0" xfId="4" applyFill="1" applyBorder="1" applyAlignment="1">
      <alignment horizontal="center"/>
    </xf>
    <xf numFmtId="0" fontId="16" fillId="0" borderId="25" xfId="4" applyFill="1" applyBorder="1" applyAlignment="1">
      <alignment horizontal="center"/>
    </xf>
    <xf numFmtId="0" fontId="16" fillId="0" borderId="26" xfId="4" applyFill="1" applyBorder="1" applyAlignment="1">
      <alignment horizontal="center"/>
    </xf>
    <xf numFmtId="0" fontId="16" fillId="0" borderId="23" xfId="4" applyFill="1" applyBorder="1" applyAlignment="1">
      <alignment horizontal="center"/>
    </xf>
    <xf numFmtId="0" fontId="16" fillId="0" borderId="24" xfId="4" applyFont="1" applyFill="1" applyBorder="1" applyAlignment="1">
      <alignment horizontal="left"/>
    </xf>
    <xf numFmtId="9" fontId="16" fillId="0" borderId="0" xfId="4" applyNumberFormat="1" applyFill="1" applyBorder="1"/>
    <xf numFmtId="41" fontId="16" fillId="0" borderId="25" xfId="4" applyNumberFormat="1" applyFont="1" applyFill="1" applyBorder="1" applyAlignment="1"/>
    <xf numFmtId="10" fontId="16" fillId="0" borderId="0" xfId="4" applyNumberFormat="1" applyFont="1" applyFill="1" applyBorder="1" applyAlignment="1">
      <alignment horizontal="center"/>
    </xf>
    <xf numFmtId="10" fontId="16" fillId="0" borderId="25" xfId="4" applyNumberFormat="1" applyFont="1" applyFill="1" applyBorder="1" applyAlignment="1">
      <alignment horizontal="center"/>
    </xf>
    <xf numFmtId="41" fontId="16" fillId="0" borderId="23" xfId="4" applyNumberFormat="1" applyFont="1" applyFill="1" applyBorder="1" applyAlignment="1"/>
    <xf numFmtId="168" fontId="20" fillId="0" borderId="23" xfId="4" applyNumberFormat="1" applyFont="1" applyFill="1" applyBorder="1" applyAlignment="1">
      <alignment horizontal="center"/>
    </xf>
    <xf numFmtId="0" fontId="16" fillId="0" borderId="0" xfId="4" applyFill="1" applyBorder="1"/>
    <xf numFmtId="9" fontId="16" fillId="0" borderId="0" xfId="4" applyNumberFormat="1" applyFill="1"/>
    <xf numFmtId="44" fontId="16" fillId="0" borderId="27" xfId="4" applyNumberFormat="1" applyFont="1" applyFill="1" applyBorder="1" applyAlignment="1"/>
    <xf numFmtId="42" fontId="16" fillId="0" borderId="27" xfId="4" applyNumberFormat="1" applyFont="1" applyFill="1" applyBorder="1" applyAlignment="1"/>
    <xf numFmtId="0" fontId="16" fillId="0" borderId="23" xfId="4" applyFill="1" applyBorder="1"/>
    <xf numFmtId="0" fontId="21" fillId="0" borderId="0" xfId="4" applyFont="1" applyFill="1"/>
    <xf numFmtId="0" fontId="22" fillId="0" borderId="0" xfId="4" applyFont="1" applyFill="1"/>
    <xf numFmtId="168" fontId="16" fillId="0" borderId="0" xfId="4" applyNumberFormat="1" applyFont="1" applyFill="1" applyBorder="1"/>
    <xf numFmtId="168" fontId="16" fillId="0" borderId="25" xfId="4" applyNumberFormat="1" applyFont="1" applyFill="1" applyBorder="1"/>
    <xf numFmtId="164" fontId="24" fillId="0" borderId="23" xfId="5" applyNumberFormat="1" applyFont="1" applyFill="1" applyBorder="1" applyAlignment="1"/>
    <xf numFmtId="165" fontId="16" fillId="0" borderId="23" xfId="4" applyNumberFormat="1" applyFill="1" applyBorder="1" applyAlignment="1">
      <alignment horizontal="center"/>
    </xf>
    <xf numFmtId="165" fontId="16" fillId="0" borderId="23" xfId="4" applyNumberFormat="1" applyFont="1" applyFill="1" applyBorder="1" applyAlignment="1"/>
    <xf numFmtId="0" fontId="16" fillId="0" borderId="24" xfId="4" applyFont="1" applyFill="1" applyBorder="1"/>
    <xf numFmtId="0" fontId="16" fillId="0" borderId="25" xfId="4" applyFill="1" applyBorder="1" applyAlignment="1">
      <alignment horizontal="left"/>
    </xf>
    <xf numFmtId="41" fontId="16" fillId="0" borderId="23" xfId="4" applyNumberFormat="1" applyFill="1" applyBorder="1" applyAlignment="1">
      <alignment horizontal="center"/>
    </xf>
    <xf numFmtId="0" fontId="16" fillId="0" borderId="24" xfId="4" applyFill="1" applyBorder="1"/>
    <xf numFmtId="37" fontId="16" fillId="0" borderId="28" xfId="4" applyNumberFormat="1" applyFont="1" applyFill="1" applyBorder="1"/>
    <xf numFmtId="42" fontId="16" fillId="0" borderId="28" xfId="4" applyNumberFormat="1" applyFont="1" applyFill="1" applyBorder="1"/>
    <xf numFmtId="9" fontId="16" fillId="0" borderId="25" xfId="4" applyNumberFormat="1" applyFill="1" applyBorder="1"/>
    <xf numFmtId="42" fontId="16" fillId="0" borderId="23" xfId="4" applyNumberFormat="1" applyFont="1" applyFill="1" applyBorder="1"/>
    <xf numFmtId="0" fontId="16" fillId="0" borderId="25" xfId="4" applyFill="1" applyBorder="1"/>
    <xf numFmtId="165" fontId="16" fillId="0" borderId="23" xfId="4" applyNumberFormat="1" applyFont="1" applyFill="1" applyBorder="1"/>
    <xf numFmtId="0" fontId="25" fillId="0" borderId="24" xfId="4" applyFont="1" applyFill="1" applyBorder="1"/>
    <xf numFmtId="169" fontId="16" fillId="0" borderId="23" xfId="4" applyNumberFormat="1" applyFont="1" applyFill="1" applyBorder="1"/>
    <xf numFmtId="170" fontId="16" fillId="0" borderId="23" xfId="4" applyNumberFormat="1" applyFont="1" applyFill="1" applyBorder="1"/>
    <xf numFmtId="169" fontId="16" fillId="0" borderId="28" xfId="4" applyNumberFormat="1" applyFont="1" applyFill="1" applyBorder="1"/>
    <xf numFmtId="171" fontId="16" fillId="0" borderId="28" xfId="4" applyNumberFormat="1" applyFont="1" applyFill="1" applyBorder="1"/>
    <xf numFmtId="0" fontId="16" fillId="4" borderId="23" xfId="4" applyFont="1" applyFill="1" applyBorder="1" applyAlignment="1">
      <alignment horizontal="center"/>
    </xf>
    <xf numFmtId="0" fontId="18" fillId="4" borderId="24" xfId="4" applyFont="1" applyFill="1" applyBorder="1"/>
    <xf numFmtId="0" fontId="16" fillId="4" borderId="0" xfId="4" applyFill="1" applyBorder="1"/>
    <xf numFmtId="0" fontId="16" fillId="4" borderId="25" xfId="4" applyFill="1" applyBorder="1"/>
    <xf numFmtId="42" fontId="18" fillId="4" borderId="29" xfId="4" applyNumberFormat="1" applyFont="1" applyFill="1" applyBorder="1"/>
    <xf numFmtId="9" fontId="16" fillId="0" borderId="23" xfId="4" applyNumberFormat="1" applyFont="1" applyFill="1" applyBorder="1" applyAlignment="1">
      <alignment horizontal="center"/>
    </xf>
    <xf numFmtId="37" fontId="26" fillId="0" borderId="28" xfId="4" applyNumberFormat="1" applyFont="1" applyFill="1" applyBorder="1"/>
    <xf numFmtId="0" fontId="18" fillId="0" borderId="0" xfId="4" applyFont="1" applyFill="1" applyBorder="1" applyAlignment="1">
      <alignment horizontal="center"/>
    </xf>
    <xf numFmtId="0" fontId="18" fillId="0" borderId="0" xfId="4" applyFont="1" applyFill="1" applyBorder="1"/>
    <xf numFmtId="0" fontId="16" fillId="0" borderId="27" xfId="4" applyFill="1" applyBorder="1"/>
    <xf numFmtId="0" fontId="16" fillId="0" borderId="30" xfId="4" applyFont="1" applyFill="1" applyBorder="1"/>
    <xf numFmtId="0" fontId="18" fillId="0" borderId="31" xfId="4" applyFont="1" applyFill="1" applyBorder="1"/>
    <xf numFmtId="0" fontId="18" fillId="0" borderId="32" xfId="4" applyFont="1" applyFill="1" applyBorder="1"/>
    <xf numFmtId="42" fontId="27" fillId="0" borderId="29" xfId="4" applyNumberFormat="1" applyFont="1" applyFill="1" applyBorder="1"/>
    <xf numFmtId="0" fontId="16" fillId="0" borderId="33" xfId="4" applyFill="1" applyBorder="1"/>
    <xf numFmtId="0" fontId="16" fillId="0" borderId="0" xfId="4" applyFont="1" applyFill="1" applyBorder="1" applyAlignment="1">
      <alignment horizontal="left"/>
    </xf>
    <xf numFmtId="43" fontId="16" fillId="0" borderId="0" xfId="4" applyNumberFormat="1" applyFont="1" applyFill="1" applyBorder="1"/>
    <xf numFmtId="43" fontId="18" fillId="0" borderId="0" xfId="4" applyNumberFormat="1" applyFont="1" applyFill="1" applyBorder="1" applyAlignment="1">
      <alignment horizontal="center"/>
    </xf>
    <xf numFmtId="6" fontId="16" fillId="0" borderId="0" xfId="4" applyNumberFormat="1" applyFont="1" applyFill="1" applyBorder="1"/>
    <xf numFmtId="10" fontId="0" fillId="0" borderId="0" xfId="5" applyNumberFormat="1" applyFont="1" applyFill="1"/>
    <xf numFmtId="0" fontId="18" fillId="0" borderId="0" xfId="4" applyFont="1" applyFill="1" applyBorder="1" applyAlignment="1">
      <alignment horizontal="left"/>
    </xf>
    <xf numFmtId="165" fontId="18" fillId="0" borderId="27" xfId="4" applyNumberFormat="1" applyFont="1" applyFill="1" applyBorder="1" applyAlignment="1"/>
    <xf numFmtId="0" fontId="16" fillId="0" borderId="0" xfId="4" applyFont="1" applyFill="1" applyBorder="1" applyAlignment="1">
      <alignment horizontal="center"/>
    </xf>
    <xf numFmtId="165" fontId="18" fillId="0" borderId="0" xfId="4" applyNumberFormat="1" applyFont="1" applyFill="1" applyBorder="1" applyAlignment="1"/>
    <xf numFmtId="0" fontId="18" fillId="0" borderId="0" xfId="4" applyFont="1" applyFill="1" applyBorder="1" applyAlignment="1"/>
    <xf numFmtId="0" fontId="16" fillId="0" borderId="7" xfId="4" applyFont="1" applyFill="1" applyBorder="1" applyAlignment="1">
      <alignment horizontal="center"/>
    </xf>
    <xf numFmtId="43" fontId="16" fillId="0" borderId="7" xfId="4" applyNumberFormat="1" applyFont="1" applyFill="1" applyBorder="1" applyAlignment="1">
      <alignment horizontal="center"/>
    </xf>
    <xf numFmtId="0" fontId="16" fillId="0" borderId="0" xfId="4" applyFont="1" applyFill="1" applyBorder="1" applyAlignment="1"/>
    <xf numFmtId="169" fontId="16" fillId="0" borderId="0" xfId="4" applyNumberFormat="1" applyFont="1" applyFill="1" applyBorder="1"/>
    <xf numFmtId="0" fontId="16" fillId="0" borderId="3" xfId="4" applyFont="1" applyFill="1" applyBorder="1" applyAlignment="1">
      <alignment horizontal="left"/>
    </xf>
    <xf numFmtId="0" fontId="16" fillId="0" borderId="0" xfId="4" applyFont="1" applyFill="1" applyBorder="1" applyAlignment="1">
      <alignment wrapText="1"/>
    </xf>
    <xf numFmtId="41" fontId="16" fillId="0" borderId="0" xfId="4" applyNumberFormat="1" applyFont="1" applyFill="1" applyBorder="1"/>
    <xf numFmtId="41" fontId="16" fillId="0" borderId="0" xfId="4" applyNumberFormat="1" applyFont="1" applyFill="1" applyBorder="1" applyAlignment="1">
      <alignment vertical="top"/>
    </xf>
    <xf numFmtId="0" fontId="18" fillId="0" borderId="0" xfId="4" applyFont="1" applyFill="1" applyAlignment="1"/>
    <xf numFmtId="42" fontId="27" fillId="0" borderId="1" xfId="4" applyNumberFormat="1" applyFont="1" applyFill="1" applyBorder="1"/>
    <xf numFmtId="37" fontId="8" fillId="0" borderId="0" xfId="4" applyNumberFormat="1" applyFont="1" applyFill="1" applyBorder="1"/>
    <xf numFmtId="0" fontId="20" fillId="0" borderId="0" xfId="4" quotePrefix="1" applyFont="1" applyFill="1"/>
    <xf numFmtId="44" fontId="16" fillId="0" borderId="0" xfId="4" applyNumberFormat="1" applyFill="1"/>
    <xf numFmtId="165" fontId="16" fillId="0" borderId="0" xfId="4" applyNumberFormat="1" applyFill="1"/>
    <xf numFmtId="165" fontId="16" fillId="0" borderId="0" xfId="4" applyNumberFormat="1"/>
    <xf numFmtId="44" fontId="16" fillId="0" borderId="0" xfId="4" applyNumberFormat="1"/>
    <xf numFmtId="0" fontId="7" fillId="0" borderId="0" xfId="3" applyFont="1"/>
    <xf numFmtId="0" fontId="7" fillId="0" borderId="0" xfId="3" applyFont="1" applyBorder="1"/>
    <xf numFmtId="37" fontId="7" fillId="0" borderId="0" xfId="3" applyNumberFormat="1" applyFont="1" applyFill="1"/>
    <xf numFmtId="37" fontId="7" fillId="0" borderId="0" xfId="3" applyNumberFormat="1" applyFont="1"/>
    <xf numFmtId="7" fontId="7" fillId="0" borderId="0" xfId="3" applyNumberFormat="1" applyFont="1"/>
    <xf numFmtId="0" fontId="7" fillId="0" borderId="0" xfId="3" applyFont="1" applyFill="1"/>
    <xf numFmtId="0" fontId="7" fillId="0" borderId="0" xfId="3" applyFont="1" applyFill="1" applyBorder="1"/>
    <xf numFmtId="0" fontId="7" fillId="0" borderId="0" xfId="3" quotePrefix="1" applyFont="1" applyFill="1" applyAlignment="1">
      <alignment horizontal="left"/>
    </xf>
    <xf numFmtId="0" fontId="28" fillId="0" borderId="0" xfId="3" quotePrefix="1" applyFont="1" applyFill="1" applyAlignment="1">
      <alignment horizontal="center" vertical="top"/>
    </xf>
    <xf numFmtId="7" fontId="13" fillId="0" borderId="0" xfId="3" applyNumberFormat="1" applyFont="1"/>
    <xf numFmtId="43" fontId="8" fillId="0" borderId="0" xfId="6" applyFont="1" applyFill="1"/>
    <xf numFmtId="43" fontId="29" fillId="0" borderId="0" xfId="6" applyFont="1" applyFill="1"/>
    <xf numFmtId="165" fontId="13" fillId="0" borderId="34" xfId="3" applyNumberFormat="1" applyFont="1" applyFill="1" applyBorder="1"/>
    <xf numFmtId="165" fontId="13" fillId="0" borderId="5" xfId="3" applyNumberFormat="1" applyFont="1" applyFill="1" applyBorder="1"/>
    <xf numFmtId="0" fontId="7" fillId="0" borderId="5" xfId="3" applyFont="1" applyFill="1" applyBorder="1"/>
    <xf numFmtId="0" fontId="7" fillId="0" borderId="5" xfId="3" applyFont="1" applyBorder="1"/>
    <xf numFmtId="37" fontId="7" fillId="0" borderId="5" xfId="3" applyNumberFormat="1" applyFont="1" applyFill="1" applyBorder="1"/>
    <xf numFmtId="37" fontId="13" fillId="0" borderId="35" xfId="3" applyNumberFormat="1" applyFont="1" applyBorder="1"/>
    <xf numFmtId="0" fontId="7" fillId="0" borderId="0" xfId="3" applyFont="1" applyAlignment="1">
      <alignment horizontal="center"/>
    </xf>
    <xf numFmtId="165" fontId="13" fillId="0" borderId="0" xfId="3" applyNumberFormat="1" applyFont="1" applyFill="1"/>
    <xf numFmtId="165" fontId="7" fillId="0" borderId="0" xfId="3" applyNumberFormat="1" applyFont="1" applyFill="1"/>
    <xf numFmtId="165" fontId="7" fillId="0" borderId="0" xfId="3" applyNumberFormat="1" applyFont="1"/>
    <xf numFmtId="165" fontId="13" fillId="0" borderId="0" xfId="3" applyNumberFormat="1" applyFont="1"/>
    <xf numFmtId="37" fontId="13" fillId="0" borderId="0" xfId="3" applyNumberFormat="1" applyFont="1"/>
    <xf numFmtId="165" fontId="13" fillId="0" borderId="9" xfId="3" applyNumberFormat="1" applyFont="1" applyFill="1" applyBorder="1"/>
    <xf numFmtId="165" fontId="13" fillId="0" borderId="9" xfId="3" applyNumberFormat="1" applyFont="1" applyBorder="1"/>
    <xf numFmtId="0" fontId="7" fillId="0" borderId="9" xfId="3" applyFont="1" applyBorder="1"/>
    <xf numFmtId="37" fontId="7" fillId="0" borderId="9" xfId="3" applyNumberFormat="1" applyFont="1" applyFill="1" applyBorder="1"/>
    <xf numFmtId="37" fontId="13" fillId="0" borderId="9" xfId="3" applyNumberFormat="1" applyFont="1" applyBorder="1"/>
    <xf numFmtId="165" fontId="7" fillId="0" borderId="0" xfId="7" applyNumberFormat="1" applyFont="1" applyFill="1"/>
    <xf numFmtId="166" fontId="7" fillId="0" borderId="0" xfId="3" applyNumberFormat="1" applyFont="1"/>
    <xf numFmtId="165" fontId="7" fillId="0" borderId="0" xfId="7" applyNumberFormat="1" applyFont="1"/>
    <xf numFmtId="9" fontId="7" fillId="0" borderId="0" xfId="8" applyNumberFormat="1" applyFont="1" applyBorder="1"/>
    <xf numFmtId="172" fontId="7" fillId="0" borderId="0" xfId="3" applyNumberFormat="1" applyFont="1"/>
    <xf numFmtId="44" fontId="7" fillId="0" borderId="0" xfId="3" applyNumberFormat="1" applyFont="1"/>
    <xf numFmtId="9" fontId="7" fillId="0" borderId="0" xfId="8" applyNumberFormat="1" applyFont="1"/>
    <xf numFmtId="166" fontId="31" fillId="0" borderId="0" xfId="6" applyNumberFormat="1" applyFont="1"/>
    <xf numFmtId="9" fontId="32" fillId="0" borderId="0" xfId="3" applyNumberFormat="1" applyFont="1" applyBorder="1"/>
    <xf numFmtId="9" fontId="32" fillId="0" borderId="0" xfId="3" applyNumberFormat="1" applyFont="1"/>
    <xf numFmtId="37" fontId="7" fillId="0" borderId="0" xfId="3" applyNumberFormat="1" applyFont="1" applyFill="1" applyAlignment="1">
      <alignment horizontal="center" vertical="center"/>
    </xf>
    <xf numFmtId="0" fontId="7" fillId="0" borderId="0" xfId="3" applyFont="1" applyFill="1" applyAlignment="1">
      <alignment horizontal="center"/>
    </xf>
    <xf numFmtId="166" fontId="31" fillId="0" borderId="0" xfId="6" applyNumberFormat="1" applyFont="1" applyFill="1"/>
    <xf numFmtId="9" fontId="33" fillId="0" borderId="0" xfId="3" applyNumberFormat="1" applyFont="1"/>
    <xf numFmtId="0" fontId="7" fillId="0" borderId="0" xfId="3" applyFont="1" applyFill="1" applyAlignment="1">
      <alignment horizontal="left" vertical="center"/>
    </xf>
    <xf numFmtId="9" fontId="10" fillId="0" borderId="0" xfId="8" applyNumberFormat="1" applyFont="1" applyBorder="1"/>
    <xf numFmtId="172" fontId="31" fillId="0" borderId="0" xfId="7" applyNumberFormat="1" applyFont="1" applyFill="1"/>
    <xf numFmtId="44" fontId="31" fillId="0" borderId="0" xfId="7" applyFont="1" applyFill="1"/>
    <xf numFmtId="9" fontId="10" fillId="0" borderId="0" xfId="8" applyNumberFormat="1" applyFont="1"/>
    <xf numFmtId="0" fontId="7" fillId="0" borderId="0" xfId="3" applyFont="1" applyAlignment="1">
      <alignment wrapText="1"/>
    </xf>
    <xf numFmtId="0" fontId="7" fillId="0" borderId="0" xfId="3" applyFont="1" applyFill="1" applyBorder="1" applyAlignment="1">
      <alignment horizontal="center" vertical="center" wrapText="1"/>
    </xf>
    <xf numFmtId="0" fontId="7" fillId="0" borderId="0" xfId="3" applyFont="1" applyBorder="1" applyAlignment="1">
      <alignment horizontal="center" vertical="center" wrapText="1"/>
    </xf>
    <xf numFmtId="0" fontId="13" fillId="0" borderId="0" xfId="3" applyFont="1" applyBorder="1" applyAlignment="1">
      <alignment horizontal="center" vertical="center" wrapText="1"/>
    </xf>
    <xf numFmtId="37" fontId="7" fillId="0" borderId="0" xfId="3" applyNumberFormat="1" applyFont="1" applyFill="1" applyBorder="1" applyAlignment="1">
      <alignment horizontal="center" vertical="center" wrapText="1"/>
    </xf>
    <xf numFmtId="7" fontId="7" fillId="0" borderId="0" xfId="3" applyNumberFormat="1" applyFont="1" applyBorder="1" applyAlignment="1">
      <alignment horizontal="center" vertical="center" wrapText="1"/>
    </xf>
    <xf numFmtId="0" fontId="7" fillId="0" borderId="0" xfId="3" applyFont="1" applyAlignment="1">
      <alignment horizontal="center" wrapText="1"/>
    </xf>
    <xf numFmtId="0" fontId="7" fillId="0" borderId="9" xfId="3" applyFont="1" applyFill="1" applyBorder="1" applyAlignment="1">
      <alignment horizontal="center" vertical="center"/>
    </xf>
    <xf numFmtId="0" fontId="7" fillId="0" borderId="9" xfId="3" applyFont="1" applyBorder="1" applyAlignment="1">
      <alignment horizontal="center" vertical="center"/>
    </xf>
    <xf numFmtId="0" fontId="7" fillId="0" borderId="0" xfId="3" applyFont="1" applyBorder="1" applyAlignment="1">
      <alignment horizontal="center" vertical="center"/>
    </xf>
    <xf numFmtId="0" fontId="13" fillId="0" borderId="0" xfId="3" applyFont="1" applyBorder="1" applyAlignment="1">
      <alignment horizontal="center" vertical="center"/>
    </xf>
    <xf numFmtId="0" fontId="13" fillId="0" borderId="9" xfId="3" applyFont="1" applyBorder="1" applyAlignment="1">
      <alignment horizontal="center" vertical="center"/>
    </xf>
    <xf numFmtId="37" fontId="7" fillId="0" borderId="9" xfId="3" applyNumberFormat="1" applyFont="1" applyBorder="1" applyAlignment="1">
      <alignment horizontal="center" vertical="center"/>
    </xf>
    <xf numFmtId="37" fontId="7" fillId="0" borderId="9" xfId="3" applyNumberFormat="1" applyFont="1" applyFill="1" applyBorder="1" applyAlignment="1">
      <alignment horizontal="center" vertical="center"/>
    </xf>
    <xf numFmtId="7" fontId="7" fillId="0" borderId="9" xfId="3" applyNumberFormat="1" applyFont="1" applyBorder="1" applyAlignment="1">
      <alignment horizontal="center" vertical="center"/>
    </xf>
    <xf numFmtId="0" fontId="7" fillId="0" borderId="0" xfId="3" applyFont="1" applyFill="1" applyAlignment="1">
      <alignment horizontal="center" vertical="center"/>
    </xf>
    <xf numFmtId="0" fontId="7" fillId="0" borderId="0" xfId="3" applyFont="1" applyAlignment="1">
      <alignment horizontal="center" vertical="center"/>
    </xf>
    <xf numFmtId="7" fontId="13" fillId="0" borderId="0" xfId="3" applyNumberFormat="1" applyFont="1" applyAlignment="1">
      <alignment horizontal="center" vertical="center"/>
    </xf>
    <xf numFmtId="0" fontId="7" fillId="0" borderId="0" xfId="3" quotePrefix="1" applyFont="1" applyAlignment="1">
      <alignment horizontal="center" vertical="center"/>
    </xf>
    <xf numFmtId="0" fontId="13" fillId="0" borderId="0" xfId="3" applyFont="1" applyAlignment="1">
      <alignment horizontal="center" vertical="center"/>
    </xf>
    <xf numFmtId="7" fontId="7" fillId="0" borderId="0" xfId="3" applyNumberFormat="1" applyFont="1" applyAlignment="1">
      <alignment horizontal="center" vertical="center"/>
    </xf>
    <xf numFmtId="37" fontId="13" fillId="0" borderId="0" xfId="3" applyNumberFormat="1" applyFont="1" applyBorder="1" applyAlignment="1">
      <alignment horizontal="center" vertical="center"/>
    </xf>
    <xf numFmtId="37" fontId="13" fillId="0" borderId="0" xfId="3" applyNumberFormat="1" applyFont="1" applyAlignment="1">
      <alignment horizontal="center" vertical="center"/>
    </xf>
    <xf numFmtId="37" fontId="7" fillId="0" borderId="0" xfId="3" applyNumberFormat="1" applyFont="1" applyAlignment="1">
      <alignment horizontal="center" vertical="center"/>
    </xf>
    <xf numFmtId="0" fontId="7" fillId="0" borderId="0" xfId="3" applyFont="1" applyBorder="1" applyAlignment="1">
      <alignment horizontal="center"/>
    </xf>
    <xf numFmtId="9" fontId="10" fillId="0" borderId="0" xfId="3" applyNumberFormat="1" applyFont="1"/>
    <xf numFmtId="37" fontId="7" fillId="0" borderId="0" xfId="3" applyNumberFormat="1" applyFont="1" applyBorder="1" applyAlignment="1">
      <alignment horizontal="center" vertical="center"/>
    </xf>
    <xf numFmtId="9" fontId="7" fillId="0" borderId="0" xfId="8" applyFont="1"/>
    <xf numFmtId="43" fontId="7" fillId="0" borderId="0" xfId="3" applyNumberFormat="1" applyFont="1"/>
    <xf numFmtId="167" fontId="7" fillId="0" borderId="0" xfId="3" applyNumberFormat="1" applyFont="1"/>
    <xf numFmtId="167" fontId="31" fillId="0" borderId="0" xfId="7" applyNumberFormat="1" applyFont="1" applyFill="1"/>
    <xf numFmtId="0" fontId="34" fillId="0" borderId="0" xfId="3" applyFont="1" applyAlignment="1">
      <alignment horizontal="center" vertical="center"/>
    </xf>
    <xf numFmtId="0" fontId="8" fillId="0" borderId="0" xfId="3" applyFont="1" applyAlignment="1">
      <alignment horizontal="center"/>
    </xf>
    <xf numFmtId="0" fontId="13" fillId="0" borderId="0" xfId="3" applyFont="1" applyFill="1" applyAlignment="1">
      <alignment horizontal="centerContinuous"/>
    </xf>
    <xf numFmtId="0" fontId="7" fillId="0" borderId="0" xfId="3" applyFont="1" applyFill="1" applyAlignment="1">
      <alignment horizontal="centerContinuous"/>
    </xf>
    <xf numFmtId="0" fontId="7" fillId="0" borderId="0" xfId="3" applyFont="1" applyFill="1" applyBorder="1" applyAlignment="1">
      <alignment horizontal="centerContinuous"/>
    </xf>
    <xf numFmtId="0" fontId="35" fillId="0" borderId="0" xfId="3" applyFont="1" applyFill="1" applyAlignment="1">
      <alignment horizontal="centerContinuous"/>
    </xf>
    <xf numFmtId="0" fontId="35" fillId="0" borderId="0" xfId="3" applyFont="1" applyFill="1" applyBorder="1" applyAlignment="1">
      <alignment horizontal="centerContinuous"/>
    </xf>
    <xf numFmtId="0" fontId="36" fillId="0" borderId="0" xfId="3" applyFont="1" applyFill="1" applyAlignment="1">
      <alignment horizontal="centerContinuous"/>
    </xf>
    <xf numFmtId="0" fontId="37" fillId="2" borderId="0" xfId="0" applyFont="1" applyFill="1" applyAlignment="1">
      <alignment horizontal="centerContinuous" vertical="center"/>
    </xf>
    <xf numFmtId="5" fontId="38" fillId="0" borderId="0" xfId="0" applyNumberFormat="1" applyFont="1"/>
    <xf numFmtId="5" fontId="38" fillId="0" borderId="1" xfId="0" applyNumberFormat="1" applyFont="1" applyFill="1" applyBorder="1"/>
    <xf numFmtId="164" fontId="3" fillId="0" borderId="0" xfId="0" applyNumberFormat="1" applyFont="1" applyFill="1" applyAlignment="1">
      <alignment vertical="top"/>
    </xf>
    <xf numFmtId="0" fontId="35" fillId="0" borderId="0" xfId="9" applyFont="1" applyFill="1" applyAlignment="1">
      <alignment horizontal="center"/>
    </xf>
    <xf numFmtId="173" fontId="39" fillId="0" borderId="0" xfId="9" applyNumberFormat="1" applyFont="1" applyFill="1" applyBorder="1" applyAlignment="1" applyProtection="1">
      <alignment vertical="center"/>
    </xf>
    <xf numFmtId="42" fontId="18" fillId="0" borderId="0" xfId="9" applyNumberFormat="1" applyFont="1" applyFill="1" applyBorder="1" applyAlignment="1" applyProtection="1">
      <alignment vertical="center"/>
    </xf>
    <xf numFmtId="3" fontId="18" fillId="0" borderId="0" xfId="9" applyNumberFormat="1" applyFont="1" applyFill="1" applyBorder="1" applyAlignment="1" applyProtection="1">
      <alignment vertical="center"/>
    </xf>
    <xf numFmtId="174" fontId="18" fillId="0" borderId="0" xfId="9" applyNumberFormat="1" applyFont="1" applyFill="1" applyBorder="1" applyAlignment="1" applyProtection="1">
      <alignment vertical="center"/>
    </xf>
    <xf numFmtId="0" fontId="40" fillId="0" borderId="0" xfId="9" applyFont="1" applyFill="1" applyBorder="1" applyAlignment="1">
      <alignment vertical="center"/>
    </xf>
    <xf numFmtId="0" fontId="26" fillId="0" borderId="0" xfId="9" applyFill="1" applyBorder="1" applyAlignment="1">
      <alignment vertical="center"/>
    </xf>
    <xf numFmtId="165" fontId="44" fillId="0" borderId="6" xfId="11" applyNumberFormat="1" applyFont="1" applyFill="1" applyBorder="1" applyProtection="1"/>
    <xf numFmtId="42" fontId="44" fillId="0" borderId="7" xfId="9" applyNumberFormat="1" applyFont="1" applyFill="1" applyBorder="1" applyProtection="1"/>
    <xf numFmtId="3" fontId="44" fillId="0" borderId="7" xfId="9" applyNumberFormat="1" applyFont="1" applyFill="1" applyBorder="1" applyProtection="1"/>
    <xf numFmtId="165" fontId="44" fillId="0" borderId="4" xfId="11" applyNumberFormat="1" applyFont="1" applyFill="1" applyBorder="1" applyProtection="1"/>
    <xf numFmtId="42" fontId="44" fillId="0" borderId="5" xfId="9" applyNumberFormat="1" applyFont="1" applyFill="1" applyBorder="1" applyProtection="1"/>
    <xf numFmtId="3" fontId="44" fillId="0" borderId="5" xfId="9" applyNumberFormat="1" applyFont="1" applyFill="1" applyBorder="1" applyProtection="1"/>
    <xf numFmtId="165" fontId="43" fillId="0" borderId="42" xfId="11" applyNumberFormat="1" applyFont="1" applyFill="1" applyBorder="1" applyProtection="1"/>
    <xf numFmtId="42" fontId="26" fillId="0" borderId="37" xfId="9" applyNumberFormat="1" applyFill="1" applyBorder="1" applyProtection="1"/>
    <xf numFmtId="165" fontId="43" fillId="0" borderId="44" xfId="11" applyNumberFormat="1" applyFont="1" applyFill="1" applyBorder="1" applyProtection="1"/>
    <xf numFmtId="42" fontId="26" fillId="0" borderId="45" xfId="9" applyNumberFormat="1" applyFill="1" applyBorder="1" applyProtection="1"/>
    <xf numFmtId="37" fontId="44" fillId="0" borderId="5" xfId="9" applyNumberFormat="1" applyFont="1" applyFill="1" applyBorder="1" applyProtection="1"/>
    <xf numFmtId="165" fontId="26" fillId="0" borderId="50" xfId="11" applyNumberFormat="1" applyFont="1" applyFill="1" applyBorder="1" applyProtection="1"/>
    <xf numFmtId="42" fontId="26" fillId="0" borderId="51" xfId="9" applyNumberFormat="1" applyFont="1" applyFill="1" applyBorder="1" applyProtection="1"/>
    <xf numFmtId="166" fontId="0" fillId="0" borderId="51" xfId="12" applyNumberFormat="1" applyFont="1" applyFill="1" applyBorder="1" applyProtection="1"/>
    <xf numFmtId="0" fontId="26" fillId="0" borderId="52" xfId="9" applyFill="1" applyBorder="1"/>
    <xf numFmtId="42" fontId="48" fillId="0" borderId="53" xfId="9" applyNumberFormat="1" applyFont="1" applyFill="1" applyBorder="1"/>
    <xf numFmtId="49" fontId="26" fillId="0" borderId="52" xfId="9" applyNumberFormat="1" applyFont="1" applyFill="1" applyBorder="1"/>
    <xf numFmtId="165" fontId="43" fillId="0" borderId="55" xfId="11" applyNumberFormat="1" applyFont="1" applyFill="1" applyBorder="1" applyProtection="1"/>
    <xf numFmtId="0" fontId="26" fillId="0" borderId="58" xfId="9" applyFill="1" applyBorder="1"/>
    <xf numFmtId="0" fontId="26" fillId="0" borderId="57" xfId="9" applyFill="1" applyBorder="1"/>
    <xf numFmtId="0" fontId="26" fillId="0" borderId="59" xfId="9" applyFill="1" applyBorder="1"/>
    <xf numFmtId="0" fontId="26" fillId="0" borderId="53" xfId="9" applyFill="1" applyBorder="1"/>
    <xf numFmtId="3" fontId="26" fillId="0" borderId="51" xfId="9" applyNumberFormat="1" applyFont="1" applyFill="1" applyBorder="1" applyProtection="1"/>
    <xf numFmtId="42" fontId="26" fillId="0" borderId="56" xfId="9" applyNumberFormat="1" applyFont="1" applyFill="1" applyBorder="1" applyProtection="1"/>
    <xf numFmtId="42" fontId="26" fillId="0" borderId="31" xfId="9" applyNumberFormat="1" applyFont="1" applyFill="1" applyBorder="1" applyProtection="1"/>
    <xf numFmtId="3" fontId="26" fillId="0" borderId="31" xfId="9" applyNumberFormat="1" applyFont="1" applyFill="1" applyBorder="1" applyProtection="1"/>
    <xf numFmtId="0" fontId="26" fillId="0" borderId="63" xfId="9" applyFill="1" applyBorder="1"/>
    <xf numFmtId="165" fontId="51" fillId="0" borderId="42" xfId="11" applyNumberFormat="1" applyFont="1" applyFill="1" applyBorder="1" applyProtection="1"/>
    <xf numFmtId="165" fontId="0" fillId="0" borderId="50" xfId="11" applyNumberFormat="1" applyFont="1" applyFill="1" applyBorder="1" applyProtection="1"/>
    <xf numFmtId="37" fontId="52" fillId="0" borderId="60" xfId="9" applyNumberFormat="1" applyFont="1" applyFill="1" applyBorder="1" applyProtection="1"/>
    <xf numFmtId="0" fontId="52" fillId="0" borderId="52" xfId="9" applyFont="1" applyFill="1" applyBorder="1"/>
    <xf numFmtId="0" fontId="26" fillId="0" borderId="60" xfId="9" applyFont="1" applyFill="1" applyBorder="1"/>
    <xf numFmtId="3" fontId="53" fillId="0" borderId="60" xfId="9" applyNumberFormat="1" applyFont="1" applyFill="1" applyBorder="1" applyProtection="1"/>
    <xf numFmtId="0" fontId="53" fillId="0" borderId="53" xfId="9" applyFont="1" applyFill="1" applyBorder="1"/>
    <xf numFmtId="0" fontId="26" fillId="0" borderId="53" xfId="9" applyFont="1" applyFill="1" applyBorder="1"/>
    <xf numFmtId="3" fontId="26" fillId="0" borderId="60" xfId="9" applyNumberFormat="1" applyFont="1" applyFill="1" applyBorder="1" applyProtection="1"/>
    <xf numFmtId="0" fontId="52" fillId="0" borderId="53" xfId="9" applyFont="1" applyFill="1" applyBorder="1"/>
    <xf numFmtId="42" fontId="26" fillId="0" borderId="0" xfId="9" applyNumberFormat="1" applyFont="1" applyFill="1" applyBorder="1" applyProtection="1"/>
    <xf numFmtId="3" fontId="26" fillId="0" borderId="0" xfId="9" applyNumberFormat="1" applyFont="1" applyFill="1" applyBorder="1" applyProtection="1"/>
    <xf numFmtId="0" fontId="26" fillId="0" borderId="52" xfId="9" applyFont="1" applyFill="1" applyBorder="1"/>
    <xf numFmtId="0" fontId="26" fillId="0" borderId="0" xfId="9" applyFont="1" applyFill="1" applyBorder="1"/>
    <xf numFmtId="0" fontId="26" fillId="0" borderId="0" xfId="9" applyFont="1" applyFill="1"/>
    <xf numFmtId="0" fontId="26" fillId="0" borderId="63" xfId="9" applyFont="1" applyFill="1" applyBorder="1"/>
    <xf numFmtId="0" fontId="55" fillId="0" borderId="52" xfId="9" applyFont="1" applyFill="1" applyBorder="1"/>
    <xf numFmtId="0" fontId="26" fillId="0" borderId="51" xfId="9" applyFont="1" applyFill="1" applyBorder="1"/>
    <xf numFmtId="0" fontId="26" fillId="0" borderId="60" xfId="9" applyFill="1" applyBorder="1"/>
    <xf numFmtId="174" fontId="44" fillId="0" borderId="0" xfId="11" applyNumberFormat="1" applyFont="1" applyFill="1" applyBorder="1" applyProtection="1"/>
    <xf numFmtId="166" fontId="44" fillId="0" borderId="5" xfId="12" applyNumberFormat="1" applyFont="1" applyFill="1" applyBorder="1" applyProtection="1"/>
    <xf numFmtId="165" fontId="43" fillId="0" borderId="10" xfId="11" applyNumberFormat="1" applyFont="1" applyFill="1" applyBorder="1" applyProtection="1"/>
    <xf numFmtId="0" fontId="26" fillId="0" borderId="38" xfId="9" applyFill="1" applyBorder="1"/>
    <xf numFmtId="0" fontId="26" fillId="0" borderId="9" xfId="9" applyFill="1" applyBorder="1"/>
    <xf numFmtId="0" fontId="26" fillId="0" borderId="36" xfId="9" applyFill="1" applyBorder="1"/>
    <xf numFmtId="165" fontId="43" fillId="0" borderId="50" xfId="11" applyNumberFormat="1" applyFont="1" applyFill="1" applyBorder="1" applyProtection="1"/>
    <xf numFmtId="0" fontId="26" fillId="0" borderId="51" xfId="9" applyFill="1" applyBorder="1"/>
    <xf numFmtId="0" fontId="26" fillId="0" borderId="48" xfId="9" applyFill="1" applyBorder="1"/>
    <xf numFmtId="42" fontId="43" fillId="0" borderId="2" xfId="9" applyNumberFormat="1" applyFont="1" applyFill="1" applyBorder="1" applyProtection="1"/>
    <xf numFmtId="166" fontId="43" fillId="0" borderId="46" xfId="12" applyNumberFormat="1" applyFont="1" applyFill="1" applyBorder="1" applyProtection="1"/>
    <xf numFmtId="165" fontId="43" fillId="0" borderId="66" xfId="11" applyNumberFormat="1" applyFont="1" applyFill="1" applyBorder="1" applyProtection="1"/>
    <xf numFmtId="166" fontId="43" fillId="0" borderId="66" xfId="12" applyNumberFormat="1" applyFont="1" applyFill="1" applyBorder="1" applyProtection="1"/>
    <xf numFmtId="0" fontId="26" fillId="0" borderId="67" xfId="9" applyFill="1" applyBorder="1"/>
    <xf numFmtId="0" fontId="26" fillId="0" borderId="56" xfId="9" applyFill="1" applyBorder="1"/>
    <xf numFmtId="165" fontId="43" fillId="0" borderId="31" xfId="11" applyNumberFormat="1" applyFont="1" applyFill="1" applyBorder="1" applyProtection="1"/>
    <xf numFmtId="166" fontId="43" fillId="0" borderId="31" xfId="12" applyNumberFormat="1" applyFont="1" applyFill="1" applyBorder="1" applyProtection="1"/>
    <xf numFmtId="165" fontId="58" fillId="0" borderId="31" xfId="11" applyNumberFormat="1" applyFont="1" applyFill="1" applyBorder="1" applyProtection="1"/>
    <xf numFmtId="166" fontId="58" fillId="0" borderId="31" xfId="12" applyNumberFormat="1" applyFont="1" applyFill="1" applyBorder="1" applyProtection="1"/>
    <xf numFmtId="0" fontId="59" fillId="0" borderId="52" xfId="9" applyFont="1" applyFill="1" applyBorder="1"/>
    <xf numFmtId="0" fontId="59" fillId="0" borderId="52" xfId="9" applyFont="1" applyFill="1" applyBorder="1" applyAlignment="1">
      <alignment horizontal="center"/>
    </xf>
    <xf numFmtId="165" fontId="0" fillId="0" borderId="51" xfId="11" applyNumberFormat="1" applyFont="1" applyFill="1" applyBorder="1" applyProtection="1"/>
    <xf numFmtId="166" fontId="43" fillId="0" borderId="51" xfId="12" applyNumberFormat="1" applyFont="1" applyFill="1" applyBorder="1" applyProtection="1"/>
    <xf numFmtId="165" fontId="43" fillId="0" borderId="51" xfId="11" applyNumberFormat="1" applyFont="1" applyFill="1" applyBorder="1" applyProtection="1"/>
    <xf numFmtId="0" fontId="26" fillId="0" borderId="61" xfId="9" applyFill="1" applyBorder="1"/>
    <xf numFmtId="0" fontId="26" fillId="0" borderId="31" xfId="9" applyFill="1" applyBorder="1"/>
    <xf numFmtId="165" fontId="26" fillId="0" borderId="55" xfId="11" applyNumberFormat="1" applyFont="1" applyFill="1" applyBorder="1" applyProtection="1"/>
    <xf numFmtId="165" fontId="0" fillId="0" borderId="0" xfId="11" applyNumberFormat="1" applyFont="1" applyFill="1" applyBorder="1" applyProtection="1"/>
    <xf numFmtId="166" fontId="0" fillId="0" borderId="0" xfId="12" applyNumberFormat="1" applyFont="1" applyFill="1" applyBorder="1" applyProtection="1"/>
    <xf numFmtId="42" fontId="26" fillId="0" borderId="0" xfId="9" applyNumberFormat="1" applyFill="1" applyBorder="1" applyProtection="1"/>
    <xf numFmtId="166" fontId="0" fillId="0" borderId="65" xfId="12" applyNumberFormat="1" applyFont="1" applyFill="1" applyBorder="1" applyProtection="1"/>
    <xf numFmtId="0" fontId="26" fillId="0" borderId="0" xfId="9" applyFill="1" applyBorder="1"/>
    <xf numFmtId="0" fontId="26" fillId="0" borderId="65" xfId="9" applyFill="1" applyBorder="1"/>
    <xf numFmtId="42" fontId="26" fillId="0" borderId="51" xfId="9" applyNumberFormat="1" applyFill="1" applyBorder="1" applyProtection="1"/>
    <xf numFmtId="166" fontId="0" fillId="0" borderId="31" xfId="12" applyNumberFormat="1" applyFont="1" applyFill="1" applyBorder="1" applyProtection="1"/>
    <xf numFmtId="42" fontId="26" fillId="0" borderId="31" xfId="9" applyNumberFormat="1" applyFill="1" applyBorder="1" applyProtection="1"/>
    <xf numFmtId="0" fontId="26" fillId="0" borderId="62" xfId="9" applyFill="1" applyBorder="1"/>
    <xf numFmtId="42" fontId="60" fillId="0" borderId="51" xfId="9" applyNumberFormat="1" applyFont="1" applyFill="1" applyBorder="1" applyProtection="1"/>
    <xf numFmtId="166" fontId="60" fillId="0" borderId="31" xfId="12" applyNumberFormat="1" applyFont="1" applyFill="1" applyBorder="1" applyProtection="1"/>
    <xf numFmtId="42" fontId="60" fillId="0" borderId="31" xfId="9" applyNumberFormat="1" applyFont="1" applyFill="1" applyBorder="1" applyProtection="1"/>
    <xf numFmtId="0" fontId="60" fillId="0" borderId="61" xfId="9" applyFont="1" applyFill="1" applyBorder="1"/>
    <xf numFmtId="0" fontId="60" fillId="0" borderId="31" xfId="9" applyFont="1" applyFill="1" applyBorder="1"/>
    <xf numFmtId="0" fontId="60" fillId="0" borderId="62" xfId="9" applyFont="1" applyFill="1" applyBorder="1"/>
    <xf numFmtId="166" fontId="60" fillId="0" borderId="51" xfId="12" applyNumberFormat="1" applyFont="1" applyFill="1" applyBorder="1" applyProtection="1"/>
    <xf numFmtId="166" fontId="60" fillId="0" borderId="60" xfId="12" applyNumberFormat="1" applyFont="1" applyFill="1" applyBorder="1" applyProtection="1"/>
    <xf numFmtId="0" fontId="60" fillId="0" borderId="53" xfId="9" applyFont="1" applyFill="1" applyBorder="1"/>
    <xf numFmtId="0" fontId="60" fillId="0" borderId="52" xfId="9" applyFont="1" applyFill="1" applyBorder="1"/>
    <xf numFmtId="0" fontId="60" fillId="0" borderId="60" xfId="9" applyFont="1" applyFill="1" applyBorder="1"/>
    <xf numFmtId="166" fontId="0" fillId="0" borderId="60" xfId="12" applyNumberFormat="1" applyFont="1" applyFill="1" applyBorder="1" applyProtection="1"/>
    <xf numFmtId="0" fontId="18" fillId="0" borderId="7" xfId="9" applyFont="1" applyFill="1" applyBorder="1"/>
    <xf numFmtId="3" fontId="26" fillId="0" borderId="7" xfId="9" applyNumberFormat="1" applyFill="1" applyBorder="1"/>
    <xf numFmtId="0" fontId="66" fillId="0" borderId="7" xfId="9" applyFont="1" applyFill="1" applyBorder="1" applyAlignment="1">
      <alignment horizontal="left"/>
    </xf>
    <xf numFmtId="0" fontId="1" fillId="0" borderId="0" xfId="0" applyFont="1"/>
    <xf numFmtId="0" fontId="0" fillId="0" borderId="0" xfId="0" applyFont="1" applyAlignment="1">
      <alignment vertical="top" wrapText="1"/>
    </xf>
    <xf numFmtId="166" fontId="1" fillId="0" borderId="0" xfId="0" applyNumberFormat="1" applyFont="1" applyFill="1"/>
    <xf numFmtId="172" fontId="71" fillId="0" borderId="0" xfId="0" applyNumberFormat="1" applyFont="1" applyFill="1"/>
    <xf numFmtId="42" fontId="1" fillId="0" borderId="0" xfId="0" applyNumberFormat="1" applyFont="1"/>
    <xf numFmtId="166" fontId="71" fillId="0" borderId="0" xfId="0" applyNumberFormat="1" applyFont="1" applyFill="1"/>
    <xf numFmtId="0" fontId="1" fillId="0" borderId="0" xfId="0" applyFont="1" applyAlignment="1">
      <alignment horizontal="center"/>
    </xf>
    <xf numFmtId="0" fontId="0" fillId="0" borderId="0" xfId="0" applyFont="1"/>
    <xf numFmtId="0" fontId="1" fillId="0" borderId="0" xfId="0" applyFont="1" applyFill="1" applyBorder="1" applyAlignment="1">
      <alignment horizontal="center"/>
    </xf>
    <xf numFmtId="0" fontId="1" fillId="0" borderId="0" xfId="0" applyFont="1" applyFill="1" applyAlignment="1">
      <alignment horizontal="center"/>
    </xf>
    <xf numFmtId="0" fontId="0" fillId="0" borderId="9" xfId="0" applyFont="1" applyBorder="1" applyAlignment="1">
      <alignment horizontal="center"/>
    </xf>
    <xf numFmtId="0" fontId="0" fillId="0" borderId="9" xfId="0" applyFont="1" applyFill="1" applyBorder="1" applyAlignment="1">
      <alignment horizontal="center"/>
    </xf>
    <xf numFmtId="0" fontId="1" fillId="0" borderId="9" xfId="0" applyFont="1" applyBorder="1" applyAlignment="1">
      <alignment horizontal="center"/>
    </xf>
    <xf numFmtId="0" fontId="0" fillId="0" borderId="0" xfId="0" applyFont="1" applyBorder="1" applyAlignment="1">
      <alignment horizontal="center"/>
    </xf>
    <xf numFmtId="0" fontId="0" fillId="0" borderId="0" xfId="0" applyFont="1" applyAlignment="1">
      <alignment horizontal="center"/>
    </xf>
    <xf numFmtId="0" fontId="1" fillId="0" borderId="0" xfId="0" applyFont="1" applyBorder="1" applyAlignment="1">
      <alignment horizontal="center"/>
    </xf>
    <xf numFmtId="0" fontId="1" fillId="0" borderId="0" xfId="0" applyFont="1" applyAlignment="1">
      <alignment horizontal="centerContinuous"/>
    </xf>
    <xf numFmtId="0" fontId="51" fillId="0" borderId="0" xfId="9" applyFont="1" applyFill="1" applyAlignment="1">
      <alignment vertical="center"/>
    </xf>
    <xf numFmtId="0" fontId="51" fillId="0" borderId="0" xfId="9" applyFont="1" applyFill="1" applyAlignment="1">
      <alignment horizontal="center" vertical="center"/>
    </xf>
    <xf numFmtId="0" fontId="26" fillId="0" borderId="0" xfId="9" applyFill="1"/>
    <xf numFmtId="0" fontId="26" fillId="0" borderId="0" xfId="9" applyFill="1" applyAlignment="1">
      <alignment horizontal="center"/>
    </xf>
    <xf numFmtId="0" fontId="46" fillId="0" borderId="0" xfId="9" applyFont="1" applyFill="1" applyBorder="1"/>
    <xf numFmtId="0" fontId="68" fillId="0" borderId="0" xfId="9" applyFont="1" applyFill="1" applyAlignment="1">
      <alignment wrapText="1"/>
    </xf>
    <xf numFmtId="3" fontId="26" fillId="0" borderId="0" xfId="9" applyNumberFormat="1" applyFill="1" applyBorder="1"/>
    <xf numFmtId="177" fontId="66" fillId="0" borderId="7" xfId="9" applyNumberFormat="1" applyFont="1" applyFill="1" applyBorder="1" applyAlignment="1">
      <alignment horizontal="left"/>
    </xf>
    <xf numFmtId="3" fontId="18" fillId="0" borderId="7" xfId="9" applyNumberFormat="1" applyFont="1" applyFill="1" applyBorder="1"/>
    <xf numFmtId="42" fontId="26" fillId="0" borderId="7" xfId="9" applyNumberFormat="1" applyFill="1" applyBorder="1"/>
    <xf numFmtId="0" fontId="26" fillId="0" borderId="2" xfId="9" applyFill="1" applyBorder="1"/>
    <xf numFmtId="0" fontId="26" fillId="0" borderId="12" xfId="9" applyFill="1" applyBorder="1" applyAlignment="1">
      <alignment horizontal="center" textRotation="180"/>
    </xf>
    <xf numFmtId="0" fontId="46" fillId="0" borderId="12" xfId="9" applyFont="1" applyFill="1" applyBorder="1" applyAlignment="1">
      <alignment horizontal="center" vertical="center" wrapText="1"/>
    </xf>
    <xf numFmtId="0" fontId="46" fillId="0" borderId="12" xfId="9" applyFont="1" applyFill="1" applyBorder="1" applyAlignment="1"/>
    <xf numFmtId="0" fontId="46" fillId="0" borderId="12" xfId="9" applyFont="1" applyFill="1" applyBorder="1" applyAlignment="1">
      <alignment vertical="center" wrapText="1"/>
    </xf>
    <xf numFmtId="0" fontId="62" fillId="0" borderId="12" xfId="13" applyFill="1" applyBorder="1" applyAlignment="1" applyProtection="1">
      <alignment horizontal="center" wrapText="1"/>
    </xf>
    <xf numFmtId="0" fontId="46" fillId="0" borderId="11" xfId="9" applyFont="1" applyFill="1" applyBorder="1" applyAlignment="1">
      <alignment horizontal="center" wrapText="1"/>
    </xf>
    <xf numFmtId="0" fontId="46" fillId="0" borderId="0" xfId="9" applyFont="1" applyFill="1" applyBorder="1" applyAlignment="1">
      <alignment horizontal="center" vertical="center" wrapText="1"/>
    </xf>
    <xf numFmtId="0" fontId="7" fillId="0" borderId="0" xfId="9" applyFont="1" applyFill="1" applyBorder="1" applyAlignment="1">
      <alignment vertical="center"/>
    </xf>
    <xf numFmtId="0" fontId="46" fillId="0" borderId="0" xfId="9" applyFont="1" applyFill="1" applyBorder="1" applyAlignment="1">
      <alignment vertical="center" wrapText="1"/>
    </xf>
    <xf numFmtId="0" fontId="62" fillId="0" borderId="0" xfId="13" applyFill="1" applyBorder="1" applyAlignment="1" applyProtection="1">
      <alignment horizontal="center" vertical="center" wrapText="1"/>
    </xf>
    <xf numFmtId="0" fontId="46" fillId="0" borderId="2" xfId="9" applyFont="1" applyFill="1" applyBorder="1" applyAlignment="1">
      <alignment horizontal="center" vertical="center" wrapText="1"/>
    </xf>
    <xf numFmtId="3" fontId="46" fillId="0" borderId="16" xfId="9" applyNumberFormat="1" applyFont="1" applyFill="1" applyBorder="1" applyAlignment="1">
      <alignment horizontal="center"/>
    </xf>
    <xf numFmtId="3" fontId="46" fillId="0" borderId="69" xfId="9" applyNumberFormat="1" applyFont="1" applyFill="1" applyBorder="1" applyAlignment="1">
      <alignment horizontal="center"/>
    </xf>
    <xf numFmtId="0" fontId="50" fillId="0" borderId="15" xfId="9" applyFont="1" applyFill="1" applyBorder="1"/>
    <xf numFmtId="3" fontId="46" fillId="0" borderId="15" xfId="9" applyNumberFormat="1" applyFont="1" applyFill="1" applyBorder="1" applyProtection="1"/>
    <xf numFmtId="42" fontId="46" fillId="0" borderId="15" xfId="9" applyNumberFormat="1" applyFont="1" applyFill="1" applyBorder="1" applyProtection="1"/>
    <xf numFmtId="3" fontId="46" fillId="0" borderId="14" xfId="9" applyNumberFormat="1" applyFont="1" applyFill="1" applyBorder="1" applyProtection="1"/>
    <xf numFmtId="0" fontId="35" fillId="0" borderId="61" xfId="9" applyFont="1" applyFill="1" applyBorder="1" applyAlignment="1">
      <alignment horizontal="center"/>
    </xf>
    <xf numFmtId="0" fontId="26" fillId="0" borderId="61" xfId="9" applyFill="1" applyBorder="1" applyAlignment="1">
      <alignment horizontal="center"/>
    </xf>
    <xf numFmtId="0" fontId="35" fillId="0" borderId="52" xfId="9" applyFont="1" applyFill="1" applyBorder="1" applyAlignment="1">
      <alignment horizontal="center"/>
    </xf>
    <xf numFmtId="0" fontId="26" fillId="0" borderId="52" xfId="9" applyFill="1" applyBorder="1" applyAlignment="1">
      <alignment horizontal="center"/>
    </xf>
    <xf numFmtId="0" fontId="60" fillId="0" borderId="2" xfId="9" applyFont="1" applyFill="1" applyBorder="1"/>
    <xf numFmtId="0" fontId="61" fillId="0" borderId="54" xfId="9" applyFont="1" applyFill="1" applyBorder="1" applyAlignment="1">
      <alignment horizontal="center"/>
    </xf>
    <xf numFmtId="0" fontId="60" fillId="0" borderId="51" xfId="9" applyFont="1" applyFill="1" applyBorder="1" applyAlignment="1">
      <alignment horizontal="center"/>
    </xf>
    <xf numFmtId="164" fontId="60" fillId="0" borderId="0" xfId="10" applyNumberFormat="1" applyFont="1" applyFill="1"/>
    <xf numFmtId="0" fontId="60" fillId="0" borderId="0" xfId="9" applyFont="1" applyFill="1"/>
    <xf numFmtId="0" fontId="61" fillId="0" borderId="52" xfId="9" applyFont="1" applyFill="1" applyBorder="1" applyAlignment="1">
      <alignment horizontal="center"/>
    </xf>
    <xf numFmtId="0" fontId="35" fillId="0" borderId="0" xfId="9" applyFont="1" applyFill="1" applyBorder="1" applyAlignment="1">
      <alignment horizontal="center"/>
    </xf>
    <xf numFmtId="0" fontId="26" fillId="0" borderId="68" xfId="9" applyFill="1" applyBorder="1" applyAlignment="1">
      <alignment horizontal="center"/>
    </xf>
    <xf numFmtId="0" fontId="35" fillId="0" borderId="5" xfId="9" applyFont="1" applyFill="1" applyBorder="1" applyAlignment="1">
      <alignment horizontal="center"/>
    </xf>
    <xf numFmtId="0" fontId="26" fillId="0" borderId="5" xfId="9" applyFill="1" applyBorder="1" applyAlignment="1">
      <alignment horizontal="center"/>
    </xf>
    <xf numFmtId="0" fontId="18" fillId="0" borderId="5" xfId="9" applyFont="1" applyFill="1" applyBorder="1"/>
    <xf numFmtId="0" fontId="26" fillId="0" borderId="0" xfId="9" applyFill="1" applyBorder="1" applyAlignment="1">
      <alignment horizontal="center"/>
    </xf>
    <xf numFmtId="0" fontId="57" fillId="0" borderId="0" xfId="9" applyFont="1" applyFill="1" applyBorder="1"/>
    <xf numFmtId="42" fontId="57" fillId="0" borderId="0" xfId="9" applyNumberFormat="1" applyFont="1" applyFill="1" applyBorder="1" applyProtection="1"/>
    <xf numFmtId="3" fontId="57" fillId="0" borderId="0" xfId="9" applyNumberFormat="1" applyFont="1" applyFill="1" applyBorder="1" applyProtection="1"/>
    <xf numFmtId="0" fontId="13" fillId="0" borderId="43" xfId="9" applyFont="1" applyFill="1" applyBorder="1" applyAlignment="1">
      <alignment horizontal="center"/>
    </xf>
    <xf numFmtId="0" fontId="46" fillId="0" borderId="5" xfId="9" applyFont="1" applyFill="1" applyBorder="1" applyAlignment="1">
      <alignment horizontal="center"/>
    </xf>
    <xf numFmtId="0" fontId="50" fillId="0" borderId="5" xfId="9" applyFont="1" applyFill="1" applyBorder="1"/>
    <xf numFmtId="3" fontId="45" fillId="0" borderId="5" xfId="9" applyNumberFormat="1" applyFont="1" applyFill="1" applyBorder="1" applyProtection="1"/>
    <xf numFmtId="3" fontId="45" fillId="0" borderId="4" xfId="9" applyNumberFormat="1" applyFont="1" applyFill="1" applyBorder="1" applyProtection="1"/>
    <xf numFmtId="0" fontId="35" fillId="0" borderId="64" xfId="9" applyFont="1" applyFill="1" applyBorder="1" applyAlignment="1">
      <alignment horizontal="center"/>
    </xf>
    <xf numFmtId="0" fontId="35" fillId="0" borderId="54" xfId="9" applyFont="1" applyFill="1" applyBorder="1" applyAlignment="1">
      <alignment horizontal="center"/>
    </xf>
    <xf numFmtId="166" fontId="58" fillId="0" borderId="60" xfId="12" applyNumberFormat="1" applyFont="1" applyFill="1" applyBorder="1" applyProtection="1"/>
    <xf numFmtId="0" fontId="26" fillId="0" borderId="67" xfId="9" applyFill="1" applyBorder="1" applyAlignment="1">
      <alignment horizontal="center"/>
    </xf>
    <xf numFmtId="42" fontId="44" fillId="0" borderId="4" xfId="9" applyNumberFormat="1" applyFont="1" applyFill="1" applyBorder="1" applyProtection="1"/>
    <xf numFmtId="0" fontId="13" fillId="0" borderId="5" xfId="9" applyFont="1" applyFill="1" applyBorder="1" applyAlignment="1">
      <alignment horizontal="center"/>
    </xf>
    <xf numFmtId="0" fontId="46" fillId="0" borderId="5" xfId="9" applyFont="1" applyFill="1" applyBorder="1"/>
    <xf numFmtId="164" fontId="0" fillId="0" borderId="0" xfId="10" applyNumberFormat="1" applyFont="1" applyFill="1"/>
    <xf numFmtId="0" fontId="35" fillId="0" borderId="47" xfId="9" applyFont="1" applyFill="1" applyBorder="1" applyAlignment="1">
      <alignment horizontal="center"/>
    </xf>
    <xf numFmtId="0" fontId="26" fillId="0" borderId="47" xfId="9" applyFill="1" applyBorder="1" applyAlignment="1">
      <alignment horizontal="center"/>
    </xf>
    <xf numFmtId="0" fontId="26" fillId="0" borderId="46" xfId="9" applyFill="1" applyBorder="1"/>
    <xf numFmtId="0" fontId="26" fillId="0" borderId="47" xfId="9" applyFill="1" applyBorder="1"/>
    <xf numFmtId="165" fontId="43" fillId="0" borderId="45" xfId="11" applyNumberFormat="1" applyFont="1" applyFill="1" applyBorder="1" applyProtection="1"/>
    <xf numFmtId="166" fontId="43" fillId="0" borderId="45" xfId="12" applyNumberFormat="1" applyFont="1" applyFill="1" applyBorder="1" applyProtection="1"/>
    <xf numFmtId="42" fontId="43" fillId="0" borderId="45" xfId="9" applyNumberFormat="1" applyFont="1" applyFill="1" applyBorder="1" applyProtection="1"/>
    <xf numFmtId="0" fontId="35" fillId="0" borderId="38" xfId="9" applyFont="1" applyFill="1" applyBorder="1" applyAlignment="1">
      <alignment horizontal="center"/>
    </xf>
    <xf numFmtId="0" fontId="26" fillId="0" borderId="38" xfId="9" applyFill="1" applyBorder="1" applyAlignment="1">
      <alignment horizontal="center"/>
    </xf>
    <xf numFmtId="166" fontId="43" fillId="0" borderId="65" xfId="12" applyNumberFormat="1" applyFont="1" applyFill="1" applyBorder="1" applyProtection="1"/>
    <xf numFmtId="165" fontId="43" fillId="0" borderId="9" xfId="11" applyNumberFormat="1" applyFont="1" applyFill="1" applyBorder="1" applyProtection="1"/>
    <xf numFmtId="166" fontId="43" fillId="0" borderId="9" xfId="12" applyNumberFormat="1" applyFont="1" applyFill="1" applyBorder="1" applyProtection="1"/>
    <xf numFmtId="42" fontId="43" fillId="0" borderId="9" xfId="9" applyNumberFormat="1" applyFont="1" applyFill="1" applyBorder="1" applyProtection="1"/>
    <xf numFmtId="42" fontId="49" fillId="0" borderId="45" xfId="9" applyNumberFormat="1" applyFont="1" applyFill="1" applyBorder="1" applyProtection="1"/>
    <xf numFmtId="42" fontId="43" fillId="0" borderId="51" xfId="9" applyNumberFormat="1" applyFont="1" applyFill="1" applyBorder="1" applyProtection="1"/>
    <xf numFmtId="42" fontId="49" fillId="0" borderId="9" xfId="9" applyNumberFormat="1" applyFont="1" applyFill="1" applyBorder="1" applyProtection="1"/>
    <xf numFmtId="42" fontId="43" fillId="0" borderId="0" xfId="9" applyNumberFormat="1" applyFont="1" applyFill="1" applyBorder="1" applyProtection="1"/>
    <xf numFmtId="3" fontId="43" fillId="0" borderId="0" xfId="9" applyNumberFormat="1" applyFont="1" applyFill="1" applyBorder="1" applyProtection="1"/>
    <xf numFmtId="3" fontId="56" fillId="0" borderId="37" xfId="9" applyNumberFormat="1" applyFont="1" applyFill="1" applyBorder="1" applyAlignment="1">
      <alignment horizontal="center"/>
    </xf>
    <xf numFmtId="3" fontId="50" fillId="0" borderId="37" xfId="9" applyNumberFormat="1" applyFont="1" applyFill="1" applyBorder="1" applyAlignment="1">
      <alignment horizontal="center"/>
    </xf>
    <xf numFmtId="0" fontId="50" fillId="0" borderId="37" xfId="9" applyFont="1" applyFill="1" applyBorder="1"/>
    <xf numFmtId="3" fontId="50" fillId="0" borderId="37" xfId="9" applyNumberFormat="1" applyFont="1" applyFill="1" applyBorder="1" applyProtection="1"/>
    <xf numFmtId="3" fontId="50" fillId="0" borderId="44" xfId="9" applyNumberFormat="1" applyFont="1" applyFill="1" applyBorder="1" applyProtection="1"/>
    <xf numFmtId="0" fontId="53" fillId="0" borderId="2" xfId="9" applyFont="1" applyFill="1" applyBorder="1"/>
    <xf numFmtId="0" fontId="53" fillId="0" borderId="51" xfId="9" applyFont="1" applyFill="1" applyBorder="1" applyAlignment="1">
      <alignment horizontal="center"/>
    </xf>
    <xf numFmtId="0" fontId="53" fillId="0" borderId="0" xfId="9" applyFont="1" applyFill="1"/>
    <xf numFmtId="164" fontId="53" fillId="0" borderId="0" xfId="10" applyNumberFormat="1" applyFont="1" applyFill="1"/>
    <xf numFmtId="0" fontId="26" fillId="0" borderId="2" xfId="9" applyFont="1" applyFill="1" applyBorder="1"/>
    <xf numFmtId="0" fontId="26" fillId="0" borderId="51" xfId="9" applyFont="1" applyFill="1" applyBorder="1" applyAlignment="1">
      <alignment horizontal="center"/>
    </xf>
    <xf numFmtId="0" fontId="26" fillId="0" borderId="58" xfId="9" applyFill="1" applyBorder="1" applyAlignment="1">
      <alignment horizontal="center"/>
    </xf>
    <xf numFmtId="3" fontId="43" fillId="0" borderId="60" xfId="9" applyNumberFormat="1" applyFont="1" applyFill="1" applyBorder="1" applyProtection="1"/>
    <xf numFmtId="0" fontId="26" fillId="0" borderId="60" xfId="9" applyFont="1" applyFill="1" applyBorder="1" applyAlignment="1">
      <alignment horizontal="center"/>
    </xf>
    <xf numFmtId="0" fontId="26" fillId="0" borderId="53" xfId="9" applyFont="1" applyFill="1" applyBorder="1" applyAlignment="1">
      <alignment horizontal="center"/>
    </xf>
    <xf numFmtId="0" fontId="53" fillId="0" borderId="60" xfId="9" applyFont="1" applyFill="1" applyBorder="1"/>
    <xf numFmtId="0" fontId="52" fillId="0" borderId="2" xfId="9" applyFont="1" applyFill="1" applyBorder="1"/>
    <xf numFmtId="0" fontId="52" fillId="0" borderId="51" xfId="9" applyFont="1" applyFill="1" applyBorder="1" applyAlignment="1">
      <alignment horizontal="center"/>
    </xf>
    <xf numFmtId="0" fontId="52" fillId="0" borderId="0" xfId="9" applyFont="1" applyFill="1"/>
    <xf numFmtId="164" fontId="52" fillId="0" borderId="0" xfId="10" applyNumberFormat="1" applyFont="1" applyFill="1"/>
    <xf numFmtId="0" fontId="52" fillId="0" borderId="51" xfId="9" applyFont="1" applyFill="1" applyBorder="1"/>
    <xf numFmtId="0" fontId="16" fillId="0" borderId="0" xfId="9" applyFont="1" applyFill="1" applyBorder="1"/>
    <xf numFmtId="42" fontId="43" fillId="0" borderId="4" xfId="9" applyNumberFormat="1" applyFont="1" applyFill="1" applyBorder="1" applyProtection="1"/>
    <xf numFmtId="3" fontId="43" fillId="0" borderId="62" xfId="9" applyNumberFormat="1" applyFont="1" applyFill="1" applyBorder="1" applyProtection="1"/>
    <xf numFmtId="3" fontId="49" fillId="0" borderId="60" xfId="9" applyNumberFormat="1" applyFont="1" applyFill="1" applyBorder="1" applyProtection="1"/>
    <xf numFmtId="3" fontId="43" fillId="0" borderId="57" xfId="9" applyNumberFormat="1" applyFont="1" applyFill="1" applyBorder="1" applyProtection="1"/>
    <xf numFmtId="3" fontId="26" fillId="0" borderId="56" xfId="9" applyNumberFormat="1" applyFont="1" applyFill="1" applyBorder="1" applyProtection="1"/>
    <xf numFmtId="49" fontId="26" fillId="0" borderId="52" xfId="9" applyNumberFormat="1" applyFont="1" applyFill="1" applyBorder="1" applyAlignment="1">
      <alignment horizontal="center"/>
    </xf>
    <xf numFmtId="0" fontId="35" fillId="0" borderId="9" xfId="9" applyFont="1" applyFill="1" applyBorder="1" applyAlignment="1">
      <alignment horizontal="center"/>
    </xf>
    <xf numFmtId="0" fontId="26" fillId="0" borderId="9" xfId="9" applyFill="1" applyBorder="1" applyAlignment="1">
      <alignment horizontal="center"/>
    </xf>
    <xf numFmtId="3" fontId="43" fillId="0" borderId="9" xfId="9" applyNumberFormat="1" applyFont="1" applyFill="1" applyBorder="1" applyProtection="1"/>
    <xf numFmtId="0" fontId="7" fillId="0" borderId="9" xfId="9" applyFont="1" applyFill="1" applyBorder="1" applyAlignment="1">
      <alignment horizontal="center"/>
    </xf>
    <xf numFmtId="0" fontId="40" fillId="0" borderId="9" xfId="9" applyFont="1" applyFill="1" applyBorder="1" applyAlignment="1">
      <alignment horizontal="left"/>
    </xf>
    <xf numFmtId="0" fontId="40" fillId="0" borderId="9" xfId="9" applyFont="1" applyFill="1" applyBorder="1" applyAlignment="1">
      <alignment horizontal="right"/>
    </xf>
    <xf numFmtId="3" fontId="44" fillId="0" borderId="9" xfId="9" applyNumberFormat="1" applyFont="1" applyFill="1" applyBorder="1" applyProtection="1"/>
    <xf numFmtId="42" fontId="44" fillId="0" borderId="9" xfId="9" applyNumberFormat="1" applyFont="1" applyFill="1" applyBorder="1" applyProtection="1"/>
    <xf numFmtId="42" fontId="44" fillId="0" borderId="10" xfId="9" applyNumberFormat="1" applyFont="1" applyFill="1" applyBorder="1" applyProtection="1"/>
    <xf numFmtId="174" fontId="44" fillId="0" borderId="9" xfId="9" applyNumberFormat="1" applyFont="1" applyFill="1" applyBorder="1" applyProtection="1"/>
    <xf numFmtId="42" fontId="43" fillId="0" borderId="10" xfId="9" applyNumberFormat="1" applyFont="1" applyFill="1" applyBorder="1" applyProtection="1"/>
    <xf numFmtId="3" fontId="13" fillId="0" borderId="5" xfId="9" applyNumberFormat="1" applyFont="1" applyFill="1" applyBorder="1" applyAlignment="1">
      <alignment horizontal="center"/>
    </xf>
    <xf numFmtId="3" fontId="46" fillId="0" borderId="5" xfId="9" applyNumberFormat="1" applyFont="1" applyFill="1" applyBorder="1" applyAlignment="1">
      <alignment horizontal="center"/>
    </xf>
    <xf numFmtId="0" fontId="47" fillId="0" borderId="5" xfId="9" applyFont="1" applyFill="1" applyBorder="1"/>
    <xf numFmtId="0" fontId="35" fillId="0" borderId="49" xfId="9" applyFont="1" applyFill="1" applyBorder="1" applyAlignment="1">
      <alignment horizontal="center"/>
    </xf>
    <xf numFmtId="3" fontId="43" fillId="0" borderId="46" xfId="9" applyNumberFormat="1" applyFont="1" applyFill="1" applyBorder="1" applyProtection="1"/>
    <xf numFmtId="3" fontId="43" fillId="0" borderId="45" xfId="9" applyNumberFormat="1" applyFont="1" applyFill="1" applyBorder="1" applyProtection="1"/>
    <xf numFmtId="0" fontId="35" fillId="0" borderId="43" xfId="9" applyFont="1" applyFill="1" applyBorder="1" applyAlignment="1">
      <alignment horizontal="center"/>
    </xf>
    <xf numFmtId="0" fontId="26" fillId="0" borderId="37" xfId="9" applyFill="1" applyBorder="1" applyAlignment="1">
      <alignment horizontal="center"/>
    </xf>
    <xf numFmtId="0" fontId="26" fillId="0" borderId="35" xfId="9" applyFill="1" applyBorder="1"/>
    <xf numFmtId="0" fontId="26" fillId="0" borderId="37" xfId="9" applyFill="1" applyBorder="1"/>
    <xf numFmtId="0" fontId="26" fillId="0" borderId="34" xfId="9" applyFill="1" applyBorder="1"/>
    <xf numFmtId="3" fontId="43" fillId="0" borderId="37" xfId="9" applyNumberFormat="1" applyFont="1" applyFill="1" applyBorder="1" applyProtection="1"/>
    <xf numFmtId="42" fontId="43" fillId="0" borderId="37" xfId="9" applyNumberFormat="1" applyFont="1" applyFill="1" applyBorder="1" applyProtection="1"/>
    <xf numFmtId="0" fontId="26" fillId="0" borderId="5" xfId="9" applyFill="1" applyBorder="1"/>
    <xf numFmtId="0" fontId="18" fillId="0" borderId="34" xfId="9" applyFont="1" applyFill="1" applyBorder="1"/>
    <xf numFmtId="0" fontId="18" fillId="0" borderId="41" xfId="9" applyFont="1" applyFill="1" applyBorder="1"/>
    <xf numFmtId="0" fontId="18" fillId="0" borderId="35" xfId="9" applyFont="1" applyFill="1" applyBorder="1"/>
    <xf numFmtId="0" fontId="26" fillId="0" borderId="7" xfId="9" applyFill="1" applyBorder="1" applyAlignment="1">
      <alignment horizontal="center"/>
    </xf>
    <xf numFmtId="0" fontId="0" fillId="0" borderId="0" xfId="0" applyFill="1" applyAlignment="1">
      <alignment horizontal="right"/>
    </xf>
    <xf numFmtId="42" fontId="0" fillId="0" borderId="0" xfId="0" applyNumberFormat="1" applyFill="1"/>
    <xf numFmtId="0" fontId="26" fillId="0" borderId="12" xfId="9" applyFill="1" applyBorder="1"/>
    <xf numFmtId="174" fontId="44" fillId="0" borderId="0" xfId="9" applyNumberFormat="1" applyFont="1" applyFill="1" applyBorder="1" applyProtection="1"/>
    <xf numFmtId="165" fontId="0" fillId="0" borderId="0" xfId="0" applyNumberFormat="1" applyFill="1"/>
    <xf numFmtId="42" fontId="0" fillId="0" borderId="1" xfId="0" applyNumberFormat="1" applyFill="1" applyBorder="1"/>
    <xf numFmtId="0" fontId="26" fillId="0" borderId="0" xfId="9" applyFill="1" applyBorder="1" applyAlignment="1">
      <alignment horizontal="center" vertical="center"/>
    </xf>
    <xf numFmtId="0" fontId="42" fillId="0" borderId="40" xfId="9" applyFont="1" applyFill="1" applyBorder="1" applyAlignment="1">
      <alignment vertical="center"/>
    </xf>
    <xf numFmtId="0" fontId="42" fillId="0" borderId="39" xfId="9" applyFont="1" applyFill="1" applyBorder="1" applyAlignment="1">
      <alignment vertical="center"/>
    </xf>
    <xf numFmtId="0" fontId="42" fillId="0" borderId="37" xfId="9" applyFont="1" applyFill="1" applyBorder="1" applyAlignment="1">
      <alignment vertical="center"/>
    </xf>
    <xf numFmtId="175" fontId="41" fillId="0" borderId="37" xfId="9" applyNumberFormat="1" applyFont="1" applyFill="1" applyBorder="1"/>
    <xf numFmtId="42" fontId="41" fillId="0" borderId="37" xfId="9" applyNumberFormat="1" applyFont="1" applyFill="1" applyBorder="1" applyAlignment="1" applyProtection="1">
      <alignment vertical="center"/>
    </xf>
    <xf numFmtId="3" fontId="41" fillId="0" borderId="37" xfId="9" applyNumberFormat="1" applyFont="1" applyFill="1" applyBorder="1" applyAlignment="1" applyProtection="1">
      <alignment vertical="center"/>
    </xf>
    <xf numFmtId="42" fontId="41" fillId="0" borderId="39" xfId="9" applyNumberFormat="1" applyFont="1" applyFill="1" applyBorder="1" applyAlignment="1" applyProtection="1">
      <alignment vertical="center"/>
    </xf>
    <xf numFmtId="0" fontId="42" fillId="0" borderId="36" xfId="9" applyFont="1" applyFill="1" applyBorder="1" applyAlignment="1">
      <alignment vertical="center"/>
    </xf>
    <xf numFmtId="0" fontId="42" fillId="0" borderId="9" xfId="9" applyFont="1" applyFill="1" applyBorder="1" applyAlignment="1">
      <alignment vertical="center"/>
    </xf>
    <xf numFmtId="174" fontId="41" fillId="0" borderId="9" xfId="9" applyNumberFormat="1" applyFont="1" applyFill="1" applyBorder="1" applyAlignment="1" applyProtection="1">
      <alignment vertical="center"/>
    </xf>
    <xf numFmtId="42" fontId="41" fillId="0" borderId="9" xfId="9" applyNumberFormat="1" applyFont="1" applyFill="1" applyBorder="1" applyAlignment="1" applyProtection="1">
      <alignment vertical="center"/>
    </xf>
    <xf numFmtId="3" fontId="41" fillId="0" borderId="9" xfId="9" applyNumberFormat="1" applyFont="1" applyFill="1" applyBorder="1" applyAlignment="1" applyProtection="1">
      <alignment vertical="center"/>
    </xf>
    <xf numFmtId="42" fontId="41" fillId="0" borderId="38" xfId="9" applyNumberFormat="1" applyFont="1" applyFill="1" applyBorder="1" applyAlignment="1" applyProtection="1">
      <alignment vertical="center"/>
    </xf>
    <xf numFmtId="0" fontId="26" fillId="0" borderId="35" xfId="9" applyFill="1" applyBorder="1" applyAlignment="1">
      <alignment horizontal="left"/>
    </xf>
    <xf numFmtId="0" fontId="26" fillId="0" borderId="5" xfId="9" applyFill="1" applyBorder="1" applyAlignment="1">
      <alignment horizontal="left"/>
    </xf>
    <xf numFmtId="164" fontId="0" fillId="0" borderId="5" xfId="10" applyNumberFormat="1" applyFont="1" applyFill="1" applyBorder="1" applyAlignment="1" applyProtection="1">
      <alignment horizontal="center"/>
    </xf>
    <xf numFmtId="3" fontId="26" fillId="0" borderId="5" xfId="9" applyNumberFormat="1" applyFill="1" applyBorder="1" applyProtection="1"/>
    <xf numFmtId="164" fontId="0" fillId="0" borderId="34" xfId="10" applyNumberFormat="1" applyFont="1" applyFill="1" applyBorder="1" applyAlignment="1" applyProtection="1">
      <alignment horizontal="center"/>
    </xf>
    <xf numFmtId="0" fontId="26" fillId="0" borderId="0" xfId="9" applyFill="1" applyProtection="1"/>
    <xf numFmtId="42" fontId="26" fillId="0" borderId="0" xfId="9" applyNumberFormat="1" applyFill="1" applyAlignment="1" applyProtection="1">
      <alignment horizontal="center"/>
    </xf>
    <xf numFmtId="0" fontId="26" fillId="0" borderId="9" xfId="9" applyFill="1" applyBorder="1" applyProtection="1"/>
    <xf numFmtId="164" fontId="0" fillId="0" borderId="5" xfId="10" applyNumberFormat="1" applyFont="1" applyFill="1" applyBorder="1" applyAlignment="1" applyProtection="1">
      <alignment horizontal="center" vertical="center"/>
    </xf>
    <xf numFmtId="3" fontId="26" fillId="0" borderId="37" xfId="9" applyNumberFormat="1" applyFill="1" applyBorder="1" applyAlignment="1" applyProtection="1">
      <alignment vertical="center"/>
    </xf>
    <xf numFmtId="0" fontId="26" fillId="0" borderId="36" xfId="9" applyFill="1" applyBorder="1" applyAlignment="1">
      <alignment horizontal="left"/>
    </xf>
    <xf numFmtId="165" fontId="0" fillId="0" borderId="9" xfId="11" applyNumberFormat="1" applyFont="1" applyFill="1" applyBorder="1" applyAlignment="1" applyProtection="1">
      <alignment horizontal="center"/>
    </xf>
    <xf numFmtId="3" fontId="26" fillId="0" borderId="9" xfId="9" applyNumberFormat="1" applyFill="1" applyBorder="1" applyProtection="1"/>
    <xf numFmtId="10" fontId="0" fillId="0" borderId="0" xfId="10" applyNumberFormat="1" applyFont="1" applyFill="1"/>
    <xf numFmtId="42" fontId="26" fillId="5" borderId="31" xfId="9" applyNumberFormat="1" applyFill="1" applyBorder="1" applyProtection="1"/>
    <xf numFmtId="165" fontId="0" fillId="5" borderId="31" xfId="11" applyNumberFormat="1" applyFont="1" applyFill="1" applyBorder="1" applyProtection="1"/>
    <xf numFmtId="165" fontId="0" fillId="5" borderId="51" xfId="11" applyNumberFormat="1" applyFont="1" applyFill="1" applyBorder="1" applyProtection="1"/>
    <xf numFmtId="0" fontId="72" fillId="0" borderId="0" xfId="0" applyFont="1" applyAlignment="1">
      <alignment horizontal="centerContinuous"/>
    </xf>
    <xf numFmtId="0" fontId="0" fillId="0" borderId="0" xfId="0" applyBorder="1" applyAlignment="1">
      <alignment horizontal="center"/>
    </xf>
    <xf numFmtId="0" fontId="0" fillId="0" borderId="9" xfId="0" applyBorder="1" applyAlignment="1">
      <alignment horizontal="center"/>
    </xf>
    <xf numFmtId="42" fontId="0" fillId="0" borderId="0" xfId="0" applyNumberFormat="1"/>
    <xf numFmtId="42" fontId="0" fillId="0" borderId="0" xfId="0" applyNumberFormat="1" applyFont="1"/>
    <xf numFmtId="42" fontId="0" fillId="0" borderId="37" xfId="0" applyNumberFormat="1" applyBorder="1"/>
    <xf numFmtId="0" fontId="73" fillId="0" borderId="0" xfId="0" applyFont="1" applyBorder="1" applyAlignment="1">
      <alignment horizontal="left"/>
    </xf>
    <xf numFmtId="0" fontId="74" fillId="0" borderId="0" xfId="0" applyFont="1" applyAlignment="1">
      <alignment horizontal="left"/>
    </xf>
    <xf numFmtId="0" fontId="75" fillId="0" borderId="0" xfId="0" applyFont="1"/>
    <xf numFmtId="42" fontId="75" fillId="0" borderId="0" xfId="0" applyNumberFormat="1" applyFont="1"/>
    <xf numFmtId="0" fontId="75" fillId="0" borderId="0" xfId="0" applyFont="1" applyAlignment="1">
      <alignment horizontal="left"/>
    </xf>
    <xf numFmtId="0" fontId="75" fillId="0" borderId="0" xfId="0" applyFont="1" applyAlignment="1">
      <alignment horizontal="center"/>
    </xf>
    <xf numFmtId="0" fontId="75" fillId="0" borderId="0" xfId="0" applyFont="1" applyFill="1" applyBorder="1" applyAlignment="1">
      <alignment horizontal="left"/>
    </xf>
    <xf numFmtId="0" fontId="75" fillId="0" borderId="0" xfId="0" applyFont="1" applyBorder="1" applyAlignment="1">
      <alignment horizontal="left"/>
    </xf>
    <xf numFmtId="0" fontId="75" fillId="0" borderId="0" xfId="0" applyFont="1" applyFill="1"/>
    <xf numFmtId="44" fontId="75" fillId="0" borderId="0" xfId="0" applyNumberFormat="1" applyFont="1"/>
    <xf numFmtId="0" fontId="2" fillId="0" borderId="0" xfId="0" applyFont="1"/>
    <xf numFmtId="42" fontId="0" fillId="0" borderId="0" xfId="1" applyNumberFormat="1" applyFont="1" applyFill="1" applyAlignment="1">
      <alignment horizontal="right" vertical="top"/>
    </xf>
    <xf numFmtId="0" fontId="3" fillId="0" borderId="0" xfId="0" applyFont="1" applyAlignment="1">
      <alignment horizontal="left"/>
    </xf>
    <xf numFmtId="0" fontId="0" fillId="0" borderId="0" xfId="0" applyFont="1" applyFill="1"/>
    <xf numFmtId="0" fontId="15" fillId="0" borderId="0" xfId="0" applyFont="1" applyAlignment="1">
      <alignment horizontal="center"/>
    </xf>
    <xf numFmtId="0" fontId="15" fillId="0" borderId="0" xfId="0" applyFont="1" applyFill="1" applyAlignment="1">
      <alignment horizontal="left" indent="1"/>
    </xf>
    <xf numFmtId="0" fontId="76" fillId="0" borderId="0" xfId="0" applyFont="1"/>
    <xf numFmtId="164" fontId="0" fillId="0" borderId="0" xfId="2" applyNumberFormat="1" applyFont="1" applyFill="1" applyAlignment="1">
      <alignment horizontal="center"/>
    </xf>
    <xf numFmtId="5" fontId="0" fillId="0" borderId="0" xfId="0" applyNumberFormat="1"/>
    <xf numFmtId="10" fontId="0" fillId="0" borderId="0" xfId="2" applyNumberFormat="1" applyFont="1"/>
    <xf numFmtId="166" fontId="0" fillId="0" borderId="0" xfId="15" applyNumberFormat="1" applyFont="1"/>
    <xf numFmtId="0" fontId="0" fillId="4" borderId="0" xfId="0" applyFill="1" applyAlignment="1">
      <alignment vertical="top" wrapText="1"/>
    </xf>
    <xf numFmtId="5" fontId="6" fillId="0" borderId="0" xfId="0" applyNumberFormat="1" applyFont="1" applyFill="1" applyAlignment="1">
      <alignment horizontal="center"/>
    </xf>
    <xf numFmtId="0" fontId="0" fillId="0" borderId="0" xfId="0" applyFont="1" applyFill="1" applyBorder="1"/>
    <xf numFmtId="1" fontId="0" fillId="0" borderId="0" xfId="0" applyNumberFormat="1" applyFont="1" applyFill="1" applyBorder="1"/>
    <xf numFmtId="44" fontId="0" fillId="0" borderId="0" xfId="0" applyNumberFormat="1" applyFont="1" applyFill="1" applyBorder="1"/>
    <xf numFmtId="17" fontId="0" fillId="0" borderId="0" xfId="0" applyNumberFormat="1" applyFont="1" applyFill="1" applyBorder="1"/>
    <xf numFmtId="44" fontId="1" fillId="0" borderId="0" xfId="1" applyFont="1" applyFill="1" applyBorder="1"/>
    <xf numFmtId="17" fontId="0" fillId="0" borderId="0" xfId="0" applyNumberFormat="1" applyFill="1" applyBorder="1"/>
    <xf numFmtId="0" fontId="0" fillId="0" borderId="0" xfId="0" applyFill="1" applyBorder="1" applyAlignment="1">
      <alignment horizontal="center"/>
    </xf>
    <xf numFmtId="44" fontId="0" fillId="0" borderId="0" xfId="1" applyFont="1" applyFill="1" applyBorder="1"/>
    <xf numFmtId="164" fontId="72" fillId="0" borderId="0" xfId="2" applyNumberFormat="1" applyFont="1" applyFill="1" applyAlignment="1">
      <alignment horizontal="center"/>
    </xf>
    <xf numFmtId="165" fontId="72" fillId="0" borderId="0" xfId="1" applyNumberFormat="1" applyFont="1" applyFill="1"/>
    <xf numFmtId="0" fontId="74" fillId="0" borderId="0" xfId="16" applyFont="1" applyAlignment="1">
      <alignment horizontal="left" vertical="top"/>
    </xf>
    <xf numFmtId="0" fontId="77" fillId="0" borderId="0" xfId="16"/>
    <xf numFmtId="0" fontId="74" fillId="6" borderId="70" xfId="16" applyFont="1" applyFill="1" applyBorder="1" applyAlignment="1">
      <alignment horizontal="left" vertical="top"/>
    </xf>
    <xf numFmtId="0" fontId="74" fillId="6" borderId="71" xfId="16" applyFont="1" applyFill="1" applyBorder="1" applyAlignment="1">
      <alignment horizontal="left" vertical="top"/>
    </xf>
    <xf numFmtId="0" fontId="77" fillId="0" borderId="72" xfId="16" applyBorder="1" applyAlignment="1">
      <alignment vertical="top"/>
    </xf>
    <xf numFmtId="0" fontId="77" fillId="0" borderId="73" xfId="16" applyBorder="1" applyAlignment="1">
      <alignment horizontal="left" vertical="top"/>
    </xf>
    <xf numFmtId="0" fontId="77" fillId="0" borderId="74" xfId="16" applyBorder="1" applyAlignment="1">
      <alignment horizontal="left" vertical="top"/>
    </xf>
    <xf numFmtId="179" fontId="77" fillId="0" borderId="74" xfId="16" applyNumberFormat="1" applyBorder="1" applyAlignment="1">
      <alignment horizontal="right" vertical="top"/>
    </xf>
    <xf numFmtId="179" fontId="74" fillId="6" borderId="74" xfId="16" applyNumberFormat="1" applyFont="1" applyFill="1" applyBorder="1" applyAlignment="1">
      <alignment horizontal="right" vertical="top"/>
    </xf>
    <xf numFmtId="180" fontId="77" fillId="0" borderId="74" xfId="16" applyNumberFormat="1" applyBorder="1" applyAlignment="1">
      <alignment horizontal="right" vertical="top"/>
    </xf>
    <xf numFmtId="180" fontId="74" fillId="6" borderId="75" xfId="16" applyNumberFormat="1" applyFont="1" applyFill="1" applyBorder="1" applyAlignment="1">
      <alignment horizontal="right" vertical="top"/>
    </xf>
    <xf numFmtId="0" fontId="77" fillId="7" borderId="0" xfId="16" applyFill="1" applyAlignment="1">
      <alignment horizontal="left" vertical="top"/>
    </xf>
    <xf numFmtId="179" fontId="77" fillId="7" borderId="70" xfId="16" applyNumberFormat="1" applyFill="1" applyBorder="1" applyAlignment="1">
      <alignment horizontal="right" vertical="top"/>
    </xf>
    <xf numFmtId="0" fontId="77" fillId="7" borderId="70" xfId="16" applyFill="1" applyBorder="1" applyAlignment="1">
      <alignment horizontal="left" vertical="top"/>
    </xf>
    <xf numFmtId="179" fontId="74" fillId="6" borderId="70" xfId="16" applyNumberFormat="1" applyFont="1" applyFill="1" applyBorder="1" applyAlignment="1">
      <alignment horizontal="right" vertical="top"/>
    </xf>
    <xf numFmtId="180" fontId="77" fillId="7" borderId="70" xfId="16" applyNumberFormat="1" applyFill="1" applyBorder="1" applyAlignment="1">
      <alignment horizontal="right" vertical="top"/>
    </xf>
    <xf numFmtId="180" fontId="74" fillId="6" borderId="71" xfId="16" applyNumberFormat="1" applyFont="1" applyFill="1" applyBorder="1" applyAlignment="1">
      <alignment horizontal="right" vertical="top"/>
    </xf>
    <xf numFmtId="0" fontId="77" fillId="0" borderId="0" xfId="16" applyAlignment="1">
      <alignment horizontal="left" vertical="top"/>
    </xf>
    <xf numFmtId="179" fontId="77" fillId="0" borderId="70" xfId="16" applyNumberFormat="1" applyBorder="1" applyAlignment="1">
      <alignment horizontal="right" vertical="top"/>
    </xf>
    <xf numFmtId="180" fontId="77" fillId="0" borderId="70" xfId="16" applyNumberFormat="1" applyBorder="1" applyAlignment="1">
      <alignment horizontal="right" vertical="top"/>
    </xf>
    <xf numFmtId="0" fontId="74" fillId="6" borderId="0" xfId="16" applyFont="1" applyFill="1" applyAlignment="1">
      <alignment horizontal="left" vertical="top"/>
    </xf>
    <xf numFmtId="180" fontId="74" fillId="6" borderId="70" xfId="16" applyNumberFormat="1" applyFont="1" applyFill="1" applyBorder="1" applyAlignment="1">
      <alignment horizontal="right" vertical="top"/>
    </xf>
    <xf numFmtId="0" fontId="77" fillId="0" borderId="0" xfId="16" applyAlignment="1">
      <alignment horizontal="left"/>
    </xf>
    <xf numFmtId="0" fontId="77" fillId="0" borderId="0" xfId="16" pivotButton="1"/>
    <xf numFmtId="0" fontId="78" fillId="0" borderId="0" xfId="4" applyFont="1"/>
    <xf numFmtId="0" fontId="16" fillId="0" borderId="9" xfId="4" applyBorder="1"/>
    <xf numFmtId="0" fontId="18" fillId="0" borderId="9" xfId="4" applyFont="1" applyBorder="1"/>
    <xf numFmtId="0" fontId="18" fillId="0" borderId="9" xfId="4" applyFont="1" applyFill="1" applyBorder="1"/>
    <xf numFmtId="0" fontId="18" fillId="0" borderId="0" xfId="4" applyFont="1" applyAlignment="1">
      <alignment horizontal="center"/>
    </xf>
    <xf numFmtId="181" fontId="16" fillId="0" borderId="0" xfId="4" applyNumberFormat="1" applyFont="1" applyAlignment="1">
      <alignment horizontal="center"/>
    </xf>
    <xf numFmtId="182" fontId="16" fillId="0" borderId="0" xfId="4" applyNumberFormat="1" applyFont="1"/>
    <xf numFmtId="4" fontId="16" fillId="0" borderId="0" xfId="4" applyNumberFormat="1" applyFont="1" applyAlignment="1">
      <alignment horizontal="right"/>
    </xf>
    <xf numFmtId="181" fontId="16" fillId="0" borderId="0" xfId="4" applyNumberFormat="1" applyFont="1"/>
    <xf numFmtId="4" fontId="16" fillId="0" borderId="0" xfId="4" applyNumberFormat="1" applyFont="1"/>
    <xf numFmtId="181" fontId="16" fillId="0" borderId="0" xfId="4" applyNumberFormat="1" applyFont="1" applyFill="1"/>
    <xf numFmtId="4" fontId="16" fillId="0" borderId="0" xfId="4" applyNumberFormat="1" applyFont="1" applyAlignment="1"/>
    <xf numFmtId="181" fontId="16" fillId="0" borderId="0" xfId="4" applyNumberFormat="1"/>
    <xf numFmtId="181" fontId="16" fillId="0" borderId="0" xfId="4" applyNumberFormat="1" applyFont="1" applyFill="1" applyAlignment="1">
      <alignment horizontal="center"/>
    </xf>
    <xf numFmtId="182" fontId="16" fillId="0" borderId="0" xfId="4" applyNumberFormat="1" applyFont="1" applyFill="1"/>
    <xf numFmtId="4" fontId="16" fillId="0" borderId="0" xfId="4" applyNumberFormat="1" applyFont="1" applyFill="1" applyAlignment="1">
      <alignment horizontal="right"/>
    </xf>
    <xf numFmtId="4" fontId="16" fillId="0" borderId="0" xfId="4" applyNumberFormat="1" applyFont="1" applyFill="1"/>
    <xf numFmtId="181" fontId="16" fillId="0" borderId="0" xfId="4" applyNumberFormat="1" applyFill="1"/>
    <xf numFmtId="4" fontId="16" fillId="0" borderId="0" xfId="4" applyNumberFormat="1" applyFont="1" applyFill="1" applyAlignment="1"/>
    <xf numFmtId="0" fontId="18" fillId="0" borderId="9" xfId="4" applyFont="1" applyBorder="1" applyAlignment="1">
      <alignment horizontal="center"/>
    </xf>
    <xf numFmtId="181" fontId="16" fillId="0" borderId="9" xfId="4" applyNumberFormat="1" applyFont="1" applyBorder="1" applyAlignment="1">
      <alignment horizontal="center"/>
    </xf>
    <xf numFmtId="181" fontId="16" fillId="0" borderId="9" xfId="4" applyNumberFormat="1" applyFont="1" applyBorder="1"/>
    <xf numFmtId="4" fontId="16" fillId="0" borderId="9" xfId="4" applyNumberFormat="1" applyFont="1" applyBorder="1" applyAlignment="1">
      <alignment horizontal="right"/>
    </xf>
    <xf numFmtId="4" fontId="75" fillId="0" borderId="9" xfId="4" applyNumberFormat="1" applyFont="1" applyBorder="1"/>
    <xf numFmtId="4" fontId="16" fillId="0" borderId="9" xfId="4" applyNumberFormat="1" applyBorder="1"/>
    <xf numFmtId="181" fontId="16" fillId="0" borderId="9" xfId="4" applyNumberFormat="1" applyFill="1" applyBorder="1"/>
    <xf numFmtId="181" fontId="16" fillId="0" borderId="9" xfId="4" applyNumberFormat="1" applyFont="1" applyFill="1" applyBorder="1"/>
    <xf numFmtId="181" fontId="18" fillId="0" borderId="0" xfId="4" applyNumberFormat="1" applyFont="1" applyAlignment="1">
      <alignment horizontal="center"/>
    </xf>
    <xf numFmtId="181" fontId="18" fillId="0" borderId="0" xfId="4" applyNumberFormat="1" applyFont="1"/>
    <xf numFmtId="4" fontId="18" fillId="0" borderId="0" xfId="4" applyNumberFormat="1" applyFont="1"/>
    <xf numFmtId="181" fontId="18" fillId="0" borderId="37" xfId="4" applyNumberFormat="1" applyFont="1" applyBorder="1"/>
    <xf numFmtId="181" fontId="18" fillId="0" borderId="37" xfId="4" applyNumberFormat="1" applyFont="1" applyFill="1" applyBorder="1"/>
    <xf numFmtId="181" fontId="79" fillId="0" borderId="37" xfId="4" applyNumberFormat="1" applyFont="1" applyBorder="1"/>
    <xf numFmtId="0" fontId="18" fillId="0" borderId="0" xfId="4" applyFont="1"/>
    <xf numFmtId="3" fontId="18" fillId="0" borderId="0" xfId="4" applyNumberFormat="1" applyFont="1" applyAlignment="1">
      <alignment horizontal="center" vertical="center"/>
    </xf>
    <xf numFmtId="3" fontId="18" fillId="0" borderId="0" xfId="4" applyNumberFormat="1" applyFont="1"/>
    <xf numFmtId="3" fontId="18" fillId="0" borderId="0" xfId="4" applyNumberFormat="1" applyFont="1" applyAlignment="1">
      <alignment horizontal="right"/>
    </xf>
    <xf numFmtId="3" fontId="18" fillId="0" borderId="0" xfId="4" applyNumberFormat="1" applyFont="1" applyFill="1" applyBorder="1"/>
    <xf numFmtId="3" fontId="18" fillId="0" borderId="0" xfId="4" applyNumberFormat="1" applyFont="1" applyFill="1"/>
    <xf numFmtId="3" fontId="16" fillId="0" borderId="0" xfId="4" applyNumberFormat="1"/>
    <xf numFmtId="3" fontId="16" fillId="0" borderId="0" xfId="4" applyNumberFormat="1" applyFill="1"/>
    <xf numFmtId="3" fontId="16" fillId="0" borderId="9" xfId="4" applyNumberFormat="1" applyBorder="1"/>
    <xf numFmtId="3" fontId="16" fillId="0" borderId="9" xfId="4" applyNumberFormat="1" applyFill="1" applyBorder="1"/>
    <xf numFmtId="0" fontId="16" fillId="0" borderId="0" xfId="4" applyFont="1"/>
    <xf numFmtId="3" fontId="79" fillId="0" borderId="0" xfId="4" applyNumberFormat="1" applyFont="1"/>
    <xf numFmtId="3" fontId="16" fillId="0" borderId="5" xfId="4" applyNumberFormat="1" applyBorder="1"/>
    <xf numFmtId="44" fontId="0" fillId="0" borderId="0" xfId="1" applyFont="1"/>
    <xf numFmtId="5" fontId="72" fillId="0" borderId="0" xfId="0" applyNumberFormat="1" applyFont="1" applyFill="1"/>
    <xf numFmtId="0" fontId="82" fillId="0" borderId="0" xfId="0" applyFont="1"/>
    <xf numFmtId="0" fontId="83" fillId="0" borderId="0" xfId="0" applyFont="1" applyFill="1"/>
    <xf numFmtId="0" fontId="84" fillId="0" borderId="0" xfId="0" applyFont="1" applyFill="1" applyAlignment="1">
      <alignment horizontal="center"/>
    </xf>
    <xf numFmtId="0" fontId="84" fillId="0" borderId="0" xfId="0" applyFont="1" applyAlignment="1">
      <alignment horizontal="center"/>
    </xf>
    <xf numFmtId="0" fontId="84" fillId="0" borderId="0" xfId="0" applyFont="1" applyFill="1" applyAlignment="1">
      <alignment horizontal="left" indent="1"/>
    </xf>
    <xf numFmtId="0" fontId="84" fillId="0" borderId="0" xfId="0" applyFont="1"/>
    <xf numFmtId="0" fontId="83" fillId="0" borderId="0" xfId="0" applyFont="1"/>
    <xf numFmtId="0" fontId="84" fillId="0" borderId="0" xfId="0" applyFont="1" applyFill="1" applyBorder="1" applyAlignment="1">
      <alignment horizontal="left" indent="1"/>
    </xf>
    <xf numFmtId="165" fontId="0" fillId="0" borderId="0" xfId="1" applyNumberFormat="1" applyFont="1"/>
    <xf numFmtId="0" fontId="77" fillId="0" borderId="70" xfId="16" applyBorder="1" applyAlignment="1">
      <alignment horizontal="left" vertical="top"/>
    </xf>
    <xf numFmtId="0" fontId="77" fillId="0" borderId="72" xfId="16" applyBorder="1" applyAlignment="1">
      <alignment horizontal="left" vertical="top"/>
    </xf>
    <xf numFmtId="178" fontId="77" fillId="7" borderId="70" xfId="16" applyNumberFormat="1" applyFill="1" applyBorder="1" applyAlignment="1">
      <alignment horizontal="right" vertical="top"/>
    </xf>
    <xf numFmtId="178" fontId="77" fillId="0" borderId="70" xfId="16" applyNumberFormat="1" applyBorder="1" applyAlignment="1">
      <alignment horizontal="right" vertical="top"/>
    </xf>
    <xf numFmtId="0" fontId="77" fillId="0" borderId="0" xfId="16" applyNumberFormat="1"/>
    <xf numFmtId="0" fontId="23" fillId="0" borderId="0" xfId="4" applyFont="1" applyFill="1" applyAlignment="1">
      <alignment horizontal="center" vertical="top"/>
    </xf>
    <xf numFmtId="0" fontId="7" fillId="0" borderId="9" xfId="3" applyFont="1" applyFill="1" applyBorder="1" applyAlignment="1">
      <alignment horizontal="center" vertical="center"/>
    </xf>
    <xf numFmtId="0" fontId="7" fillId="0" borderId="9" xfId="3" applyFont="1" applyFill="1" applyBorder="1" applyAlignment="1">
      <alignment horizontal="center"/>
    </xf>
    <xf numFmtId="0" fontId="26" fillId="0" borderId="0" xfId="9" applyFill="1" applyBorder="1" applyAlignment="1">
      <alignment horizontal="left" wrapText="1"/>
    </xf>
    <xf numFmtId="0" fontId="69" fillId="0" borderId="0" xfId="9" applyFont="1" applyFill="1" applyAlignment="1">
      <alignment horizontal="center" vertical="center"/>
    </xf>
    <xf numFmtId="0" fontId="67" fillId="0" borderId="13" xfId="14" applyFont="1" applyFill="1" applyBorder="1" applyAlignment="1">
      <alignment horizontal="center" vertical="center" wrapText="1"/>
    </xf>
    <xf numFmtId="0" fontId="67" fillId="0" borderId="11" xfId="14" applyFont="1" applyFill="1" applyBorder="1" applyAlignment="1">
      <alignment horizontal="center" vertical="center" wrapText="1"/>
    </xf>
    <xf numFmtId="0" fontId="67" fillId="0" borderId="8" xfId="14" applyFont="1" applyFill="1" applyBorder="1" applyAlignment="1">
      <alignment horizontal="center" vertical="center" wrapText="1"/>
    </xf>
    <xf numFmtId="0" fontId="67" fillId="0" borderId="6" xfId="14" applyFont="1" applyFill="1" applyBorder="1" applyAlignment="1">
      <alignment horizontal="center" vertical="center" wrapText="1"/>
    </xf>
    <xf numFmtId="176" fontId="65" fillId="0" borderId="7" xfId="9" applyNumberFormat="1" applyFont="1" applyFill="1" applyBorder="1" applyAlignment="1">
      <alignment horizontal="left"/>
    </xf>
    <xf numFmtId="0" fontId="26" fillId="0" borderId="35" xfId="9" applyFill="1" applyBorder="1" applyAlignment="1">
      <alignment horizontal="left" vertical="top" wrapText="1"/>
    </xf>
    <xf numFmtId="0" fontId="26" fillId="0" borderId="5" xfId="9" applyFill="1" applyBorder="1" applyAlignment="1">
      <alignment horizontal="left" vertical="top" wrapText="1"/>
    </xf>
    <xf numFmtId="0" fontId="1" fillId="0" borderId="0" xfId="0" applyFont="1" applyAlignment="1">
      <alignment horizontal="center"/>
    </xf>
    <xf numFmtId="0" fontId="0" fillId="0" borderId="0" xfId="0" applyFont="1" applyAlignment="1">
      <alignment horizontal="center"/>
    </xf>
    <xf numFmtId="0" fontId="0" fillId="0" borderId="0" xfId="0" applyFont="1" applyAlignment="1">
      <alignment horizontal="left" vertical="top" wrapText="1"/>
    </xf>
    <xf numFmtId="178" fontId="77" fillId="7" borderId="70" xfId="16" applyNumberFormat="1" applyFill="1" applyBorder="1" applyAlignment="1">
      <alignment horizontal="right" vertical="top"/>
    </xf>
    <xf numFmtId="178" fontId="77" fillId="0" borderId="70" xfId="16" applyNumberFormat="1" applyBorder="1" applyAlignment="1">
      <alignment horizontal="right" vertical="top"/>
    </xf>
    <xf numFmtId="0" fontId="77" fillId="0" borderId="72" xfId="16" applyBorder="1" applyAlignment="1">
      <alignment horizontal="left" vertical="top"/>
    </xf>
    <xf numFmtId="0" fontId="77" fillId="0" borderId="70" xfId="16" applyBorder="1" applyAlignment="1">
      <alignment horizontal="left" vertical="top"/>
    </xf>
    <xf numFmtId="0" fontId="77" fillId="0" borderId="71" xfId="16" applyBorder="1" applyAlignment="1">
      <alignment horizontal="left" vertical="top"/>
    </xf>
  </cellXfs>
  <cellStyles count="17">
    <cellStyle name="Comma" xfId="15" builtinId="3"/>
    <cellStyle name="Comma 2" xfId="6"/>
    <cellStyle name="Comma 2 2" xfId="12"/>
    <cellStyle name="Currency" xfId="1" builtinId="4"/>
    <cellStyle name="Currency 2" xfId="7"/>
    <cellStyle name="Currency 24" xfId="11"/>
    <cellStyle name="Hyperlink 2" xfId="13"/>
    <cellStyle name="Normal" xfId="0" builtinId="0"/>
    <cellStyle name="Normal 2" xfId="3"/>
    <cellStyle name="Normal 3" xfId="4"/>
    <cellStyle name="Normal 4" xfId="9"/>
    <cellStyle name="Normal 4 2" xfId="14"/>
    <cellStyle name="Normal 5" xfId="16"/>
    <cellStyle name="Percent" xfId="2" builtinId="5"/>
    <cellStyle name="Percent 2" xfId="5"/>
    <cellStyle name="Percent 3" xfId="8"/>
    <cellStyle name="Percent 3 2" xfId="10"/>
  </cellStyles>
  <dxfs count="4">
    <dxf>
      <font>
        <color rgb="FFFF0000"/>
      </font>
      <fill>
        <patternFill>
          <bgColor theme="4" tint="0.39994506668294322"/>
        </patternFill>
      </fill>
    </dxf>
    <dxf>
      <font>
        <color rgb="FFFF0000"/>
      </font>
      <fill>
        <patternFill>
          <fgColor theme="4"/>
          <bgColor theme="4" tint="0.59996337778862885"/>
        </patternFill>
      </fill>
    </dxf>
    <dxf>
      <font>
        <color rgb="FFFF0000"/>
      </font>
      <fill>
        <patternFill>
          <bgColor theme="4" tint="0.39994506668294322"/>
        </patternFill>
      </fill>
    </dxf>
    <dxf>
      <font>
        <color rgb="FFFF0000"/>
      </font>
      <fill>
        <patternFill>
          <fgColor theme="4"/>
          <bgColor theme="4" tint="0.59996337778862885"/>
        </patternFill>
      </fill>
    </dxf>
  </dxfs>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calcChain" Target="calcChain.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53" Type="http://schemas.openxmlformats.org/officeDocument/2006/relationships/externalLink" Target="externalLinks/externalLink35.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149" Type="http://schemas.openxmlformats.org/officeDocument/2006/relationships/externalLink" Target="externalLinks/externalLink131.xml"/><Relationship Id="rId5" Type="http://schemas.openxmlformats.org/officeDocument/2006/relationships/worksheet" Target="worksheets/sheet5.xml"/><Relationship Id="rId95" Type="http://schemas.openxmlformats.org/officeDocument/2006/relationships/externalLink" Target="externalLinks/externalLink77.xml"/><Relationship Id="rId160" Type="http://schemas.openxmlformats.org/officeDocument/2006/relationships/customXml" Target="../customXml/item1.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45" Type="http://schemas.openxmlformats.org/officeDocument/2006/relationships/externalLink" Target="externalLinks/externalLink127.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35" Type="http://schemas.openxmlformats.org/officeDocument/2006/relationships/externalLink" Target="externalLinks/externalLink117.xml"/><Relationship Id="rId151" Type="http://schemas.openxmlformats.org/officeDocument/2006/relationships/externalLink" Target="externalLinks/externalLink133.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141" Type="http://schemas.openxmlformats.org/officeDocument/2006/relationships/externalLink" Target="externalLinks/externalLink123.xml"/><Relationship Id="rId146" Type="http://schemas.openxmlformats.org/officeDocument/2006/relationships/externalLink" Target="externalLinks/externalLink128.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styles" Target="styles.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sharedStrings" Target="sharedString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6" Type="http://schemas.openxmlformats.org/officeDocument/2006/relationships/worksheet" Target="worksheets/sheet16.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5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226219</xdr:colOff>
      <xdr:row>95</xdr:row>
      <xdr:rowOff>11901</xdr:rowOff>
    </xdr:from>
    <xdr:to>
      <xdr:col>2</xdr:col>
      <xdr:colOff>2531594</xdr:colOff>
      <xdr:row>99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6318701"/>
          <a:ext cx="5858200" cy="638093"/>
        </a:xfrm>
        <a:prstGeom prst="rect">
          <a:avLst/>
        </a:prstGeom>
        <a:ln>
          <a:solidFill>
            <a:schemeClr val="tx1"/>
          </a:solidFill>
        </a:ln>
      </xdr:spPr>
    </xdr:pic>
    <xdr:clientData/>
  </xdr:twoCellAnchor>
  <xdr:twoCellAnchor editAs="oneCell">
    <xdr:from>
      <xdr:col>0</xdr:col>
      <xdr:colOff>273844</xdr:colOff>
      <xdr:row>84</xdr:row>
      <xdr:rowOff>119063</xdr:rowOff>
    </xdr:from>
    <xdr:to>
      <xdr:col>2</xdr:col>
      <xdr:colOff>2541123</xdr:colOff>
      <xdr:row>93</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4644688"/>
          <a:ext cx="5820104" cy="1480947"/>
        </a:xfrm>
        <a:prstGeom prst="rect">
          <a:avLst/>
        </a:prstGeom>
        <a:ln>
          <a:solidFill>
            <a:schemeClr val="tx1"/>
          </a:solidFill>
        </a:ln>
      </xdr:spPr>
    </xdr:pic>
    <xdr:clientData/>
  </xdr:twoCellAnchor>
  <xdr:twoCellAnchor editAs="oneCell">
    <xdr:from>
      <xdr:col>0</xdr:col>
      <xdr:colOff>214312</xdr:colOff>
      <xdr:row>60</xdr:row>
      <xdr:rowOff>71437</xdr:rowOff>
    </xdr:from>
    <xdr:to>
      <xdr:col>7</xdr:col>
      <xdr:colOff>68779</xdr:colOff>
      <xdr:row>83</xdr:row>
      <xdr:rowOff>85243</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10710862"/>
          <a:ext cx="9903342" cy="3738081"/>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372099" y="1162050"/>
          <a:ext cx="3633787" cy="1137698"/>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2024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63246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376311</xdr:colOff>
      <xdr:row>1</xdr:row>
      <xdr:rowOff>182880</xdr:rowOff>
    </xdr:from>
    <xdr:to>
      <xdr:col>8</xdr:col>
      <xdr:colOff>4983</xdr:colOff>
      <xdr:row>2</xdr:row>
      <xdr:rowOff>73563</xdr:rowOff>
    </xdr:to>
    <xdr:sp macro="" textlink="">
      <xdr:nvSpPr>
        <xdr:cNvPr id="7" name="Rectangle 6">
          <a:hlinkClick xmlns:r="http://schemas.openxmlformats.org/officeDocument/2006/relationships" r:id="rId1"/>
        </xdr:cNvPr>
        <xdr:cNvSpPr/>
      </xdr:nvSpPr>
      <xdr:spPr>
        <a:xfrm>
          <a:off x="4643511" y="373380"/>
          <a:ext cx="238272" cy="8118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225376</xdr:colOff>
      <xdr:row>1</xdr:row>
      <xdr:rowOff>182881</xdr:rowOff>
    </xdr:from>
    <xdr:to>
      <xdr:col>8</xdr:col>
      <xdr:colOff>1126588</xdr:colOff>
      <xdr:row>2</xdr:row>
      <xdr:rowOff>81183</xdr:rowOff>
    </xdr:to>
    <xdr:sp macro="" textlink="">
      <xdr:nvSpPr>
        <xdr:cNvPr id="8" name="Rectangle 7">
          <a:hlinkClick xmlns:r="http://schemas.openxmlformats.org/officeDocument/2006/relationships" r:id="rId2"/>
        </xdr:cNvPr>
        <xdr:cNvSpPr/>
      </xdr:nvSpPr>
      <xdr:spPr>
        <a:xfrm>
          <a:off x="5102176" y="373381"/>
          <a:ext cx="386862" cy="888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2025 Portfolio view</a:t>
          </a: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937260" y="15318105"/>
          <a:ext cx="647700" cy="68389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401955</xdr:colOff>
      <xdr:row>80</xdr:row>
      <xdr:rowOff>76200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621155" y="15316200"/>
          <a:ext cx="207645" cy="6858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1" name="Rectangle 10">
          <a:hlinkClick xmlns:r="http://schemas.openxmlformats.org/officeDocument/2006/relationships" r:id="rId3"/>
        </xdr:cNvPr>
        <xdr:cNvSpPr/>
      </xdr:nvSpPr>
      <xdr:spPr>
        <a:xfrm>
          <a:off x="906780" y="15329535"/>
          <a:ext cx="655320" cy="67246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13</xdr:col>
      <xdr:colOff>317501</xdr:colOff>
      <xdr:row>33</xdr:row>
      <xdr:rowOff>145295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184150"/>
          <a:ext cx="8585200" cy="60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171451</xdr:colOff>
      <xdr:row>0</xdr:row>
      <xdr:rowOff>0</xdr:rowOff>
    </xdr:from>
    <xdr:to>
      <xdr:col>10</xdr:col>
      <xdr:colOff>332797</xdr:colOff>
      <xdr:row>22</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171451" y="0"/>
          <a:ext cx="6644696" cy="4051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53225</xdr:colOff>
      <xdr:row>9</xdr:row>
      <xdr:rowOff>85507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000000"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Current\Emissions%20Inventory%202022%20working\Large%20Customers%20LDC%20supply\2021%20shell%202022_12_8_441_NG_supplier_reporting_tool.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AYMENT%20PROCESSING/Wong%20Matthew/Reports/DailyPaymentTotals_Analysi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Aggregate emissions"/>
      <sheetName val="Up- or down-stream LDC,pipeline"/>
      <sheetName val="End-users and large customers"/>
      <sheetName val="Storage and direct deliveries"/>
      <sheetName val="Interstate pipeline deliveries"/>
      <sheetName val="Biomethane"/>
      <sheetName val="LPG, CNG, LNG Importers"/>
      <sheetName val="Reference"/>
      <sheetName val="Validation"/>
    </sheetNames>
    <sheetDataSet>
      <sheetData sheetId="0"/>
      <sheetData sheetId="1"/>
      <sheetData sheetId="2"/>
      <sheetData sheetId="3"/>
      <sheetData sheetId="4"/>
      <sheetData sheetId="5"/>
      <sheetData sheetId="6"/>
      <sheetData sheetId="7"/>
      <sheetData sheetId="8">
        <row r="49">
          <cell r="B49" t="str">
            <v>Agrium Kennewick Fertilizer Operations (KFO) - Kennewick</v>
          </cell>
        </row>
        <row r="50">
          <cell r="B50" t="str">
            <v>Air Liquide Hydrogen Plant  - Anacortes</v>
          </cell>
        </row>
        <row r="51">
          <cell r="B51" t="str">
            <v>Alcoa Intalco Works - Ferndale</v>
          </cell>
        </row>
        <row r="52">
          <cell r="B52" t="str">
            <v>Alcoa Wenatchee Works - Malaga</v>
          </cell>
        </row>
        <row r="53">
          <cell r="B53" t="str">
            <v>Alon Asphalt Company - Seattle</v>
          </cell>
        </row>
        <row r="54">
          <cell r="B54" t="str">
            <v>Analog Devices, Inc. - Camas</v>
          </cell>
        </row>
        <row r="55">
          <cell r="B55" t="str">
            <v>Ardagh Glass Inc. - Seattle</v>
          </cell>
        </row>
        <row r="56">
          <cell r="B56" t="str">
            <v>Arlington Dry Kilns LLC - Arlington</v>
          </cell>
        </row>
        <row r="57">
          <cell r="B57" t="str">
            <v>Ascensus Specialties LLC - Elma</v>
          </cell>
        </row>
        <row r="58">
          <cell r="B58" t="str">
            <v>Ash Grove Cement Company - Seattle</v>
          </cell>
        </row>
        <row r="59">
          <cell r="B59" t="str">
            <v>Basic American Foods - Moses Lake</v>
          </cell>
        </row>
        <row r="60">
          <cell r="B60" t="str">
            <v>Bio Energy Washington, LLC - Maple Valley</v>
          </cell>
        </row>
        <row r="61">
          <cell r="B61" t="str">
            <v>Boeing Commercial Airplanes - Everett</v>
          </cell>
        </row>
        <row r="62">
          <cell r="B62" t="str">
            <v>Boise Cascade Wood Products, LLC.  Kettle Falls Lumber - Kettle Falls</v>
          </cell>
        </row>
        <row r="63">
          <cell r="B63" t="str">
            <v>Boise Cascade Wood Products, LLC.  Kettle Falls Plywood - Kettle Falls</v>
          </cell>
        </row>
        <row r="64">
          <cell r="B64" t="str">
            <v>Bonneville Power Administration - WA Only - statewide</v>
          </cell>
        </row>
        <row r="65">
          <cell r="B65" t="str">
            <v>Boulder Park Generating Station - Spokane Valley</v>
          </cell>
        </row>
        <row r="66">
          <cell r="B66" t="str">
            <v>bp Cherry Point Refinery - Blaine</v>
          </cell>
        </row>
        <row r="67">
          <cell r="B67" t="str">
            <v>Cardinal FG Company - Winlock</v>
          </cell>
        </row>
        <row r="68">
          <cell r="B68" t="str">
            <v>Cathcart Landfill - Snohomish</v>
          </cell>
        </row>
        <row r="69">
          <cell r="B69" t="str">
            <v>Central Washington University - Ellensburg</v>
          </cell>
        </row>
        <row r="70">
          <cell r="B70" t="str">
            <v>CenTrio Energy Seattle LLC - Seattle</v>
          </cell>
        </row>
        <row r="71">
          <cell r="B71" t="str">
            <v>CertainTeed Gypsum - Seattle</v>
          </cell>
        </row>
        <row r="72">
          <cell r="B72" t="str">
            <v>Cheyne Landfill - Zillah</v>
          </cell>
        </row>
        <row r="73">
          <cell r="B73" t="str">
            <v>City of Spokane Northside Landfill - Spokane</v>
          </cell>
        </row>
        <row r="74">
          <cell r="B74" t="str">
            <v>City of Tacoma Solid Waste Facility - Tacoma</v>
          </cell>
        </row>
        <row r="75">
          <cell r="B75" t="str">
            <v>Cosmo Specialty Fibers Inc - Cosmopolis</v>
          </cell>
        </row>
        <row r="76">
          <cell r="B76" t="str">
            <v>Cowlitz County Headquarters Landfill - Castle Rock</v>
          </cell>
        </row>
        <row r="77">
          <cell r="B77" t="str">
            <v>Cowlitz County Landfill - Longview</v>
          </cell>
        </row>
        <row r="78">
          <cell r="B78" t="str">
            <v>Darigold - Chehalis</v>
          </cell>
        </row>
        <row r="79">
          <cell r="B79" t="str">
            <v>Darigold - Lynden</v>
          </cell>
        </row>
        <row r="80">
          <cell r="B80" t="str">
            <v>Darigold - Sunnyside</v>
          </cell>
        </row>
        <row r="81">
          <cell r="B81" t="str">
            <v>Darling Ingredients Inc - Tacoma</v>
          </cell>
        </row>
        <row r="82">
          <cell r="B82" t="str">
            <v>DH Feeders - Eltopia</v>
          </cell>
        </row>
        <row r="83">
          <cell r="B83" t="str">
            <v>Easterday Ranches South Feedlot - Kennewick</v>
          </cell>
        </row>
        <row r="84">
          <cell r="B84" t="str">
            <v>El Oro Cattle Feeders, LLC - Moses Lake</v>
          </cell>
        </row>
        <row r="85">
          <cell r="B85" t="str">
            <v>Emerald City Renewables LLC LFGTE- Graham</v>
          </cell>
        </row>
        <row r="86">
          <cell r="B86" t="str">
            <v>Emerald Kalama Chemical, LLC - Kalama</v>
          </cell>
        </row>
        <row r="87">
          <cell r="B87" t="str">
            <v>Fairchild AFB - Spokane Co.</v>
          </cell>
        </row>
        <row r="88">
          <cell r="B88" t="str">
            <v>Frederickson Power LP - Tacoma</v>
          </cell>
        </row>
        <row r="89">
          <cell r="B89" t="str">
            <v>Frito Lay - Vancouver</v>
          </cell>
        </row>
        <row r="90">
          <cell r="B90" t="str">
            <v>Gas Transmission Northwest Compressor Station 6 - Rosalia</v>
          </cell>
        </row>
        <row r="91">
          <cell r="B91" t="str">
            <v>Gas Transmission Northwest Compressor Station 7 - Starbuck</v>
          </cell>
        </row>
        <row r="92">
          <cell r="B92" t="str">
            <v>Gas Transmission Northwest Compressor Station 8 - Wallula</v>
          </cell>
        </row>
        <row r="93">
          <cell r="B93" t="str">
            <v>General Chemical - Anacortes</v>
          </cell>
        </row>
        <row r="94">
          <cell r="B94" t="str">
            <v>Georgia-Pacific Consumer Products LLC - Camas</v>
          </cell>
        </row>
        <row r="95">
          <cell r="B95" t="str">
            <v>Georgia-Pacific Gypsum LLC - Tacoma</v>
          </cell>
        </row>
        <row r="96">
          <cell r="B96" t="str">
            <v>Goodrich Corporation - Spokane</v>
          </cell>
        </row>
        <row r="97">
          <cell r="B97" t="str">
            <v>Grant County Landfill 1 - Ephrata</v>
          </cell>
        </row>
        <row r="98">
          <cell r="B98" t="str">
            <v>Graymont Western US. Inc. - Tacoma</v>
          </cell>
        </row>
        <row r="99">
          <cell r="B99" t="str">
            <v>Grays Harbor Energy Center - Elma</v>
          </cell>
        </row>
        <row r="100">
          <cell r="B100" t="str">
            <v>Great Western Malt - Vancouver</v>
          </cell>
        </row>
        <row r="101">
          <cell r="B101" t="str">
            <v>Guy Bennett Lumber Company - Clarkston</v>
          </cell>
        </row>
        <row r="102">
          <cell r="B102" t="str">
            <v>H.W. Hill Landfill Gas Power Plant - Roosevelt</v>
          </cell>
        </row>
        <row r="103">
          <cell r="B103" t="str">
            <v>Hampton Lumber Mills Washington Inc. - Darrington</v>
          </cell>
        </row>
        <row r="104">
          <cell r="B104" t="str">
            <v>Hampton Lumber Mills Washington Inc. - Morton</v>
          </cell>
        </row>
        <row r="105">
          <cell r="B105" t="str">
            <v>Hampton Lumber Mills Washington Inc. - Randle</v>
          </cell>
        </row>
        <row r="106">
          <cell r="B106" t="str">
            <v>Hidden Valley Landfill - Puyallup</v>
          </cell>
        </row>
        <row r="107">
          <cell r="B107" t="str">
            <v>Horn Rapids Sanitary Landfill - Richland</v>
          </cell>
        </row>
        <row r="108">
          <cell r="B108" t="str">
            <v>Horse Heaven Cattle Feeders, Inc. - Sunnyside</v>
          </cell>
        </row>
        <row r="109">
          <cell r="B109" t="str">
            <v>Imerys Minerals Quincy Plant - Quincy</v>
          </cell>
        </row>
        <row r="110">
          <cell r="B110" t="str">
            <v>Inland Empire Paper Company - Spokane</v>
          </cell>
        </row>
        <row r="111">
          <cell r="B111" t="str">
            <v>Interfor US, Inc. - Forks</v>
          </cell>
        </row>
        <row r="112">
          <cell r="B112" t="str">
            <v>Interfor US, Inc. - Port Angeles</v>
          </cell>
        </row>
        <row r="113">
          <cell r="B113" t="str">
            <v>Interfor US, Inc. - Tacoma</v>
          </cell>
        </row>
        <row r="114">
          <cell r="B114" t="str">
            <v>J.R. Simplot Company - Moses Lake</v>
          </cell>
        </row>
        <row r="115">
          <cell r="B115" t="str">
            <v>J.R. Simplot Company - Othello</v>
          </cell>
        </row>
        <row r="116">
          <cell r="B116" t="str">
            <v>James Hardie Building Products - Tacoma</v>
          </cell>
        </row>
        <row r="117">
          <cell r="B117" t="str">
            <v>Kaiser Aluminum Washington, LLC (Trentwood Works) - Spokane Valley</v>
          </cell>
        </row>
        <row r="118">
          <cell r="B118" t="str">
            <v>Kettle Falls Generating Station - Kettle Falls</v>
          </cell>
        </row>
        <row r="119">
          <cell r="B119" t="str">
            <v>Kimberly-Clark Corporation - Everett</v>
          </cell>
        </row>
        <row r="120">
          <cell r="B120" t="str">
            <v>King County Solid Waste Cedar Hills Landfill - Maple Valley</v>
          </cell>
        </row>
        <row r="121">
          <cell r="B121" t="str">
            <v>Lamb Weston - Connell</v>
          </cell>
        </row>
        <row r="122">
          <cell r="B122" t="str">
            <v>Lamb Weston - Pasco</v>
          </cell>
        </row>
        <row r="123">
          <cell r="B123" t="str">
            <v>Lamb Weston - Quincy</v>
          </cell>
        </row>
        <row r="124">
          <cell r="B124" t="str">
            <v>Lamb Weston - Richland</v>
          </cell>
        </row>
        <row r="125">
          <cell r="B125" t="str">
            <v>Lamb Weston - Warden</v>
          </cell>
        </row>
        <row r="126">
          <cell r="B126" t="str">
            <v>Leichner Landfill - Vancouver</v>
          </cell>
        </row>
        <row r="127">
          <cell r="B127" t="str">
            <v>LRI Landfill - Graham</v>
          </cell>
        </row>
        <row r="128">
          <cell r="B128" t="str">
            <v>Marathon Anacortes Refinery - Anacortes</v>
          </cell>
        </row>
        <row r="129">
          <cell r="B129" t="str">
            <v>Matheson - Anacortes</v>
          </cell>
        </row>
        <row r="130">
          <cell r="B130" t="str">
            <v>McCain Foods - Othello</v>
          </cell>
        </row>
        <row r="131">
          <cell r="B131" t="str">
            <v>McKinley Paper Co. - Washington Mill - Port Angeles</v>
          </cell>
        </row>
        <row r="132">
          <cell r="B132" t="str">
            <v>Michelsen Packaging - Yakima</v>
          </cell>
        </row>
        <row r="133">
          <cell r="B133" t="str">
            <v>Naval Air Station Whidbey Island - Oak Harbor</v>
          </cell>
        </row>
        <row r="134">
          <cell r="B134" t="str">
            <v>Naval Base Kitsap - Bremerton</v>
          </cell>
        </row>
        <row r="135">
          <cell r="B135" t="str">
            <v>Naval Base Kitsap Bangor - Silverdale</v>
          </cell>
        </row>
        <row r="136">
          <cell r="B136" t="str">
            <v>Nippon Dynawave - Longview</v>
          </cell>
        </row>
        <row r="137">
          <cell r="B137" t="str">
            <v>North Pacific Paper Company, LLC - Longview</v>
          </cell>
        </row>
        <row r="138">
          <cell r="B138" t="str">
            <v>Northwest Hardwoods Inc. - Centralia</v>
          </cell>
        </row>
        <row r="139">
          <cell r="B139" t="str">
            <v>Northwest Hardwoods Inc. - Longview</v>
          </cell>
        </row>
        <row r="140">
          <cell r="B140" t="str">
            <v>Northwest Hardwoods Inc. - Mount Vernon</v>
          </cell>
        </row>
        <row r="141">
          <cell r="B141" t="str">
            <v>Northwest Pipeline C/S - Chehalis</v>
          </cell>
        </row>
        <row r="142">
          <cell r="B142" t="str">
            <v>Northwest Pipeline C/S - Goldendale</v>
          </cell>
        </row>
        <row r="143">
          <cell r="B143" t="str">
            <v>Northwest Pipeline C/S - Mount Vernon</v>
          </cell>
        </row>
        <row r="144">
          <cell r="B144" t="str">
            <v>Northwest Pipeline C/S - Snohomish</v>
          </cell>
        </row>
        <row r="145">
          <cell r="B145" t="str">
            <v>Northwest Pipeline C/S - Sumas</v>
          </cell>
        </row>
        <row r="146">
          <cell r="B146" t="str">
            <v>Northwest Pipeline C/S - Sumner</v>
          </cell>
        </row>
        <row r="147">
          <cell r="B147" t="str">
            <v>Northwest Pipeline C/S - Washougal</v>
          </cell>
        </row>
        <row r="148">
          <cell r="B148" t="str">
            <v>Northwest Pipeline Plymouth C/S - Plymouth</v>
          </cell>
        </row>
        <row r="149">
          <cell r="B149" t="str">
            <v>Northwest Pipeline Roosevelt C/S - Bickleton</v>
          </cell>
        </row>
        <row r="150">
          <cell r="B150" t="str">
            <v>Northwest Pipeline Willard C/S - Cook</v>
          </cell>
        </row>
        <row r="151">
          <cell r="B151" t="str">
            <v>Nucor Steel Seattle, Inc, - Seattle</v>
          </cell>
        </row>
        <row r="152">
          <cell r="B152" t="str">
            <v>Okanogan County Central Landfill - Okanogan</v>
          </cell>
        </row>
        <row r="153">
          <cell r="B153" t="str">
            <v>Olympic View Sanitary Landfill - Bremerton</v>
          </cell>
        </row>
        <row r="154">
          <cell r="B154" t="str">
            <v>Owens-Brockway Glass Container Inc Plant #2 - Kalama</v>
          </cell>
        </row>
        <row r="155">
          <cell r="B155" t="str">
            <v>PacifiCorp Energy - Chehalis Generation Facility - Chehalis</v>
          </cell>
        </row>
        <row r="156">
          <cell r="B156" t="str">
            <v>Packaging Corporation of America - Wallula</v>
          </cell>
        </row>
        <row r="157">
          <cell r="B157" t="str">
            <v>Phillips 66 Ferndale Refinery - Ferndale</v>
          </cell>
        </row>
        <row r="158">
          <cell r="B158" t="str">
            <v>Ponderay Newsprint Company - Usk</v>
          </cell>
        </row>
        <row r="159">
          <cell r="B159" t="str">
            <v>Port Townsend Paper Corporation - Port Townsend</v>
          </cell>
        </row>
        <row r="160">
          <cell r="B160" t="str">
            <v>Puget Sound Energy - Encogen Generating Station - Bellingham</v>
          </cell>
        </row>
        <row r="161">
          <cell r="B161" t="str">
            <v>Puget Sound Energy - Ferndale Generating Station - Ferndale</v>
          </cell>
        </row>
        <row r="162">
          <cell r="B162" t="str">
            <v>Puget Sound Energy - Frederickson Generating Station - Tacoma</v>
          </cell>
        </row>
        <row r="163">
          <cell r="B163" t="str">
            <v>Puget Sound Energy - Fredonia Generating Station - Mount Vernon</v>
          </cell>
        </row>
        <row r="164">
          <cell r="B164" t="str">
            <v>Puget Sound Energy - Goldendale Generating Station - Goldendale</v>
          </cell>
        </row>
        <row r="165">
          <cell r="B165" t="str">
            <v>Puget Sound Energy - Jackson Prairie Gas Storage - Chehalis</v>
          </cell>
        </row>
        <row r="166">
          <cell r="B166" t="str">
            <v>Puget Sound Energy - Mint Farm Generating Station - Longview</v>
          </cell>
        </row>
        <row r="167">
          <cell r="B167" t="str">
            <v>Puget Sound Energy - Sumas Generating Station - Sumas</v>
          </cell>
        </row>
        <row r="168">
          <cell r="B168" t="str">
            <v>Puget Sound Energy - Whitehorn Generating Station - Blaine</v>
          </cell>
        </row>
        <row r="169">
          <cell r="B169" t="str">
            <v>Puget Sound Energy T&amp;D - statewide</v>
          </cell>
        </row>
        <row r="170">
          <cell r="B170" t="str">
            <v>Rainier Veneer, Inc. - Spanaway</v>
          </cell>
        </row>
        <row r="171">
          <cell r="B171" t="str">
            <v>REC Solar Grade Silicon - Moses Lake</v>
          </cell>
        </row>
        <row r="172">
          <cell r="B172" t="str">
            <v>REG Grays Harbor LLC - Hoquiam</v>
          </cell>
        </row>
        <row r="173">
          <cell r="B173" t="str">
            <v>River Road Generating Plant - Vancouver</v>
          </cell>
        </row>
        <row r="174">
          <cell r="B174" t="str">
            <v>Roosevelt Regional Landfill - Roosevelt</v>
          </cell>
        </row>
        <row r="175">
          <cell r="B175" t="str">
            <v>Schweitzer Engineering Laboratories, Inc. - Pullman</v>
          </cell>
        </row>
        <row r="176">
          <cell r="B176" t="str">
            <v>SDS Lumber Company - Bingen</v>
          </cell>
        </row>
        <row r="177">
          <cell r="B177" t="str">
            <v>Seattle-Tacoma International Airport - Seattle</v>
          </cell>
        </row>
        <row r="178">
          <cell r="B178" t="str">
            <v>SEH America, Inc - Vancouver</v>
          </cell>
        </row>
        <row r="179">
          <cell r="B179" t="str">
            <v>SGL Carbon, LLC - Moses Lake</v>
          </cell>
        </row>
        <row r="180">
          <cell r="B180" t="str">
            <v>Shell Puget Sound Refinery - Anacortes</v>
          </cell>
        </row>
        <row r="181">
          <cell r="B181" t="str">
            <v>Sierra Pacific Industries - Aberdeen</v>
          </cell>
        </row>
        <row r="182">
          <cell r="B182" t="str">
            <v>Sierra Pacific Industries - Burlington - Mount Vernon</v>
          </cell>
        </row>
        <row r="183">
          <cell r="B183" t="str">
            <v>Sierra Pacific Industries - Centralia</v>
          </cell>
        </row>
        <row r="184">
          <cell r="B184" t="str">
            <v>Sierra Pacific Industries - Shelton</v>
          </cell>
        </row>
        <row r="185">
          <cell r="B185" t="str">
            <v>Simplot Feeders LTD. - Burbank</v>
          </cell>
        </row>
        <row r="186">
          <cell r="B186" t="str">
            <v>Solvay Chemicals, Inc. - Longview</v>
          </cell>
        </row>
        <row r="187">
          <cell r="B187" t="str">
            <v>Sonoco Products - Sumner</v>
          </cell>
        </row>
        <row r="188">
          <cell r="B188" t="str">
            <v>Spectrum Glass Company - Woodinville</v>
          </cell>
        </row>
        <row r="189">
          <cell r="B189" t="str">
            <v>Spokane Waste to Energy Facility - Spokane</v>
          </cell>
        </row>
        <row r="190">
          <cell r="B190" t="str">
            <v>Star Forge LLC dba Jorgensen Forge - Tukwila</v>
          </cell>
        </row>
        <row r="191">
          <cell r="B191" t="str">
            <v>Starbucks Kent Flexible Plant - Kent</v>
          </cell>
        </row>
        <row r="192">
          <cell r="B192" t="str">
            <v>Steelscape</v>
          </cell>
        </row>
        <row r="193">
          <cell r="B193" t="str">
            <v>Terrace Heights Landfill - Yakima</v>
          </cell>
        </row>
        <row r="194">
          <cell r="B194" t="str">
            <v>The Boeing Company - Auburn Site - Auburn</v>
          </cell>
        </row>
        <row r="195">
          <cell r="B195" t="str">
            <v>The Boeing Company - Fabrication (Frederickson Site) - Puyallup</v>
          </cell>
        </row>
        <row r="196">
          <cell r="B196" t="str">
            <v>The Boeing Company - Renton</v>
          </cell>
        </row>
        <row r="197">
          <cell r="B197" t="str">
            <v>The Boeing Company: Boeing Plant 2 - Seattle</v>
          </cell>
        </row>
        <row r="198">
          <cell r="B198" t="str">
            <v>The Boeing Company: DC/MFC - Tukwila</v>
          </cell>
        </row>
        <row r="199">
          <cell r="B199" t="str">
            <v>TransAlta Centralia Generation LLC - Centralia</v>
          </cell>
        </row>
        <row r="200">
          <cell r="B200" t="str">
            <v>Tree Top - Prosser</v>
          </cell>
        </row>
        <row r="201">
          <cell r="B201" t="str">
            <v>Tree Top - Selah Campus</v>
          </cell>
        </row>
        <row r="202">
          <cell r="B202" t="str">
            <v>Tree Top - Wenatchee</v>
          </cell>
        </row>
        <row r="203">
          <cell r="B203" t="str">
            <v>Tyson Fresh Meats, Inc. - Wallula</v>
          </cell>
        </row>
        <row r="204">
          <cell r="B204" t="str">
            <v>U.S. Department of Energy Hanford Site - Richland</v>
          </cell>
        </row>
        <row r="205">
          <cell r="B205" t="str">
            <v>U.S. Oil &amp; Refining Co. - Tacoma</v>
          </cell>
        </row>
        <row r="206">
          <cell r="B206" t="str">
            <v>University of Washington Seattle Campus - Seattle</v>
          </cell>
        </row>
        <row r="207">
          <cell r="B207" t="str">
            <v>US Army Joint Base Lewis-McChord - Pierce Co.</v>
          </cell>
        </row>
        <row r="208">
          <cell r="B208" t="str">
            <v>Vaagen Bros. Lumber, Inc. - Colville</v>
          </cell>
        </row>
        <row r="209">
          <cell r="B209" t="str">
            <v>WaferTech LLC - Camas</v>
          </cell>
        </row>
        <row r="210">
          <cell r="B210" t="str">
            <v>Washington Potato Company</v>
          </cell>
        </row>
        <row r="211">
          <cell r="B211" t="str">
            <v>Washington State University - Pullman</v>
          </cell>
        </row>
        <row r="212">
          <cell r="B212" t="str">
            <v>Waste Management Greater Wenatchee Regional Landfill - East Wenatchee</v>
          </cell>
        </row>
        <row r="213">
          <cell r="B213" t="str">
            <v>WestRock CP, LLC - Tacoma</v>
          </cell>
        </row>
        <row r="214">
          <cell r="B214" t="str">
            <v>WestRock LLC - Longview</v>
          </cell>
        </row>
        <row r="215">
          <cell r="B215" t="str">
            <v>Weyerhaeuser Raymond Lumber - Raymond</v>
          </cell>
        </row>
        <row r="216">
          <cell r="B216" t="str">
            <v>Willamette Valley Company - Centralia</v>
          </cell>
        </row>
        <row r="217">
          <cell r="B217" t="str">
            <v>Cascade Natural Gas Corporation</v>
          </cell>
        </row>
        <row r="218">
          <cell r="B218" t="str">
            <v>Avista Corporation - WA</v>
          </cell>
        </row>
        <row r="219">
          <cell r="B219" t="str">
            <v>NW Natural</v>
          </cell>
        </row>
        <row r="220">
          <cell r="B220" t="str">
            <v>Puget Sound Energy LDC</v>
          </cell>
        </row>
      </sheetData>
      <sheetData sheetId="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TotalsByWeek"/>
      <sheetName val="OverallTotals"/>
      <sheetName val="Returns"/>
      <sheetName val="MonthlySummary"/>
      <sheetName val="Amount_Data"/>
      <sheetName val="TemperatureData"/>
      <sheetName val="Inslee Announcements"/>
      <sheetName val="Validation"/>
      <sheetName val="AvgDailyLookup"/>
      <sheetName val="Lookup"/>
      <sheetName val="Sheet1"/>
    </sheetNames>
    <sheetDataSet>
      <sheetData sheetId="0" refreshError="1"/>
      <sheetData sheetId="1" refreshError="1"/>
      <sheetData sheetId="2" refreshError="1"/>
      <sheetData sheetId="3" refreshError="1"/>
      <sheetData sheetId="4" refreshError="1"/>
      <sheetData sheetId="5">
        <row r="1">
          <cell r="A1" t="str">
            <v/>
          </cell>
        </row>
        <row r="2">
          <cell r="A2" t="str">
            <v>Posting Date</v>
          </cell>
          <cell r="B2" t="str">
            <v>Payment Type</v>
          </cell>
          <cell r="C2" t="str">
            <v/>
          </cell>
          <cell r="D2" t="str">
            <v>$</v>
          </cell>
          <cell r="E2" t="str">
            <v>Amount</v>
          </cell>
          <cell r="F2" t="str">
            <v>Count</v>
          </cell>
          <cell r="G2" t="str">
            <v>Day</v>
          </cell>
          <cell r="H2" t="str">
            <v>d</v>
          </cell>
          <cell r="I2" t="str">
            <v>PmtType</v>
          </cell>
          <cell r="J2" t="str">
            <v>Group</v>
          </cell>
          <cell r="K2" t="str">
            <v>AvgCount</v>
          </cell>
          <cell r="L2" t="str">
            <v>AvgAmt</v>
          </cell>
          <cell r="M2" t="str">
            <v>Week</v>
          </cell>
          <cell r="N2" t="str">
            <v>Date</v>
          </cell>
          <cell r="O2" t="str">
            <v>Show</v>
          </cell>
        </row>
        <row r="3">
          <cell r="A3" t="str">
            <v>01/01/2020</v>
          </cell>
        </row>
        <row r="4">
          <cell r="A4" t="str">
            <v>01/01/2020</v>
          </cell>
        </row>
        <row r="5">
          <cell r="A5" t="str">
            <v>01/01/2020</v>
          </cell>
        </row>
        <row r="6">
          <cell r="A6" t="str">
            <v>01/01/2020</v>
          </cell>
        </row>
        <row r="7">
          <cell r="A7" t="str">
            <v>01/02/2020</v>
          </cell>
        </row>
        <row r="8">
          <cell r="A8" t="str">
            <v>01/02/2020</v>
          </cell>
        </row>
        <row r="9">
          <cell r="A9" t="str">
            <v>01/02/2020</v>
          </cell>
        </row>
        <row r="10">
          <cell r="A10" t="str">
            <v>01/02/2020</v>
          </cell>
        </row>
        <row r="11">
          <cell r="A11" t="str">
            <v>01/02/2020</v>
          </cell>
        </row>
        <row r="12">
          <cell r="A12" t="str">
            <v>01/02/2020</v>
          </cell>
        </row>
        <row r="13">
          <cell r="A13" t="str">
            <v>01/02/2020</v>
          </cell>
        </row>
        <row r="14">
          <cell r="A14" t="str">
            <v>01/02/2020</v>
          </cell>
        </row>
        <row r="15">
          <cell r="A15" t="str">
            <v>01/02/2020</v>
          </cell>
        </row>
        <row r="16">
          <cell r="A16" t="str">
            <v>01/02/2020</v>
          </cell>
        </row>
        <row r="17">
          <cell r="A17" t="str">
            <v>01/02/2020</v>
          </cell>
        </row>
        <row r="18">
          <cell r="A18" t="str">
            <v>01/02/2020</v>
          </cell>
        </row>
        <row r="19">
          <cell r="A19" t="str">
            <v>01/02/2020</v>
          </cell>
        </row>
        <row r="20">
          <cell r="A20" t="str">
            <v>01/02/2020</v>
          </cell>
        </row>
        <row r="21">
          <cell r="A21" t="str">
            <v>01/03/2020</v>
          </cell>
        </row>
        <row r="22">
          <cell r="A22" t="str">
            <v>01/03/2020</v>
          </cell>
        </row>
        <row r="23">
          <cell r="A23" t="str">
            <v>01/03/2020</v>
          </cell>
        </row>
        <row r="24">
          <cell r="A24" t="str">
            <v>01/03/2020</v>
          </cell>
        </row>
        <row r="25">
          <cell r="A25" t="str">
            <v>01/03/2020</v>
          </cell>
        </row>
        <row r="26">
          <cell r="A26" t="str">
            <v>01/03/2020</v>
          </cell>
        </row>
        <row r="27">
          <cell r="A27" t="str">
            <v>01/03/2020</v>
          </cell>
        </row>
        <row r="28">
          <cell r="A28" t="str">
            <v>01/03/2020</v>
          </cell>
        </row>
        <row r="29">
          <cell r="A29" t="str">
            <v>01/03/2020</v>
          </cell>
        </row>
        <row r="30">
          <cell r="A30" t="str">
            <v>01/03/2020</v>
          </cell>
        </row>
        <row r="31">
          <cell r="A31" t="str">
            <v>01/03/2020</v>
          </cell>
        </row>
        <row r="32">
          <cell r="A32" t="str">
            <v>01/03/2020</v>
          </cell>
        </row>
        <row r="33">
          <cell r="A33" t="str">
            <v>01/04/2020</v>
          </cell>
        </row>
        <row r="34">
          <cell r="A34" t="str">
            <v>01/04/2020</v>
          </cell>
        </row>
        <row r="35">
          <cell r="A35" t="str">
            <v>01/05/2020</v>
          </cell>
        </row>
        <row r="36">
          <cell r="A36" t="str">
            <v>01/06/2020</v>
          </cell>
        </row>
        <row r="37">
          <cell r="A37" t="str">
            <v>01/06/2020</v>
          </cell>
        </row>
        <row r="38">
          <cell r="A38" t="str">
            <v>01/06/2020</v>
          </cell>
        </row>
        <row r="39">
          <cell r="A39" t="str">
            <v>01/06/2020</v>
          </cell>
        </row>
        <row r="40">
          <cell r="A40" t="str">
            <v>01/06/2020</v>
          </cell>
        </row>
        <row r="41">
          <cell r="A41" t="str">
            <v>01/06/2020</v>
          </cell>
        </row>
        <row r="42">
          <cell r="A42" t="str">
            <v>01/06/2020</v>
          </cell>
        </row>
        <row r="43">
          <cell r="A43" t="str">
            <v>01/06/2020</v>
          </cell>
        </row>
        <row r="44">
          <cell r="A44" t="str">
            <v>01/06/2020</v>
          </cell>
        </row>
        <row r="45">
          <cell r="A45" t="str">
            <v>01/06/2020</v>
          </cell>
        </row>
        <row r="46">
          <cell r="A46" t="str">
            <v>01/06/2020</v>
          </cell>
        </row>
        <row r="47">
          <cell r="A47" t="str">
            <v>01/06/2020</v>
          </cell>
        </row>
        <row r="48">
          <cell r="A48" t="str">
            <v>01/07/2020</v>
          </cell>
        </row>
        <row r="49">
          <cell r="A49" t="str">
            <v>01/07/2020</v>
          </cell>
        </row>
        <row r="50">
          <cell r="A50" t="str">
            <v>01/07/2020</v>
          </cell>
        </row>
        <row r="51">
          <cell r="A51" t="str">
            <v>01/07/2020</v>
          </cell>
        </row>
        <row r="52">
          <cell r="A52" t="str">
            <v>01/07/2020</v>
          </cell>
        </row>
        <row r="53">
          <cell r="A53" t="str">
            <v>01/07/2020</v>
          </cell>
        </row>
        <row r="54">
          <cell r="A54" t="str">
            <v>01/07/2020</v>
          </cell>
        </row>
        <row r="55">
          <cell r="A55" t="str">
            <v>01/07/2020</v>
          </cell>
        </row>
        <row r="56">
          <cell r="A56" t="str">
            <v>01/07/2020</v>
          </cell>
        </row>
        <row r="57">
          <cell r="A57" t="str">
            <v>01/07/2020</v>
          </cell>
        </row>
        <row r="58">
          <cell r="A58" t="str">
            <v>01/07/2020</v>
          </cell>
        </row>
        <row r="59">
          <cell r="A59" t="str">
            <v>01/07/2020</v>
          </cell>
        </row>
        <row r="60">
          <cell r="A60" t="str">
            <v>01/07/2020</v>
          </cell>
        </row>
        <row r="61">
          <cell r="A61" t="str">
            <v>01/08/2020</v>
          </cell>
        </row>
        <row r="62">
          <cell r="A62" t="str">
            <v>01/08/2020</v>
          </cell>
        </row>
        <row r="63">
          <cell r="A63" t="str">
            <v>01/08/2020</v>
          </cell>
        </row>
        <row r="64">
          <cell r="A64" t="str">
            <v>01/08/2020</v>
          </cell>
        </row>
        <row r="65">
          <cell r="A65" t="str">
            <v>01/08/2020</v>
          </cell>
        </row>
        <row r="66">
          <cell r="A66" t="str">
            <v>01/08/2020</v>
          </cell>
        </row>
        <row r="67">
          <cell r="A67" t="str">
            <v>01/08/2020</v>
          </cell>
        </row>
        <row r="68">
          <cell r="A68" t="str">
            <v>01/08/2020</v>
          </cell>
        </row>
        <row r="69">
          <cell r="A69" t="str">
            <v>01/08/2020</v>
          </cell>
        </row>
        <row r="70">
          <cell r="A70" t="str">
            <v>01/08/2020</v>
          </cell>
        </row>
        <row r="71">
          <cell r="A71" t="str">
            <v>01/08/2020</v>
          </cell>
        </row>
        <row r="72">
          <cell r="A72" t="str">
            <v>01/08/2020</v>
          </cell>
        </row>
        <row r="73">
          <cell r="A73" t="str">
            <v>01/08/2020</v>
          </cell>
        </row>
        <row r="74">
          <cell r="A74" t="str">
            <v>01/09/2020</v>
          </cell>
        </row>
        <row r="75">
          <cell r="A75" t="str">
            <v>01/09/2020</v>
          </cell>
        </row>
        <row r="76">
          <cell r="A76" t="str">
            <v>01/09/2020</v>
          </cell>
        </row>
        <row r="77">
          <cell r="A77" t="str">
            <v>01/09/2020</v>
          </cell>
        </row>
        <row r="78">
          <cell r="A78" t="str">
            <v>01/09/2020</v>
          </cell>
        </row>
        <row r="79">
          <cell r="A79" t="str">
            <v>01/09/2020</v>
          </cell>
        </row>
        <row r="80">
          <cell r="A80" t="str">
            <v>01/09/2020</v>
          </cell>
        </row>
        <row r="81">
          <cell r="A81" t="str">
            <v>01/09/2020</v>
          </cell>
        </row>
        <row r="82">
          <cell r="A82" t="str">
            <v>01/09/2020</v>
          </cell>
        </row>
        <row r="83">
          <cell r="A83" t="str">
            <v>01/09/2020</v>
          </cell>
        </row>
        <row r="84">
          <cell r="A84" t="str">
            <v>01/09/2020</v>
          </cell>
        </row>
        <row r="85">
          <cell r="A85" t="str">
            <v>01/09/2020</v>
          </cell>
        </row>
        <row r="86">
          <cell r="A86" t="str">
            <v>01/09/2020</v>
          </cell>
        </row>
        <row r="87">
          <cell r="A87" t="str">
            <v>01/10/2020</v>
          </cell>
        </row>
        <row r="88">
          <cell r="A88" t="str">
            <v>01/10/2020</v>
          </cell>
        </row>
        <row r="89">
          <cell r="A89" t="str">
            <v>01/10/2020</v>
          </cell>
        </row>
        <row r="90">
          <cell r="A90" t="str">
            <v>01/10/2020</v>
          </cell>
        </row>
        <row r="91">
          <cell r="A91" t="str">
            <v>01/10/2020</v>
          </cell>
        </row>
        <row r="92">
          <cell r="A92" t="str">
            <v>01/10/2020</v>
          </cell>
        </row>
        <row r="93">
          <cell r="A93" t="str">
            <v>01/10/2020</v>
          </cell>
        </row>
        <row r="94">
          <cell r="A94" t="str">
            <v>01/10/2020</v>
          </cell>
        </row>
        <row r="95">
          <cell r="A95" t="str">
            <v>01/10/2020</v>
          </cell>
        </row>
        <row r="96">
          <cell r="A96" t="str">
            <v>01/10/2020</v>
          </cell>
        </row>
        <row r="97">
          <cell r="A97" t="str">
            <v>01/10/2020</v>
          </cell>
        </row>
        <row r="98">
          <cell r="A98" t="str">
            <v>01/10/2020</v>
          </cell>
        </row>
        <row r="99">
          <cell r="A99" t="str">
            <v>01/10/2020</v>
          </cell>
        </row>
        <row r="100">
          <cell r="A100" t="str">
            <v>01/10/2020</v>
          </cell>
        </row>
        <row r="101">
          <cell r="A101" t="str">
            <v>01/11/2020</v>
          </cell>
        </row>
        <row r="102">
          <cell r="A102" t="str">
            <v>01/11/2020</v>
          </cell>
        </row>
        <row r="103">
          <cell r="A103" t="str">
            <v>01/11/2020</v>
          </cell>
        </row>
        <row r="104">
          <cell r="A104" t="str">
            <v>01/12/2020</v>
          </cell>
        </row>
        <row r="105">
          <cell r="A105" t="str">
            <v>01/13/2020</v>
          </cell>
        </row>
        <row r="106">
          <cell r="A106" t="str">
            <v>01/13/2020</v>
          </cell>
        </row>
        <row r="107">
          <cell r="A107" t="str">
            <v>01/13/2020</v>
          </cell>
        </row>
        <row r="108">
          <cell r="A108" t="str">
            <v>01/13/2020</v>
          </cell>
        </row>
        <row r="109">
          <cell r="A109" t="str">
            <v>01/13/2020</v>
          </cell>
        </row>
        <row r="110">
          <cell r="A110" t="str">
            <v>01/13/2020</v>
          </cell>
        </row>
        <row r="111">
          <cell r="A111" t="str">
            <v>01/13/2020</v>
          </cell>
        </row>
        <row r="112">
          <cell r="A112" t="str">
            <v>01/13/2020</v>
          </cell>
        </row>
        <row r="113">
          <cell r="A113" t="str">
            <v>01/13/2020</v>
          </cell>
        </row>
        <row r="114">
          <cell r="A114" t="str">
            <v>01/14/2020</v>
          </cell>
        </row>
        <row r="115">
          <cell r="A115" t="str">
            <v>01/14/2020</v>
          </cell>
        </row>
        <row r="116">
          <cell r="A116" t="str">
            <v>01/14/2020</v>
          </cell>
        </row>
        <row r="117">
          <cell r="A117" t="str">
            <v>01/14/2020</v>
          </cell>
        </row>
        <row r="118">
          <cell r="A118" t="str">
            <v>01/14/2020</v>
          </cell>
        </row>
        <row r="119">
          <cell r="A119" t="str">
            <v>01/14/2020</v>
          </cell>
        </row>
        <row r="120">
          <cell r="A120" t="str">
            <v>01/14/2020</v>
          </cell>
        </row>
        <row r="121">
          <cell r="A121" t="str">
            <v>01/14/2020</v>
          </cell>
        </row>
        <row r="122">
          <cell r="A122" t="str">
            <v>01/14/2020</v>
          </cell>
        </row>
        <row r="123">
          <cell r="A123" t="str">
            <v>01/14/2020</v>
          </cell>
        </row>
        <row r="124">
          <cell r="A124" t="str">
            <v>01/14/2020</v>
          </cell>
        </row>
        <row r="125">
          <cell r="A125" t="str">
            <v>01/14/2020</v>
          </cell>
        </row>
        <row r="126">
          <cell r="A126" t="str">
            <v>01/15/2020</v>
          </cell>
        </row>
        <row r="127">
          <cell r="A127" t="str">
            <v>01/15/2020</v>
          </cell>
        </row>
        <row r="128">
          <cell r="A128" t="str">
            <v>01/15/2020</v>
          </cell>
        </row>
        <row r="129">
          <cell r="A129" t="str">
            <v>01/15/2020</v>
          </cell>
        </row>
        <row r="130">
          <cell r="A130" t="str">
            <v>01/15/2020</v>
          </cell>
        </row>
        <row r="131">
          <cell r="A131" t="str">
            <v>01/15/2020</v>
          </cell>
        </row>
        <row r="132">
          <cell r="A132" t="str">
            <v>01/15/2020</v>
          </cell>
        </row>
        <row r="133">
          <cell r="A133" t="str">
            <v>01/15/2020</v>
          </cell>
        </row>
        <row r="134">
          <cell r="A134" t="str">
            <v>01/15/2020</v>
          </cell>
        </row>
        <row r="135">
          <cell r="A135" t="str">
            <v>01/15/2020</v>
          </cell>
        </row>
        <row r="136">
          <cell r="A136" t="str">
            <v>01/16/2020</v>
          </cell>
        </row>
        <row r="137">
          <cell r="A137" t="str">
            <v>01/16/2020</v>
          </cell>
        </row>
        <row r="138">
          <cell r="A138" t="str">
            <v>01/16/2020</v>
          </cell>
        </row>
        <row r="139">
          <cell r="A139" t="str">
            <v>01/16/2020</v>
          </cell>
        </row>
        <row r="140">
          <cell r="A140" t="str">
            <v>01/16/2020</v>
          </cell>
        </row>
        <row r="141">
          <cell r="A141" t="str">
            <v>01/16/2020</v>
          </cell>
        </row>
        <row r="142">
          <cell r="A142" t="str">
            <v>01/16/2020</v>
          </cell>
        </row>
        <row r="143">
          <cell r="A143" t="str">
            <v>01/16/2020</v>
          </cell>
        </row>
        <row r="144">
          <cell r="A144" t="str">
            <v>01/16/2020</v>
          </cell>
        </row>
        <row r="145">
          <cell r="A145" t="str">
            <v>01/16/2020</v>
          </cell>
        </row>
        <row r="146">
          <cell r="A146" t="str">
            <v>01/16/2020</v>
          </cell>
        </row>
        <row r="147">
          <cell r="A147" t="str">
            <v>01/16/2020</v>
          </cell>
        </row>
        <row r="148">
          <cell r="A148" t="str">
            <v>01/17/2020</v>
          </cell>
        </row>
        <row r="149">
          <cell r="A149" t="str">
            <v>01/17/2020</v>
          </cell>
        </row>
        <row r="150">
          <cell r="A150" t="str">
            <v>01/17/2020</v>
          </cell>
        </row>
        <row r="151">
          <cell r="A151" t="str">
            <v>01/17/2020</v>
          </cell>
        </row>
        <row r="152">
          <cell r="A152" t="str">
            <v>01/17/2020</v>
          </cell>
        </row>
        <row r="153">
          <cell r="A153" t="str">
            <v>01/17/2020</v>
          </cell>
        </row>
        <row r="154">
          <cell r="A154" t="str">
            <v>01/17/2020</v>
          </cell>
        </row>
        <row r="155">
          <cell r="A155" t="str">
            <v>01/17/2020</v>
          </cell>
        </row>
        <row r="156">
          <cell r="A156" t="str">
            <v>01/17/2020</v>
          </cell>
        </row>
        <row r="157">
          <cell r="A157" t="str">
            <v>01/17/2020</v>
          </cell>
        </row>
        <row r="158">
          <cell r="A158" t="str">
            <v>01/17/2020</v>
          </cell>
        </row>
        <row r="159">
          <cell r="A159" t="str">
            <v>01/17/2020</v>
          </cell>
        </row>
        <row r="160">
          <cell r="A160" t="str">
            <v>01/18/2020</v>
          </cell>
        </row>
        <row r="161">
          <cell r="A161" t="str">
            <v>01/18/2020</v>
          </cell>
        </row>
        <row r="162">
          <cell r="A162" t="str">
            <v>01/18/2020</v>
          </cell>
        </row>
        <row r="163">
          <cell r="A163" t="str">
            <v>01/19/2020</v>
          </cell>
        </row>
        <row r="164">
          <cell r="A164" t="str">
            <v>01/20/2020</v>
          </cell>
        </row>
        <row r="165">
          <cell r="A165" t="str">
            <v>01/20/2020</v>
          </cell>
        </row>
        <row r="166">
          <cell r="A166" t="str">
            <v>01/20/2020</v>
          </cell>
        </row>
        <row r="167">
          <cell r="A167" t="str">
            <v>01/21/2020</v>
          </cell>
        </row>
        <row r="168">
          <cell r="A168" t="str">
            <v>01/21/2020</v>
          </cell>
        </row>
        <row r="169">
          <cell r="A169" t="str">
            <v>01/21/2020</v>
          </cell>
        </row>
        <row r="170">
          <cell r="A170" t="str">
            <v>01/21/2020</v>
          </cell>
        </row>
        <row r="171">
          <cell r="A171" t="str">
            <v>01/21/2020</v>
          </cell>
        </row>
        <row r="172">
          <cell r="A172" t="str">
            <v>01/21/2020</v>
          </cell>
        </row>
        <row r="173">
          <cell r="A173" t="str">
            <v>01/21/2020</v>
          </cell>
        </row>
        <row r="174">
          <cell r="A174" t="str">
            <v>01/21/2020</v>
          </cell>
        </row>
        <row r="175">
          <cell r="A175" t="str">
            <v>01/21/2020</v>
          </cell>
        </row>
        <row r="176">
          <cell r="A176" t="str">
            <v>01/21/2020</v>
          </cell>
        </row>
        <row r="177">
          <cell r="A177" t="str">
            <v>01/21/2020</v>
          </cell>
        </row>
        <row r="178">
          <cell r="A178" t="str">
            <v>01/21/2020</v>
          </cell>
        </row>
        <row r="179">
          <cell r="A179" t="str">
            <v>01/22/2020</v>
          </cell>
        </row>
        <row r="180">
          <cell r="A180" t="str">
            <v>01/22/2020</v>
          </cell>
        </row>
        <row r="181">
          <cell r="A181" t="str">
            <v>01/22/2020</v>
          </cell>
        </row>
        <row r="182">
          <cell r="A182" t="str">
            <v>01/22/2020</v>
          </cell>
        </row>
        <row r="183">
          <cell r="A183" t="str">
            <v>01/22/2020</v>
          </cell>
        </row>
        <row r="184">
          <cell r="A184" t="str">
            <v>01/22/2020</v>
          </cell>
        </row>
        <row r="185">
          <cell r="A185" t="str">
            <v>01/22/2020</v>
          </cell>
        </row>
        <row r="186">
          <cell r="A186" t="str">
            <v>01/22/2020</v>
          </cell>
        </row>
        <row r="187">
          <cell r="A187" t="str">
            <v>01/22/2020</v>
          </cell>
        </row>
        <row r="188">
          <cell r="A188" t="str">
            <v>01/22/2020</v>
          </cell>
        </row>
        <row r="189">
          <cell r="A189" t="str">
            <v>01/22/2020</v>
          </cell>
        </row>
        <row r="190">
          <cell r="A190" t="str">
            <v>01/22/2020</v>
          </cell>
        </row>
        <row r="191">
          <cell r="A191" t="str">
            <v>01/23/2020</v>
          </cell>
        </row>
        <row r="192">
          <cell r="A192" t="str">
            <v>01/23/2020</v>
          </cell>
        </row>
        <row r="193">
          <cell r="A193" t="str">
            <v>01/23/2020</v>
          </cell>
        </row>
        <row r="194">
          <cell r="A194" t="str">
            <v>01/23/2020</v>
          </cell>
        </row>
        <row r="195">
          <cell r="A195" t="str">
            <v>01/23/2020</v>
          </cell>
        </row>
        <row r="196">
          <cell r="A196" t="str">
            <v>01/23/2020</v>
          </cell>
        </row>
        <row r="197">
          <cell r="A197" t="str">
            <v>01/23/2020</v>
          </cell>
        </row>
        <row r="198">
          <cell r="A198" t="str">
            <v>01/23/2020</v>
          </cell>
        </row>
        <row r="199">
          <cell r="A199" t="str">
            <v>01/23/2020</v>
          </cell>
        </row>
        <row r="200">
          <cell r="A200" t="str">
            <v>01/23/2020</v>
          </cell>
        </row>
        <row r="201">
          <cell r="A201" t="str">
            <v>01/23/2020</v>
          </cell>
        </row>
        <row r="202">
          <cell r="A202" t="str">
            <v>01/23/2020</v>
          </cell>
        </row>
        <row r="203">
          <cell r="A203" t="str">
            <v>01/24/2020</v>
          </cell>
        </row>
        <row r="204">
          <cell r="A204" t="str">
            <v>01/24/2020</v>
          </cell>
        </row>
        <row r="205">
          <cell r="A205" t="str">
            <v>01/24/2020</v>
          </cell>
        </row>
        <row r="206">
          <cell r="A206" t="str">
            <v>01/24/2020</v>
          </cell>
        </row>
        <row r="207">
          <cell r="A207" t="str">
            <v>01/24/2020</v>
          </cell>
        </row>
        <row r="208">
          <cell r="A208" t="str">
            <v>01/24/2020</v>
          </cell>
        </row>
        <row r="209">
          <cell r="A209" t="str">
            <v>01/24/2020</v>
          </cell>
        </row>
        <row r="210">
          <cell r="A210" t="str">
            <v>01/24/2020</v>
          </cell>
        </row>
        <row r="211">
          <cell r="A211" t="str">
            <v>01/24/2020</v>
          </cell>
        </row>
        <row r="212">
          <cell r="A212" t="str">
            <v>01/24/2020</v>
          </cell>
        </row>
        <row r="213">
          <cell r="A213" t="str">
            <v>01/24/2020</v>
          </cell>
        </row>
        <row r="214">
          <cell r="A214" t="str">
            <v>01/24/2020</v>
          </cell>
        </row>
        <row r="215">
          <cell r="A215" t="str">
            <v>01/25/2020</v>
          </cell>
        </row>
        <row r="216">
          <cell r="A216" t="str">
            <v>01/25/2020</v>
          </cell>
        </row>
        <row r="217">
          <cell r="A217" t="str">
            <v>01/26/2020</v>
          </cell>
        </row>
        <row r="218">
          <cell r="A218" t="str">
            <v>01/27/2020</v>
          </cell>
        </row>
        <row r="219">
          <cell r="A219" t="str">
            <v>01/27/2020</v>
          </cell>
        </row>
        <row r="220">
          <cell r="A220" t="str">
            <v>01/27/2020</v>
          </cell>
        </row>
        <row r="221">
          <cell r="A221" t="str">
            <v>01/27/2020</v>
          </cell>
        </row>
        <row r="222">
          <cell r="A222" t="str">
            <v>01/27/2020</v>
          </cell>
        </row>
        <row r="223">
          <cell r="A223" t="str">
            <v>01/27/2020</v>
          </cell>
        </row>
        <row r="224">
          <cell r="A224" t="str">
            <v>01/27/2020</v>
          </cell>
        </row>
        <row r="225">
          <cell r="A225" t="str">
            <v>01/27/2020</v>
          </cell>
        </row>
        <row r="226">
          <cell r="A226" t="str">
            <v>01/27/2020</v>
          </cell>
        </row>
        <row r="227">
          <cell r="A227" t="str">
            <v>01/27/2020</v>
          </cell>
        </row>
        <row r="228">
          <cell r="A228" t="str">
            <v>01/27/2020</v>
          </cell>
        </row>
        <row r="229">
          <cell r="A229" t="str">
            <v>01/27/2020</v>
          </cell>
        </row>
        <row r="230">
          <cell r="A230" t="str">
            <v>01/28/2020</v>
          </cell>
        </row>
        <row r="231">
          <cell r="A231" t="str">
            <v>01/28/2020</v>
          </cell>
        </row>
        <row r="232">
          <cell r="A232" t="str">
            <v>01/28/2020</v>
          </cell>
        </row>
        <row r="233">
          <cell r="A233" t="str">
            <v>01/28/2020</v>
          </cell>
        </row>
        <row r="234">
          <cell r="A234" t="str">
            <v>01/28/2020</v>
          </cell>
        </row>
        <row r="235">
          <cell r="A235" t="str">
            <v>01/28/2020</v>
          </cell>
        </row>
        <row r="236">
          <cell r="A236" t="str">
            <v>01/28/2020</v>
          </cell>
        </row>
        <row r="237">
          <cell r="A237" t="str">
            <v>01/28/2020</v>
          </cell>
        </row>
        <row r="238">
          <cell r="A238" t="str">
            <v>01/28/2020</v>
          </cell>
        </row>
        <row r="239">
          <cell r="A239" t="str">
            <v>01/28/2020</v>
          </cell>
        </row>
        <row r="240">
          <cell r="A240" t="str">
            <v>01/28/2020</v>
          </cell>
        </row>
        <row r="241">
          <cell r="A241" t="str">
            <v>01/29/2020</v>
          </cell>
        </row>
        <row r="242">
          <cell r="A242" t="str">
            <v>01/29/2020</v>
          </cell>
        </row>
        <row r="243">
          <cell r="A243" t="str">
            <v>01/29/2020</v>
          </cell>
        </row>
        <row r="244">
          <cell r="A244" t="str">
            <v>01/29/2020</v>
          </cell>
        </row>
        <row r="245">
          <cell r="A245" t="str">
            <v>01/29/2020</v>
          </cell>
        </row>
        <row r="246">
          <cell r="A246" t="str">
            <v>01/29/2020</v>
          </cell>
        </row>
        <row r="247">
          <cell r="A247" t="str">
            <v>01/29/2020</v>
          </cell>
        </row>
        <row r="248">
          <cell r="A248" t="str">
            <v>01/29/2020</v>
          </cell>
        </row>
        <row r="249">
          <cell r="A249" t="str">
            <v>01/29/2020</v>
          </cell>
        </row>
        <row r="250">
          <cell r="A250" t="str">
            <v>01/29/2020</v>
          </cell>
        </row>
        <row r="251">
          <cell r="A251" t="str">
            <v>01/29/2020</v>
          </cell>
        </row>
        <row r="252">
          <cell r="A252" t="str">
            <v>01/29/2020</v>
          </cell>
        </row>
        <row r="253">
          <cell r="A253" t="str">
            <v>01/29/2020</v>
          </cell>
        </row>
        <row r="254">
          <cell r="A254" t="str">
            <v>01/30/2020</v>
          </cell>
        </row>
        <row r="255">
          <cell r="A255" t="str">
            <v>01/30/2020</v>
          </cell>
        </row>
        <row r="256">
          <cell r="A256" t="str">
            <v>01/30/2020</v>
          </cell>
        </row>
        <row r="257">
          <cell r="A257" t="str">
            <v>01/30/2020</v>
          </cell>
        </row>
        <row r="258">
          <cell r="A258" t="str">
            <v>01/30/2020</v>
          </cell>
        </row>
        <row r="259">
          <cell r="A259" t="str">
            <v>01/30/2020</v>
          </cell>
        </row>
        <row r="260">
          <cell r="A260" t="str">
            <v>01/30/2020</v>
          </cell>
        </row>
        <row r="261">
          <cell r="A261" t="str">
            <v>01/30/2020</v>
          </cell>
        </row>
        <row r="262">
          <cell r="A262" t="str">
            <v>01/30/2020</v>
          </cell>
        </row>
        <row r="263">
          <cell r="A263" t="str">
            <v>01/30/2020</v>
          </cell>
        </row>
        <row r="264">
          <cell r="A264" t="str">
            <v>01/30/2020</v>
          </cell>
        </row>
        <row r="265">
          <cell r="A265" t="str">
            <v>01/30/2020</v>
          </cell>
        </row>
        <row r="266">
          <cell r="A266" t="str">
            <v>01/31/2020</v>
          </cell>
        </row>
        <row r="267">
          <cell r="A267" t="str">
            <v>01/31/2020</v>
          </cell>
        </row>
        <row r="268">
          <cell r="A268" t="str">
            <v>01/31/2020</v>
          </cell>
        </row>
        <row r="269">
          <cell r="A269" t="str">
            <v>01/31/2020</v>
          </cell>
        </row>
        <row r="270">
          <cell r="A270" t="str">
            <v>01/31/2020</v>
          </cell>
        </row>
        <row r="271">
          <cell r="A271" t="str">
            <v>01/31/2020</v>
          </cell>
        </row>
        <row r="272">
          <cell r="A272" t="str">
            <v>01/31/2020</v>
          </cell>
        </row>
        <row r="273">
          <cell r="A273" t="str">
            <v>01/31/2020</v>
          </cell>
        </row>
        <row r="274">
          <cell r="A274" t="str">
            <v>01/31/2020</v>
          </cell>
        </row>
        <row r="275">
          <cell r="A275" t="str">
            <v>01/31/2020</v>
          </cell>
        </row>
        <row r="276">
          <cell r="A276" t="str">
            <v>01/31/2020</v>
          </cell>
        </row>
        <row r="277">
          <cell r="A277" t="str">
            <v>01/31/2020</v>
          </cell>
        </row>
        <row r="278">
          <cell r="A278" t="str">
            <v>02/01/2020</v>
          </cell>
        </row>
        <row r="279">
          <cell r="A279" t="str">
            <v>02/01/2020</v>
          </cell>
        </row>
        <row r="280">
          <cell r="A280" t="str">
            <v>02/01/2020</v>
          </cell>
        </row>
        <row r="281">
          <cell r="A281" t="str">
            <v>02/01/2020</v>
          </cell>
        </row>
        <row r="282">
          <cell r="A282" t="str">
            <v>02/02/2020</v>
          </cell>
        </row>
        <row r="283">
          <cell r="A283" t="str">
            <v>02/03/2020</v>
          </cell>
        </row>
        <row r="284">
          <cell r="A284" t="str">
            <v>02/03/2020</v>
          </cell>
        </row>
        <row r="285">
          <cell r="A285" t="str">
            <v>02/03/2020</v>
          </cell>
        </row>
        <row r="286">
          <cell r="A286" t="str">
            <v>02/03/2020</v>
          </cell>
        </row>
        <row r="287">
          <cell r="A287" t="str">
            <v>02/03/2020</v>
          </cell>
        </row>
        <row r="288">
          <cell r="A288" t="str">
            <v>02/03/2020</v>
          </cell>
        </row>
        <row r="289">
          <cell r="A289" t="str">
            <v>02/03/2020</v>
          </cell>
        </row>
        <row r="290">
          <cell r="A290" t="str">
            <v>02/03/2020</v>
          </cell>
        </row>
        <row r="291">
          <cell r="A291" t="str">
            <v>02/03/2020</v>
          </cell>
        </row>
        <row r="292">
          <cell r="A292" t="str">
            <v>02/03/2020</v>
          </cell>
        </row>
        <row r="293">
          <cell r="A293" t="str">
            <v>02/03/2020</v>
          </cell>
        </row>
        <row r="294">
          <cell r="A294" t="str">
            <v>02/03/2020</v>
          </cell>
        </row>
        <row r="295">
          <cell r="A295" t="str">
            <v>02/03/2020</v>
          </cell>
        </row>
        <row r="296">
          <cell r="A296" t="str">
            <v>02/04/2020</v>
          </cell>
        </row>
        <row r="297">
          <cell r="A297" t="str">
            <v>02/04/2020</v>
          </cell>
        </row>
        <row r="298">
          <cell r="A298" t="str">
            <v>02/04/2020</v>
          </cell>
        </row>
        <row r="299">
          <cell r="A299" t="str">
            <v>02/04/2020</v>
          </cell>
        </row>
        <row r="300">
          <cell r="A300" t="str">
            <v>02/04/2020</v>
          </cell>
        </row>
        <row r="301">
          <cell r="A301" t="str">
            <v>02/04/2020</v>
          </cell>
        </row>
        <row r="302">
          <cell r="A302" t="str">
            <v>02/04/2020</v>
          </cell>
        </row>
        <row r="303">
          <cell r="A303" t="str">
            <v>02/04/2020</v>
          </cell>
        </row>
        <row r="304">
          <cell r="A304" t="str">
            <v>02/04/2020</v>
          </cell>
        </row>
        <row r="305">
          <cell r="A305" t="str">
            <v>02/04/2020</v>
          </cell>
        </row>
        <row r="306">
          <cell r="A306" t="str">
            <v>02/04/2020</v>
          </cell>
        </row>
        <row r="307">
          <cell r="A307" t="str">
            <v>02/04/2020</v>
          </cell>
        </row>
        <row r="308">
          <cell r="A308" t="str">
            <v>02/04/2020</v>
          </cell>
        </row>
        <row r="309">
          <cell r="A309" t="str">
            <v>02/05/2020</v>
          </cell>
        </row>
        <row r="310">
          <cell r="A310" t="str">
            <v>02/05/2020</v>
          </cell>
        </row>
        <row r="311">
          <cell r="A311" t="str">
            <v>02/05/2020</v>
          </cell>
        </row>
        <row r="312">
          <cell r="A312" t="str">
            <v>02/05/2020</v>
          </cell>
        </row>
        <row r="313">
          <cell r="A313" t="str">
            <v>02/05/2020</v>
          </cell>
        </row>
        <row r="314">
          <cell r="A314" t="str">
            <v>02/05/2020</v>
          </cell>
        </row>
        <row r="315">
          <cell r="A315" t="str">
            <v>02/05/2020</v>
          </cell>
        </row>
        <row r="316">
          <cell r="A316" t="str">
            <v>02/05/2020</v>
          </cell>
        </row>
        <row r="317">
          <cell r="A317" t="str">
            <v>02/05/2020</v>
          </cell>
        </row>
        <row r="318">
          <cell r="A318" t="str">
            <v>02/05/2020</v>
          </cell>
        </row>
        <row r="319">
          <cell r="A319" t="str">
            <v>02/05/2020</v>
          </cell>
        </row>
        <row r="320">
          <cell r="A320" t="str">
            <v>02/06/2020</v>
          </cell>
        </row>
        <row r="321">
          <cell r="A321" t="str">
            <v>02/06/2020</v>
          </cell>
        </row>
        <row r="322">
          <cell r="A322" t="str">
            <v>02/06/2020</v>
          </cell>
        </row>
        <row r="323">
          <cell r="A323" t="str">
            <v>02/06/2020</v>
          </cell>
        </row>
        <row r="324">
          <cell r="A324" t="str">
            <v>02/06/2020</v>
          </cell>
        </row>
        <row r="325">
          <cell r="A325" t="str">
            <v>02/06/2020</v>
          </cell>
        </row>
        <row r="326">
          <cell r="A326" t="str">
            <v>02/06/2020</v>
          </cell>
        </row>
        <row r="327">
          <cell r="A327" t="str">
            <v>02/06/2020</v>
          </cell>
        </row>
        <row r="328">
          <cell r="A328" t="str">
            <v>02/06/2020</v>
          </cell>
        </row>
        <row r="329">
          <cell r="A329" t="str">
            <v>02/06/2020</v>
          </cell>
        </row>
        <row r="330">
          <cell r="A330" t="str">
            <v>02/06/2020</v>
          </cell>
        </row>
        <row r="331">
          <cell r="A331" t="str">
            <v>02/06/2020</v>
          </cell>
        </row>
        <row r="332">
          <cell r="A332" t="str">
            <v>02/06/2020</v>
          </cell>
        </row>
        <row r="333">
          <cell r="A333" t="str">
            <v>02/07/2020</v>
          </cell>
        </row>
        <row r="334">
          <cell r="A334" t="str">
            <v>02/07/2020</v>
          </cell>
        </row>
        <row r="335">
          <cell r="A335" t="str">
            <v>02/07/2020</v>
          </cell>
        </row>
        <row r="336">
          <cell r="A336" t="str">
            <v>02/07/2020</v>
          </cell>
        </row>
        <row r="337">
          <cell r="A337" t="str">
            <v>02/07/2020</v>
          </cell>
        </row>
        <row r="338">
          <cell r="A338" t="str">
            <v>02/07/2020</v>
          </cell>
        </row>
        <row r="339">
          <cell r="A339" t="str">
            <v>02/07/2020</v>
          </cell>
        </row>
        <row r="340">
          <cell r="A340" t="str">
            <v>02/07/2020</v>
          </cell>
        </row>
        <row r="341">
          <cell r="A341" t="str">
            <v>02/07/2020</v>
          </cell>
        </row>
        <row r="342">
          <cell r="A342" t="str">
            <v>02/07/2020</v>
          </cell>
        </row>
        <row r="343">
          <cell r="A343" t="str">
            <v>02/07/2020</v>
          </cell>
        </row>
        <row r="344">
          <cell r="A344" t="str">
            <v>02/07/2020</v>
          </cell>
        </row>
        <row r="345">
          <cell r="A345" t="str">
            <v>02/07/2020</v>
          </cell>
        </row>
        <row r="346">
          <cell r="A346" t="str">
            <v>02/08/2020</v>
          </cell>
        </row>
        <row r="347">
          <cell r="A347" t="str">
            <v>02/08/2020</v>
          </cell>
        </row>
        <row r="348">
          <cell r="A348" t="str">
            <v>02/08/2020</v>
          </cell>
        </row>
        <row r="349">
          <cell r="A349" t="str">
            <v>02/09/2020</v>
          </cell>
        </row>
        <row r="350">
          <cell r="A350" t="str">
            <v>02/10/2020</v>
          </cell>
        </row>
        <row r="351">
          <cell r="A351" t="str">
            <v>02/10/2020</v>
          </cell>
        </row>
        <row r="352">
          <cell r="A352" t="str">
            <v>02/10/2020</v>
          </cell>
        </row>
        <row r="353">
          <cell r="A353" t="str">
            <v>02/10/2020</v>
          </cell>
        </row>
        <row r="354">
          <cell r="A354" t="str">
            <v>02/10/2020</v>
          </cell>
        </row>
        <row r="355">
          <cell r="A355" t="str">
            <v>02/10/2020</v>
          </cell>
        </row>
        <row r="356">
          <cell r="A356" t="str">
            <v>02/10/2020</v>
          </cell>
        </row>
        <row r="357">
          <cell r="A357" t="str">
            <v>02/10/2020</v>
          </cell>
        </row>
        <row r="358">
          <cell r="A358" t="str">
            <v>02/10/2020</v>
          </cell>
        </row>
        <row r="359">
          <cell r="A359" t="str">
            <v>02/10/2020</v>
          </cell>
        </row>
        <row r="360">
          <cell r="A360" t="str">
            <v>02/10/2020</v>
          </cell>
        </row>
        <row r="361">
          <cell r="A361" t="str">
            <v>02/10/2020</v>
          </cell>
        </row>
        <row r="362">
          <cell r="A362" t="str">
            <v>02/10/2020</v>
          </cell>
        </row>
        <row r="363">
          <cell r="A363" t="str">
            <v>02/11/2020</v>
          </cell>
        </row>
        <row r="364">
          <cell r="A364" t="str">
            <v>02/11/2020</v>
          </cell>
        </row>
        <row r="365">
          <cell r="A365" t="str">
            <v>02/11/2020</v>
          </cell>
        </row>
        <row r="366">
          <cell r="A366" t="str">
            <v>02/11/2020</v>
          </cell>
        </row>
        <row r="367">
          <cell r="A367" t="str">
            <v>02/11/2020</v>
          </cell>
        </row>
        <row r="368">
          <cell r="A368" t="str">
            <v>02/11/2020</v>
          </cell>
        </row>
        <row r="369">
          <cell r="A369" t="str">
            <v>02/11/2020</v>
          </cell>
        </row>
        <row r="370">
          <cell r="A370" t="str">
            <v>02/11/2020</v>
          </cell>
        </row>
        <row r="371">
          <cell r="A371" t="str">
            <v>02/11/2020</v>
          </cell>
        </row>
        <row r="372">
          <cell r="A372" t="str">
            <v>02/11/2020</v>
          </cell>
        </row>
        <row r="373">
          <cell r="A373" t="str">
            <v>02/11/2020</v>
          </cell>
        </row>
        <row r="374">
          <cell r="A374" t="str">
            <v>02/11/2020</v>
          </cell>
        </row>
        <row r="375">
          <cell r="A375" t="str">
            <v>02/11/2020</v>
          </cell>
        </row>
        <row r="376">
          <cell r="A376" t="str">
            <v>02/12/2020</v>
          </cell>
        </row>
        <row r="377">
          <cell r="A377" t="str">
            <v>02/12/2020</v>
          </cell>
        </row>
        <row r="378">
          <cell r="A378" t="str">
            <v>02/12/2020</v>
          </cell>
        </row>
        <row r="379">
          <cell r="A379" t="str">
            <v>02/12/2020</v>
          </cell>
        </row>
        <row r="380">
          <cell r="A380" t="str">
            <v>02/12/2020</v>
          </cell>
        </row>
        <row r="381">
          <cell r="A381" t="str">
            <v>02/12/2020</v>
          </cell>
        </row>
        <row r="382">
          <cell r="A382" t="str">
            <v>02/12/2020</v>
          </cell>
        </row>
        <row r="383">
          <cell r="A383" t="str">
            <v>02/12/2020</v>
          </cell>
        </row>
        <row r="384">
          <cell r="A384" t="str">
            <v>02/12/2020</v>
          </cell>
        </row>
        <row r="385">
          <cell r="A385" t="str">
            <v>02/12/2020</v>
          </cell>
        </row>
        <row r="386">
          <cell r="A386" t="str">
            <v>02/12/2020</v>
          </cell>
        </row>
        <row r="387">
          <cell r="A387" t="str">
            <v>02/12/2020</v>
          </cell>
        </row>
        <row r="388">
          <cell r="A388" t="str">
            <v>02/12/2020</v>
          </cell>
        </row>
        <row r="389">
          <cell r="A389" t="str">
            <v>02/12/2020</v>
          </cell>
        </row>
        <row r="390">
          <cell r="A390" t="str">
            <v>02/12/2020</v>
          </cell>
        </row>
        <row r="391">
          <cell r="A391" t="str">
            <v>02/13/2020</v>
          </cell>
        </row>
        <row r="392">
          <cell r="A392" t="str">
            <v>02/13/2020</v>
          </cell>
        </row>
        <row r="393">
          <cell r="A393" t="str">
            <v>02/13/2020</v>
          </cell>
        </row>
        <row r="394">
          <cell r="A394" t="str">
            <v>02/13/2020</v>
          </cell>
        </row>
        <row r="395">
          <cell r="A395" t="str">
            <v>02/13/2020</v>
          </cell>
        </row>
        <row r="396">
          <cell r="A396" t="str">
            <v>02/13/2020</v>
          </cell>
        </row>
        <row r="397">
          <cell r="A397" t="str">
            <v>02/13/2020</v>
          </cell>
        </row>
        <row r="398">
          <cell r="A398" t="str">
            <v>02/13/2020</v>
          </cell>
        </row>
        <row r="399">
          <cell r="A399" t="str">
            <v>02/13/2020</v>
          </cell>
        </row>
        <row r="400">
          <cell r="A400" t="str">
            <v>02/13/2020</v>
          </cell>
        </row>
        <row r="401">
          <cell r="A401" t="str">
            <v>02/13/2020</v>
          </cell>
        </row>
        <row r="402">
          <cell r="A402" t="str">
            <v>02/13/2020</v>
          </cell>
        </row>
        <row r="403">
          <cell r="A403" t="str">
            <v>02/14/2020</v>
          </cell>
        </row>
        <row r="404">
          <cell r="A404" t="str">
            <v>02/14/2020</v>
          </cell>
        </row>
        <row r="405">
          <cell r="A405" t="str">
            <v>02/14/2020</v>
          </cell>
        </row>
        <row r="406">
          <cell r="A406" t="str">
            <v>02/14/2020</v>
          </cell>
        </row>
        <row r="407">
          <cell r="A407" t="str">
            <v>02/14/2020</v>
          </cell>
        </row>
        <row r="408">
          <cell r="A408" t="str">
            <v>02/14/2020</v>
          </cell>
        </row>
        <row r="409">
          <cell r="A409" t="str">
            <v>02/14/2020</v>
          </cell>
        </row>
        <row r="410">
          <cell r="A410" t="str">
            <v>02/14/2020</v>
          </cell>
        </row>
        <row r="411">
          <cell r="A411" t="str">
            <v>02/14/2020</v>
          </cell>
        </row>
        <row r="412">
          <cell r="A412" t="str">
            <v>02/14/2020</v>
          </cell>
        </row>
        <row r="413">
          <cell r="A413" t="str">
            <v>02/14/2020</v>
          </cell>
        </row>
        <row r="414">
          <cell r="A414" t="str">
            <v>02/14/2020</v>
          </cell>
        </row>
        <row r="415">
          <cell r="A415" t="str">
            <v>02/15/2020</v>
          </cell>
        </row>
        <row r="416">
          <cell r="A416" t="str">
            <v>02/15/2020</v>
          </cell>
        </row>
        <row r="417">
          <cell r="A417" t="str">
            <v>02/16/2020</v>
          </cell>
        </row>
        <row r="418">
          <cell r="A418" t="str">
            <v>02/17/2020</v>
          </cell>
        </row>
        <row r="419">
          <cell r="A419" t="str">
            <v>02/17/2020</v>
          </cell>
        </row>
        <row r="420">
          <cell r="A420" t="str">
            <v>02/17/2020</v>
          </cell>
        </row>
        <row r="421">
          <cell r="A421" t="str">
            <v>02/18/2020</v>
          </cell>
        </row>
        <row r="422">
          <cell r="A422" t="str">
            <v>02/18/2020</v>
          </cell>
        </row>
        <row r="423">
          <cell r="A423" t="str">
            <v>02/18/2020</v>
          </cell>
        </row>
        <row r="424">
          <cell r="A424" t="str">
            <v>02/18/2020</v>
          </cell>
        </row>
        <row r="425">
          <cell r="A425" t="str">
            <v>02/18/2020</v>
          </cell>
        </row>
        <row r="426">
          <cell r="A426" t="str">
            <v>02/18/2020</v>
          </cell>
        </row>
        <row r="427">
          <cell r="A427" t="str">
            <v>02/18/2020</v>
          </cell>
        </row>
        <row r="428">
          <cell r="A428" t="str">
            <v>02/18/2020</v>
          </cell>
        </row>
        <row r="429">
          <cell r="A429" t="str">
            <v>02/18/2020</v>
          </cell>
        </row>
        <row r="430">
          <cell r="A430" t="str">
            <v>02/18/2020</v>
          </cell>
        </row>
        <row r="431">
          <cell r="A431" t="str">
            <v>02/18/2020</v>
          </cell>
        </row>
        <row r="432">
          <cell r="A432" t="str">
            <v>02/18/2020</v>
          </cell>
        </row>
        <row r="433">
          <cell r="A433" t="str">
            <v>02/19/2020</v>
          </cell>
        </row>
        <row r="434">
          <cell r="A434" t="str">
            <v>02/19/2020</v>
          </cell>
        </row>
        <row r="435">
          <cell r="A435" t="str">
            <v>02/19/2020</v>
          </cell>
        </row>
        <row r="436">
          <cell r="A436" t="str">
            <v>02/19/2020</v>
          </cell>
        </row>
        <row r="437">
          <cell r="A437" t="str">
            <v>02/19/2020</v>
          </cell>
        </row>
        <row r="438">
          <cell r="A438" t="str">
            <v>02/19/2020</v>
          </cell>
        </row>
        <row r="439">
          <cell r="A439" t="str">
            <v>02/19/2020</v>
          </cell>
        </row>
        <row r="440">
          <cell r="A440" t="str">
            <v>02/19/2020</v>
          </cell>
        </row>
        <row r="441">
          <cell r="A441" t="str">
            <v>02/19/2020</v>
          </cell>
        </row>
        <row r="442">
          <cell r="A442" t="str">
            <v>02/19/2020</v>
          </cell>
        </row>
        <row r="443">
          <cell r="A443" t="str">
            <v>02/19/2020</v>
          </cell>
        </row>
        <row r="444">
          <cell r="A444" t="str">
            <v>02/19/2020</v>
          </cell>
        </row>
        <row r="445">
          <cell r="A445" t="str">
            <v>02/20/2020</v>
          </cell>
        </row>
        <row r="446">
          <cell r="A446" t="str">
            <v>02/20/2020</v>
          </cell>
        </row>
        <row r="447">
          <cell r="A447" t="str">
            <v>02/20/2020</v>
          </cell>
        </row>
        <row r="448">
          <cell r="A448" t="str">
            <v>02/20/2020</v>
          </cell>
        </row>
        <row r="449">
          <cell r="A449" t="str">
            <v>02/20/2020</v>
          </cell>
        </row>
        <row r="450">
          <cell r="A450" t="str">
            <v>02/20/2020</v>
          </cell>
        </row>
        <row r="451">
          <cell r="A451" t="str">
            <v>02/20/2020</v>
          </cell>
        </row>
        <row r="452">
          <cell r="A452" t="str">
            <v>02/20/2020</v>
          </cell>
        </row>
        <row r="453">
          <cell r="A453" t="str">
            <v>02/20/2020</v>
          </cell>
        </row>
        <row r="454">
          <cell r="A454" t="str">
            <v>02/20/2020</v>
          </cell>
        </row>
        <row r="455">
          <cell r="A455" t="str">
            <v>02/20/2020</v>
          </cell>
        </row>
        <row r="456">
          <cell r="A456" t="str">
            <v>02/20/2020</v>
          </cell>
        </row>
        <row r="457">
          <cell r="A457" t="str">
            <v>02/21/2020</v>
          </cell>
        </row>
        <row r="458">
          <cell r="A458" t="str">
            <v>02/21/2020</v>
          </cell>
        </row>
        <row r="459">
          <cell r="A459" t="str">
            <v>02/21/2020</v>
          </cell>
        </row>
        <row r="460">
          <cell r="A460" t="str">
            <v>02/21/2020</v>
          </cell>
        </row>
        <row r="461">
          <cell r="A461" t="str">
            <v>02/21/2020</v>
          </cell>
        </row>
        <row r="462">
          <cell r="A462" t="str">
            <v>02/21/2020</v>
          </cell>
        </row>
        <row r="463">
          <cell r="A463" t="str">
            <v>02/21/2020</v>
          </cell>
        </row>
        <row r="464">
          <cell r="A464" t="str">
            <v>02/21/2020</v>
          </cell>
        </row>
        <row r="465">
          <cell r="A465" t="str">
            <v>02/21/2020</v>
          </cell>
        </row>
        <row r="466">
          <cell r="A466" t="str">
            <v>02/21/2020</v>
          </cell>
        </row>
        <row r="467">
          <cell r="A467" t="str">
            <v>02/21/2020</v>
          </cell>
        </row>
        <row r="468">
          <cell r="A468" t="str">
            <v>02/21/2020</v>
          </cell>
        </row>
        <row r="469">
          <cell r="A469" t="str">
            <v>02/22/2020</v>
          </cell>
        </row>
        <row r="470">
          <cell r="A470" t="str">
            <v>02/22/2020</v>
          </cell>
        </row>
        <row r="471">
          <cell r="A471" t="str">
            <v>02/22/2020</v>
          </cell>
        </row>
        <row r="472">
          <cell r="A472" t="str">
            <v>02/23/2020</v>
          </cell>
        </row>
        <row r="473">
          <cell r="A473" t="str">
            <v>02/24/2020</v>
          </cell>
        </row>
        <row r="474">
          <cell r="A474" t="str">
            <v>02/24/2020</v>
          </cell>
        </row>
        <row r="475">
          <cell r="A475" t="str">
            <v>02/24/2020</v>
          </cell>
        </row>
        <row r="476">
          <cell r="A476" t="str">
            <v>02/24/2020</v>
          </cell>
        </row>
        <row r="477">
          <cell r="A477" t="str">
            <v>02/24/2020</v>
          </cell>
        </row>
        <row r="478">
          <cell r="A478" t="str">
            <v>02/24/2020</v>
          </cell>
        </row>
        <row r="479">
          <cell r="A479" t="str">
            <v>02/24/2020</v>
          </cell>
        </row>
        <row r="480">
          <cell r="A480" t="str">
            <v>02/24/2020</v>
          </cell>
        </row>
        <row r="481">
          <cell r="A481" t="str">
            <v>02/24/2020</v>
          </cell>
        </row>
        <row r="482">
          <cell r="A482" t="str">
            <v>02/24/2020</v>
          </cell>
        </row>
        <row r="483">
          <cell r="A483" t="str">
            <v>02/24/2020</v>
          </cell>
        </row>
        <row r="484">
          <cell r="A484" t="str">
            <v>02/24/2020</v>
          </cell>
        </row>
        <row r="485">
          <cell r="A485" t="str">
            <v>02/25/2020</v>
          </cell>
        </row>
        <row r="486">
          <cell r="A486" t="str">
            <v>02/25/2020</v>
          </cell>
        </row>
        <row r="487">
          <cell r="A487" t="str">
            <v>02/25/2020</v>
          </cell>
        </row>
        <row r="488">
          <cell r="A488" t="str">
            <v>02/25/2020</v>
          </cell>
        </row>
        <row r="489">
          <cell r="A489" t="str">
            <v>02/25/2020</v>
          </cell>
        </row>
        <row r="490">
          <cell r="A490" t="str">
            <v>02/25/2020</v>
          </cell>
        </row>
        <row r="491">
          <cell r="A491" t="str">
            <v>02/25/2020</v>
          </cell>
        </row>
        <row r="492">
          <cell r="A492" t="str">
            <v>02/25/2020</v>
          </cell>
        </row>
        <row r="493">
          <cell r="A493" t="str">
            <v>02/25/2020</v>
          </cell>
        </row>
        <row r="494">
          <cell r="A494" t="str">
            <v>02/25/2020</v>
          </cell>
        </row>
        <row r="495">
          <cell r="A495" t="str">
            <v>02/25/2020</v>
          </cell>
        </row>
        <row r="496">
          <cell r="A496" t="str">
            <v>02/25/2020</v>
          </cell>
        </row>
        <row r="497">
          <cell r="A497" t="str">
            <v>02/25/2020</v>
          </cell>
        </row>
        <row r="498">
          <cell r="A498" t="str">
            <v>02/25/2020</v>
          </cell>
        </row>
        <row r="499">
          <cell r="A499" t="str">
            <v>02/26/2020</v>
          </cell>
        </row>
        <row r="500">
          <cell r="A500" t="str">
            <v>02/26/2020</v>
          </cell>
        </row>
        <row r="501">
          <cell r="A501" t="str">
            <v>02/26/2020</v>
          </cell>
        </row>
        <row r="502">
          <cell r="A502" t="str">
            <v>02/26/2020</v>
          </cell>
        </row>
        <row r="503">
          <cell r="A503" t="str">
            <v>02/26/2020</v>
          </cell>
        </row>
        <row r="504">
          <cell r="A504" t="str">
            <v>02/26/2020</v>
          </cell>
        </row>
        <row r="505">
          <cell r="A505" t="str">
            <v>02/26/2020</v>
          </cell>
        </row>
        <row r="506">
          <cell r="A506" t="str">
            <v>02/26/2020</v>
          </cell>
        </row>
        <row r="507">
          <cell r="A507" t="str">
            <v>02/26/2020</v>
          </cell>
        </row>
        <row r="508">
          <cell r="A508" t="str">
            <v>02/26/2020</v>
          </cell>
        </row>
        <row r="509">
          <cell r="A509" t="str">
            <v>02/26/2020</v>
          </cell>
        </row>
        <row r="510">
          <cell r="A510" t="str">
            <v>02/27/2020</v>
          </cell>
        </row>
        <row r="511">
          <cell r="A511" t="str">
            <v>02/27/2020</v>
          </cell>
        </row>
        <row r="512">
          <cell r="A512" t="str">
            <v>02/27/2020</v>
          </cell>
        </row>
        <row r="513">
          <cell r="A513" t="str">
            <v>02/27/2020</v>
          </cell>
        </row>
        <row r="514">
          <cell r="A514" t="str">
            <v>02/27/2020</v>
          </cell>
        </row>
        <row r="515">
          <cell r="A515" t="str">
            <v>02/27/2020</v>
          </cell>
        </row>
        <row r="516">
          <cell r="A516" t="str">
            <v>02/27/2020</v>
          </cell>
        </row>
        <row r="517">
          <cell r="A517" t="str">
            <v>02/27/2020</v>
          </cell>
        </row>
        <row r="518">
          <cell r="A518" t="str">
            <v>02/27/2020</v>
          </cell>
        </row>
        <row r="519">
          <cell r="A519" t="str">
            <v>02/27/2020</v>
          </cell>
        </row>
        <row r="520">
          <cell r="A520" t="str">
            <v>02/27/2020</v>
          </cell>
        </row>
        <row r="521">
          <cell r="A521" t="str">
            <v>02/27/2020</v>
          </cell>
        </row>
        <row r="522">
          <cell r="A522" t="str">
            <v>02/28/2020</v>
          </cell>
        </row>
        <row r="523">
          <cell r="A523" t="str">
            <v>02/28/2020</v>
          </cell>
        </row>
        <row r="524">
          <cell r="A524" t="str">
            <v>02/28/2020</v>
          </cell>
        </row>
        <row r="525">
          <cell r="A525" t="str">
            <v>02/28/2020</v>
          </cell>
        </row>
        <row r="526">
          <cell r="A526" t="str">
            <v>02/28/2020</v>
          </cell>
        </row>
        <row r="527">
          <cell r="A527" t="str">
            <v>02/28/2020</v>
          </cell>
        </row>
        <row r="528">
          <cell r="A528" t="str">
            <v>02/28/2020</v>
          </cell>
        </row>
        <row r="529">
          <cell r="A529" t="str">
            <v>02/28/2020</v>
          </cell>
        </row>
        <row r="530">
          <cell r="A530" t="str">
            <v>02/28/2020</v>
          </cell>
        </row>
        <row r="531">
          <cell r="A531" t="str">
            <v>02/28/2020</v>
          </cell>
        </row>
        <row r="532">
          <cell r="A532" t="str">
            <v>02/28/2020</v>
          </cell>
        </row>
        <row r="533">
          <cell r="A533" t="str">
            <v>02/28/2020</v>
          </cell>
        </row>
        <row r="534">
          <cell r="A534" t="str">
            <v>02/29/2020</v>
          </cell>
        </row>
        <row r="535">
          <cell r="A535" t="str">
            <v>02/29/2020</v>
          </cell>
        </row>
        <row r="536">
          <cell r="A536" t="str">
            <v>03/01/2020</v>
          </cell>
        </row>
        <row r="537">
          <cell r="A537" t="str">
            <v>03/01/2020</v>
          </cell>
        </row>
        <row r="538">
          <cell r="A538" t="str">
            <v>03/02/2020</v>
          </cell>
        </row>
        <row r="539">
          <cell r="A539" t="str">
            <v>03/02/2020</v>
          </cell>
        </row>
        <row r="540">
          <cell r="A540" t="str">
            <v>03/02/2020</v>
          </cell>
        </row>
        <row r="541">
          <cell r="A541" t="str">
            <v>03/02/2020</v>
          </cell>
        </row>
        <row r="542">
          <cell r="A542" t="str">
            <v>03/02/2020</v>
          </cell>
        </row>
        <row r="543">
          <cell r="A543" t="str">
            <v>03/02/2020</v>
          </cell>
        </row>
        <row r="544">
          <cell r="A544" t="str">
            <v>03/02/2020</v>
          </cell>
        </row>
        <row r="545">
          <cell r="A545" t="str">
            <v>03/02/2020</v>
          </cell>
        </row>
        <row r="546">
          <cell r="A546" t="str">
            <v>03/02/2020</v>
          </cell>
        </row>
        <row r="547">
          <cell r="A547" t="str">
            <v>03/02/2020</v>
          </cell>
        </row>
        <row r="548">
          <cell r="A548" t="str">
            <v>03/02/2020</v>
          </cell>
        </row>
        <row r="549">
          <cell r="A549" t="str">
            <v>03/02/2020</v>
          </cell>
        </row>
        <row r="550">
          <cell r="A550" t="str">
            <v>03/03/2020</v>
          </cell>
        </row>
        <row r="551">
          <cell r="A551" t="str">
            <v>03/03/2020</v>
          </cell>
        </row>
        <row r="552">
          <cell r="A552" t="str">
            <v>03/03/2020</v>
          </cell>
        </row>
        <row r="553">
          <cell r="A553" t="str">
            <v>03/03/2020</v>
          </cell>
        </row>
        <row r="554">
          <cell r="A554" t="str">
            <v>03/03/2020</v>
          </cell>
        </row>
        <row r="555">
          <cell r="A555" t="str">
            <v>03/03/2020</v>
          </cell>
        </row>
        <row r="556">
          <cell r="A556" t="str">
            <v>03/03/2020</v>
          </cell>
        </row>
        <row r="557">
          <cell r="A557" t="str">
            <v>03/03/2020</v>
          </cell>
        </row>
        <row r="558">
          <cell r="A558" t="str">
            <v>03/03/2020</v>
          </cell>
        </row>
        <row r="559">
          <cell r="A559" t="str">
            <v>03/03/2020</v>
          </cell>
        </row>
        <row r="560">
          <cell r="A560" t="str">
            <v>03/03/2020</v>
          </cell>
        </row>
        <row r="561">
          <cell r="A561" t="str">
            <v>03/04/2020</v>
          </cell>
        </row>
        <row r="562">
          <cell r="A562" t="str">
            <v>03/04/2020</v>
          </cell>
        </row>
        <row r="563">
          <cell r="A563" t="str">
            <v>03/04/2020</v>
          </cell>
        </row>
        <row r="564">
          <cell r="A564" t="str">
            <v>03/04/2020</v>
          </cell>
        </row>
        <row r="565">
          <cell r="A565" t="str">
            <v>03/04/2020</v>
          </cell>
        </row>
        <row r="566">
          <cell r="A566" t="str">
            <v>03/04/2020</v>
          </cell>
        </row>
        <row r="567">
          <cell r="A567" t="str">
            <v>03/04/2020</v>
          </cell>
        </row>
        <row r="568">
          <cell r="A568" t="str">
            <v>03/04/2020</v>
          </cell>
        </row>
        <row r="569">
          <cell r="A569" t="str">
            <v>03/04/2020</v>
          </cell>
        </row>
        <row r="570">
          <cell r="A570" t="str">
            <v>03/04/2020</v>
          </cell>
        </row>
        <row r="571">
          <cell r="A571" t="str">
            <v>03/04/2020</v>
          </cell>
        </row>
        <row r="572">
          <cell r="A572" t="str">
            <v>03/04/2020</v>
          </cell>
        </row>
        <row r="573">
          <cell r="A573" t="str">
            <v>03/04/2020</v>
          </cell>
        </row>
        <row r="574">
          <cell r="A574" t="str">
            <v>03/05/2020</v>
          </cell>
        </row>
        <row r="575">
          <cell r="A575" t="str">
            <v>03/05/2020</v>
          </cell>
        </row>
        <row r="576">
          <cell r="A576" t="str">
            <v>03/05/2020</v>
          </cell>
        </row>
        <row r="577">
          <cell r="A577" t="str">
            <v>03/05/2020</v>
          </cell>
        </row>
        <row r="578">
          <cell r="A578" t="str">
            <v>03/05/2020</v>
          </cell>
        </row>
        <row r="579">
          <cell r="A579" t="str">
            <v>03/05/2020</v>
          </cell>
        </row>
        <row r="580">
          <cell r="A580" t="str">
            <v>03/05/2020</v>
          </cell>
        </row>
        <row r="581">
          <cell r="A581" t="str">
            <v>03/05/2020</v>
          </cell>
        </row>
        <row r="582">
          <cell r="A582" t="str">
            <v>03/05/2020</v>
          </cell>
        </row>
        <row r="583">
          <cell r="A583" t="str">
            <v>03/05/2020</v>
          </cell>
        </row>
        <row r="584">
          <cell r="A584" t="str">
            <v>03/05/2020</v>
          </cell>
        </row>
        <row r="585">
          <cell r="A585" t="str">
            <v>03/06/2020</v>
          </cell>
        </row>
        <row r="586">
          <cell r="A586" t="str">
            <v>03/06/2020</v>
          </cell>
        </row>
        <row r="587">
          <cell r="A587" t="str">
            <v>03/06/2020</v>
          </cell>
        </row>
        <row r="588">
          <cell r="A588" t="str">
            <v>03/06/2020</v>
          </cell>
        </row>
        <row r="589">
          <cell r="A589" t="str">
            <v>03/06/2020</v>
          </cell>
        </row>
        <row r="590">
          <cell r="A590" t="str">
            <v>03/06/2020</v>
          </cell>
        </row>
        <row r="591">
          <cell r="A591" t="str">
            <v>03/06/2020</v>
          </cell>
        </row>
        <row r="592">
          <cell r="A592" t="str">
            <v>03/06/2020</v>
          </cell>
        </row>
        <row r="593">
          <cell r="A593" t="str">
            <v>03/06/2020</v>
          </cell>
        </row>
        <row r="594">
          <cell r="A594" t="str">
            <v>03/06/2020</v>
          </cell>
        </row>
        <row r="595">
          <cell r="A595" t="str">
            <v>03/06/2020</v>
          </cell>
        </row>
        <row r="596">
          <cell r="A596" t="str">
            <v>03/06/2020</v>
          </cell>
        </row>
        <row r="597">
          <cell r="A597" t="str">
            <v>03/06/2020</v>
          </cell>
        </row>
        <row r="598">
          <cell r="A598" t="str">
            <v>03/07/2020</v>
          </cell>
        </row>
        <row r="599">
          <cell r="A599" t="str">
            <v>03/07/2020</v>
          </cell>
        </row>
        <row r="600">
          <cell r="A600" t="str">
            <v>03/08/2020</v>
          </cell>
        </row>
        <row r="601">
          <cell r="A601" t="str">
            <v>03/09/2020</v>
          </cell>
        </row>
        <row r="602">
          <cell r="A602" t="str">
            <v>03/09/2020</v>
          </cell>
        </row>
        <row r="603">
          <cell r="A603" t="str">
            <v>03/09/2020</v>
          </cell>
        </row>
        <row r="604">
          <cell r="A604" t="str">
            <v>03/09/2020</v>
          </cell>
        </row>
        <row r="605">
          <cell r="A605" t="str">
            <v>03/09/2020</v>
          </cell>
        </row>
        <row r="606">
          <cell r="A606" t="str">
            <v>03/09/2020</v>
          </cell>
        </row>
        <row r="607">
          <cell r="A607" t="str">
            <v>03/09/2020</v>
          </cell>
        </row>
        <row r="608">
          <cell r="A608" t="str">
            <v>03/09/2020</v>
          </cell>
        </row>
        <row r="609">
          <cell r="A609" t="str">
            <v>03/09/2020</v>
          </cell>
        </row>
        <row r="610">
          <cell r="A610" t="str">
            <v>03/09/2020</v>
          </cell>
        </row>
        <row r="611">
          <cell r="A611" t="str">
            <v>03/09/2020</v>
          </cell>
        </row>
        <row r="612">
          <cell r="A612" t="str">
            <v>03/09/2020</v>
          </cell>
        </row>
        <row r="613">
          <cell r="A613" t="str">
            <v>03/10/2020</v>
          </cell>
        </row>
        <row r="614">
          <cell r="A614" t="str">
            <v>03/10/2020</v>
          </cell>
        </row>
        <row r="615">
          <cell r="A615" t="str">
            <v>03/10/2020</v>
          </cell>
        </row>
        <row r="616">
          <cell r="A616" t="str">
            <v>03/10/2020</v>
          </cell>
        </row>
        <row r="617">
          <cell r="A617" t="str">
            <v>03/10/2020</v>
          </cell>
        </row>
        <row r="618">
          <cell r="A618" t="str">
            <v>03/10/2020</v>
          </cell>
        </row>
        <row r="619">
          <cell r="A619" t="str">
            <v>03/10/2020</v>
          </cell>
        </row>
        <row r="620">
          <cell r="A620" t="str">
            <v>03/10/2020</v>
          </cell>
        </row>
        <row r="621">
          <cell r="A621" t="str">
            <v>03/10/2020</v>
          </cell>
        </row>
        <row r="622">
          <cell r="A622" t="str">
            <v>03/10/2020</v>
          </cell>
        </row>
        <row r="623">
          <cell r="A623" t="str">
            <v>03/11/2020</v>
          </cell>
        </row>
        <row r="624">
          <cell r="A624" t="str">
            <v>03/11/2020</v>
          </cell>
        </row>
        <row r="625">
          <cell r="A625" t="str">
            <v>03/11/2020</v>
          </cell>
        </row>
        <row r="626">
          <cell r="A626" t="str">
            <v>03/11/2020</v>
          </cell>
        </row>
        <row r="627">
          <cell r="A627" t="str">
            <v>03/11/2020</v>
          </cell>
        </row>
        <row r="628">
          <cell r="A628" t="str">
            <v>03/11/2020</v>
          </cell>
        </row>
        <row r="629">
          <cell r="A629" t="str">
            <v>03/11/2020</v>
          </cell>
        </row>
        <row r="630">
          <cell r="A630" t="str">
            <v>03/11/2020</v>
          </cell>
        </row>
        <row r="631">
          <cell r="A631" t="str">
            <v>03/11/2020</v>
          </cell>
        </row>
        <row r="632">
          <cell r="A632" t="str">
            <v>03/11/2020</v>
          </cell>
        </row>
        <row r="633">
          <cell r="A633" t="str">
            <v>03/11/2020</v>
          </cell>
        </row>
        <row r="634">
          <cell r="A634" t="str">
            <v>03/12/2020</v>
          </cell>
        </row>
        <row r="635">
          <cell r="A635" t="str">
            <v>03/12/2020</v>
          </cell>
        </row>
        <row r="636">
          <cell r="A636" t="str">
            <v>03/12/2020</v>
          </cell>
        </row>
        <row r="637">
          <cell r="A637" t="str">
            <v>03/12/2020</v>
          </cell>
        </row>
        <row r="638">
          <cell r="A638" t="str">
            <v>03/12/2020</v>
          </cell>
        </row>
        <row r="639">
          <cell r="A639" t="str">
            <v>03/12/2020</v>
          </cell>
        </row>
        <row r="640">
          <cell r="A640" t="str">
            <v>03/12/2020</v>
          </cell>
        </row>
        <row r="641">
          <cell r="A641" t="str">
            <v>03/12/2020</v>
          </cell>
        </row>
        <row r="642">
          <cell r="A642" t="str">
            <v>03/12/2020</v>
          </cell>
        </row>
        <row r="643">
          <cell r="A643" t="str">
            <v>03/12/2020</v>
          </cell>
        </row>
        <row r="644">
          <cell r="A644" t="str">
            <v>03/13/2020</v>
          </cell>
        </row>
        <row r="645">
          <cell r="A645" t="str">
            <v>03/13/2020</v>
          </cell>
        </row>
        <row r="646">
          <cell r="A646" t="str">
            <v>03/13/2020</v>
          </cell>
        </row>
        <row r="647">
          <cell r="A647" t="str">
            <v>03/13/2020</v>
          </cell>
        </row>
        <row r="648">
          <cell r="A648" t="str">
            <v>03/13/2020</v>
          </cell>
        </row>
        <row r="649">
          <cell r="A649" t="str">
            <v>03/13/2020</v>
          </cell>
        </row>
        <row r="650">
          <cell r="A650" t="str">
            <v>03/13/2020</v>
          </cell>
        </row>
        <row r="651">
          <cell r="A651" t="str">
            <v>03/13/2020</v>
          </cell>
        </row>
        <row r="652">
          <cell r="A652" t="str">
            <v>03/13/2020</v>
          </cell>
        </row>
        <row r="653">
          <cell r="A653" t="str">
            <v>03/13/2020</v>
          </cell>
        </row>
        <row r="654">
          <cell r="A654" t="str">
            <v>03/13/2020</v>
          </cell>
        </row>
        <row r="655">
          <cell r="A655" t="str">
            <v>03/13/2020</v>
          </cell>
        </row>
        <row r="656">
          <cell r="A656" t="str">
            <v>03/14/2020</v>
          </cell>
        </row>
        <row r="657">
          <cell r="A657" t="str">
            <v>03/14/2020</v>
          </cell>
        </row>
        <row r="658">
          <cell r="A658" t="str">
            <v>03/15/2020</v>
          </cell>
        </row>
        <row r="659">
          <cell r="A659" t="str">
            <v>03/16/2020</v>
          </cell>
        </row>
        <row r="660">
          <cell r="A660" t="str">
            <v>03/16/2020</v>
          </cell>
        </row>
        <row r="661">
          <cell r="A661" t="str">
            <v>03/16/2020</v>
          </cell>
        </row>
        <row r="662">
          <cell r="A662" t="str">
            <v>03/16/2020</v>
          </cell>
        </row>
        <row r="663">
          <cell r="A663" t="str">
            <v>03/16/2020</v>
          </cell>
        </row>
        <row r="664">
          <cell r="A664" t="str">
            <v>03/16/2020</v>
          </cell>
        </row>
        <row r="665">
          <cell r="A665" t="str">
            <v>03/16/2020</v>
          </cell>
        </row>
        <row r="666">
          <cell r="A666" t="str">
            <v>03/16/2020</v>
          </cell>
        </row>
        <row r="667">
          <cell r="A667" t="str">
            <v>03/16/2020</v>
          </cell>
        </row>
        <row r="668">
          <cell r="A668" t="str">
            <v>03/16/2020</v>
          </cell>
        </row>
        <row r="669">
          <cell r="A669" t="str">
            <v>03/17/2020</v>
          </cell>
        </row>
        <row r="670">
          <cell r="A670" t="str">
            <v>03/17/2020</v>
          </cell>
        </row>
        <row r="671">
          <cell r="A671" t="str">
            <v>03/17/2020</v>
          </cell>
        </row>
        <row r="672">
          <cell r="A672" t="str">
            <v>03/17/2020</v>
          </cell>
        </row>
        <row r="673">
          <cell r="A673" t="str">
            <v>03/17/2020</v>
          </cell>
        </row>
        <row r="674">
          <cell r="A674" t="str">
            <v>03/17/2020</v>
          </cell>
        </row>
        <row r="675">
          <cell r="A675" t="str">
            <v>03/17/2020</v>
          </cell>
        </row>
        <row r="676">
          <cell r="A676" t="str">
            <v>03/17/2020</v>
          </cell>
        </row>
        <row r="677">
          <cell r="A677" t="str">
            <v>03/17/2020</v>
          </cell>
        </row>
        <row r="678">
          <cell r="A678" t="str">
            <v>03/17/2020</v>
          </cell>
        </row>
        <row r="679">
          <cell r="A679" t="str">
            <v>03/18/2020</v>
          </cell>
        </row>
        <row r="680">
          <cell r="A680" t="str">
            <v>03/18/2020</v>
          </cell>
        </row>
        <row r="681">
          <cell r="A681" t="str">
            <v>03/18/2020</v>
          </cell>
        </row>
        <row r="682">
          <cell r="A682" t="str">
            <v>03/18/2020</v>
          </cell>
        </row>
        <row r="683">
          <cell r="A683" t="str">
            <v>03/18/2020</v>
          </cell>
        </row>
        <row r="684">
          <cell r="A684" t="str">
            <v>03/18/2020</v>
          </cell>
        </row>
        <row r="685">
          <cell r="A685" t="str">
            <v>03/18/2020</v>
          </cell>
        </row>
        <row r="686">
          <cell r="A686" t="str">
            <v>03/18/2020</v>
          </cell>
        </row>
        <row r="687">
          <cell r="A687" t="str">
            <v>03/18/2020</v>
          </cell>
        </row>
        <row r="688">
          <cell r="A688" t="str">
            <v>03/18/2020</v>
          </cell>
        </row>
        <row r="689">
          <cell r="A689" t="str">
            <v>03/19/2020</v>
          </cell>
        </row>
        <row r="690">
          <cell r="A690" t="str">
            <v>03/19/2020</v>
          </cell>
        </row>
        <row r="691">
          <cell r="A691" t="str">
            <v>03/19/2020</v>
          </cell>
        </row>
        <row r="692">
          <cell r="A692" t="str">
            <v>03/19/2020</v>
          </cell>
        </row>
        <row r="693">
          <cell r="A693" t="str">
            <v>03/19/2020</v>
          </cell>
        </row>
        <row r="694">
          <cell r="A694" t="str">
            <v>03/19/2020</v>
          </cell>
        </row>
        <row r="695">
          <cell r="A695" t="str">
            <v>03/19/2020</v>
          </cell>
        </row>
        <row r="696">
          <cell r="A696" t="str">
            <v>03/19/2020</v>
          </cell>
        </row>
        <row r="697">
          <cell r="A697" t="str">
            <v>03/19/2020</v>
          </cell>
        </row>
        <row r="698">
          <cell r="A698" t="str">
            <v>03/19/2020</v>
          </cell>
        </row>
        <row r="699">
          <cell r="A699" t="str">
            <v>03/20/2020</v>
          </cell>
        </row>
        <row r="700">
          <cell r="A700" t="str">
            <v>03/20/2020</v>
          </cell>
        </row>
        <row r="701">
          <cell r="A701" t="str">
            <v>03/20/2020</v>
          </cell>
        </row>
        <row r="702">
          <cell r="A702" t="str">
            <v>03/20/2020</v>
          </cell>
        </row>
        <row r="703">
          <cell r="A703" t="str">
            <v>03/20/2020</v>
          </cell>
        </row>
        <row r="704">
          <cell r="A704" t="str">
            <v>03/20/2020</v>
          </cell>
        </row>
        <row r="705">
          <cell r="A705" t="str">
            <v>03/20/2020</v>
          </cell>
        </row>
        <row r="706">
          <cell r="A706" t="str">
            <v>03/20/2020</v>
          </cell>
        </row>
        <row r="707">
          <cell r="A707" t="str">
            <v>03/20/2020</v>
          </cell>
        </row>
        <row r="708">
          <cell r="A708" t="str">
            <v>03/20/2020</v>
          </cell>
        </row>
        <row r="709">
          <cell r="A709" t="str">
            <v>03/21/2020</v>
          </cell>
        </row>
        <row r="710">
          <cell r="A710" t="str">
            <v>03/21/2020</v>
          </cell>
        </row>
        <row r="711">
          <cell r="A711" t="str">
            <v>03/22/2020</v>
          </cell>
        </row>
        <row r="712">
          <cell r="A712" t="str">
            <v>03/23/2020</v>
          </cell>
        </row>
        <row r="713">
          <cell r="A713" t="str">
            <v>03/23/2020</v>
          </cell>
        </row>
        <row r="714">
          <cell r="A714" t="str">
            <v>03/23/2020</v>
          </cell>
        </row>
        <row r="715">
          <cell r="A715" t="str">
            <v>03/23/2020</v>
          </cell>
        </row>
        <row r="716">
          <cell r="A716" t="str">
            <v>03/23/2020</v>
          </cell>
        </row>
        <row r="717">
          <cell r="A717" t="str">
            <v>03/23/2020</v>
          </cell>
        </row>
        <row r="718">
          <cell r="A718" t="str">
            <v>03/23/2020</v>
          </cell>
        </row>
        <row r="719">
          <cell r="A719" t="str">
            <v>03/23/2020</v>
          </cell>
        </row>
        <row r="720">
          <cell r="A720" t="str">
            <v>03/23/2020</v>
          </cell>
        </row>
        <row r="721">
          <cell r="A721" t="str">
            <v>03/23/2020</v>
          </cell>
        </row>
        <row r="722">
          <cell r="A722" t="str">
            <v>03/23/2020</v>
          </cell>
        </row>
        <row r="723">
          <cell r="A723" t="str">
            <v>03/23/2020</v>
          </cell>
        </row>
        <row r="724">
          <cell r="A724" t="str">
            <v>03/24/2020</v>
          </cell>
        </row>
        <row r="725">
          <cell r="A725" t="str">
            <v>03/24/2020</v>
          </cell>
        </row>
        <row r="726">
          <cell r="A726" t="str">
            <v>03/24/2020</v>
          </cell>
        </row>
        <row r="727">
          <cell r="A727" t="str">
            <v>03/24/2020</v>
          </cell>
        </row>
        <row r="728">
          <cell r="A728" t="str">
            <v>03/24/2020</v>
          </cell>
        </row>
        <row r="729">
          <cell r="A729" t="str">
            <v>03/24/2020</v>
          </cell>
        </row>
        <row r="730">
          <cell r="A730" t="str">
            <v>03/24/2020</v>
          </cell>
        </row>
        <row r="731">
          <cell r="A731" t="str">
            <v>03/24/2020</v>
          </cell>
        </row>
        <row r="732">
          <cell r="A732" t="str">
            <v>03/24/2020</v>
          </cell>
        </row>
        <row r="733">
          <cell r="A733" t="str">
            <v>03/24/2020</v>
          </cell>
        </row>
        <row r="734">
          <cell r="A734" t="str">
            <v>03/25/2020</v>
          </cell>
        </row>
        <row r="735">
          <cell r="A735" t="str">
            <v>03/25/2020</v>
          </cell>
        </row>
        <row r="736">
          <cell r="A736" t="str">
            <v>03/25/2020</v>
          </cell>
        </row>
        <row r="737">
          <cell r="A737" t="str">
            <v>03/25/2020</v>
          </cell>
        </row>
        <row r="738">
          <cell r="A738" t="str">
            <v>03/25/2020</v>
          </cell>
        </row>
        <row r="739">
          <cell r="A739" t="str">
            <v>03/25/2020</v>
          </cell>
        </row>
        <row r="740">
          <cell r="A740" t="str">
            <v>03/25/2020</v>
          </cell>
        </row>
        <row r="741">
          <cell r="A741" t="str">
            <v>03/25/2020</v>
          </cell>
        </row>
        <row r="742">
          <cell r="A742" t="str">
            <v>03/25/2020</v>
          </cell>
        </row>
        <row r="743">
          <cell r="A743" t="str">
            <v>03/25/2020</v>
          </cell>
        </row>
        <row r="744">
          <cell r="A744" t="str">
            <v>03/26/2020</v>
          </cell>
        </row>
        <row r="745">
          <cell r="A745" t="str">
            <v>03/26/2020</v>
          </cell>
        </row>
        <row r="746">
          <cell r="A746" t="str">
            <v>03/26/2020</v>
          </cell>
        </row>
        <row r="747">
          <cell r="A747" t="str">
            <v>03/26/2020</v>
          </cell>
        </row>
        <row r="748">
          <cell r="A748" t="str">
            <v>03/26/2020</v>
          </cell>
        </row>
        <row r="749">
          <cell r="A749" t="str">
            <v>03/26/2020</v>
          </cell>
        </row>
        <row r="750">
          <cell r="A750" t="str">
            <v>03/26/2020</v>
          </cell>
        </row>
        <row r="751">
          <cell r="A751" t="str">
            <v>03/26/2020</v>
          </cell>
        </row>
        <row r="752">
          <cell r="A752" t="str">
            <v>03/26/2020</v>
          </cell>
        </row>
        <row r="753">
          <cell r="A753" t="str">
            <v>03/26/2020</v>
          </cell>
        </row>
        <row r="754">
          <cell r="A754" t="str">
            <v>03/26/2020</v>
          </cell>
        </row>
        <row r="755">
          <cell r="A755" t="str">
            <v>03/27/2020</v>
          </cell>
        </row>
        <row r="756">
          <cell r="A756" t="str">
            <v>03/27/2020</v>
          </cell>
        </row>
        <row r="757">
          <cell r="A757" t="str">
            <v>03/27/2020</v>
          </cell>
        </row>
        <row r="758">
          <cell r="A758" t="str">
            <v>03/27/2020</v>
          </cell>
        </row>
        <row r="759">
          <cell r="A759" t="str">
            <v>03/27/2020</v>
          </cell>
        </row>
        <row r="760">
          <cell r="A760" t="str">
            <v>03/27/2020</v>
          </cell>
        </row>
        <row r="761">
          <cell r="A761" t="str">
            <v>03/27/2020</v>
          </cell>
        </row>
        <row r="762">
          <cell r="A762" t="str">
            <v>03/27/2020</v>
          </cell>
        </row>
        <row r="763">
          <cell r="A763" t="str">
            <v>03/27/2020</v>
          </cell>
        </row>
        <row r="764">
          <cell r="A764" t="str">
            <v>03/27/2020</v>
          </cell>
        </row>
        <row r="765">
          <cell r="A765" t="str">
            <v>03/28/2020</v>
          </cell>
        </row>
        <row r="766">
          <cell r="A766" t="str">
            <v>03/28/2020</v>
          </cell>
        </row>
        <row r="767">
          <cell r="A767" t="str">
            <v>03/29/2020</v>
          </cell>
        </row>
        <row r="768">
          <cell r="A768" t="str">
            <v>03/30/2020</v>
          </cell>
        </row>
        <row r="769">
          <cell r="A769" t="str">
            <v>03/30/2020</v>
          </cell>
        </row>
        <row r="770">
          <cell r="A770" t="str">
            <v>03/30/2020</v>
          </cell>
        </row>
        <row r="771">
          <cell r="A771" t="str">
            <v>03/30/2020</v>
          </cell>
        </row>
        <row r="772">
          <cell r="A772" t="str">
            <v>03/30/2020</v>
          </cell>
        </row>
        <row r="773">
          <cell r="A773" t="str">
            <v>03/30/2020</v>
          </cell>
        </row>
        <row r="774">
          <cell r="A774" t="str">
            <v>03/30/2020</v>
          </cell>
        </row>
        <row r="775">
          <cell r="A775" t="str">
            <v>03/30/2020</v>
          </cell>
        </row>
        <row r="776">
          <cell r="A776" t="str">
            <v>03/30/2020</v>
          </cell>
        </row>
        <row r="777">
          <cell r="A777" t="str">
            <v>03/30/2020</v>
          </cell>
        </row>
        <row r="778">
          <cell r="A778" t="str">
            <v>03/31/2020</v>
          </cell>
        </row>
        <row r="779">
          <cell r="A779" t="str">
            <v>03/31/2020</v>
          </cell>
        </row>
        <row r="780">
          <cell r="A780" t="str">
            <v>03/31/2020</v>
          </cell>
        </row>
        <row r="781">
          <cell r="A781" t="str">
            <v>03/31/2020</v>
          </cell>
        </row>
        <row r="782">
          <cell r="A782" t="str">
            <v>03/31/2020</v>
          </cell>
        </row>
        <row r="783">
          <cell r="A783" t="str">
            <v>03/31/2020</v>
          </cell>
        </row>
        <row r="784">
          <cell r="A784" t="str">
            <v>03/31/2020</v>
          </cell>
        </row>
        <row r="785">
          <cell r="A785" t="str">
            <v>03/31/2020</v>
          </cell>
        </row>
        <row r="786">
          <cell r="A786" t="str">
            <v>03/31/2020</v>
          </cell>
        </row>
        <row r="787">
          <cell r="A787" t="str">
            <v>03/31/2020</v>
          </cell>
        </row>
        <row r="788">
          <cell r="A788" t="str">
            <v>04/01/2020</v>
          </cell>
        </row>
        <row r="789">
          <cell r="A789" t="str">
            <v>04/01/2020</v>
          </cell>
        </row>
        <row r="790">
          <cell r="A790" t="str">
            <v>04/01/2020</v>
          </cell>
        </row>
        <row r="791">
          <cell r="A791" t="str">
            <v>04/01/2020</v>
          </cell>
        </row>
        <row r="792">
          <cell r="A792" t="str">
            <v>04/01/2020</v>
          </cell>
        </row>
        <row r="793">
          <cell r="A793" t="str">
            <v>04/01/2020</v>
          </cell>
        </row>
        <row r="794">
          <cell r="A794" t="str">
            <v>04/01/2020</v>
          </cell>
        </row>
        <row r="795">
          <cell r="A795" t="str">
            <v>04/01/2020</v>
          </cell>
        </row>
        <row r="796">
          <cell r="A796" t="str">
            <v>04/01/2020</v>
          </cell>
        </row>
        <row r="797">
          <cell r="A797" t="str">
            <v>04/01/2020</v>
          </cell>
        </row>
        <row r="798">
          <cell r="A798" t="str">
            <v>04/01/2020</v>
          </cell>
        </row>
        <row r="799">
          <cell r="A799" t="str">
            <v>04/02/2020</v>
          </cell>
        </row>
        <row r="800">
          <cell r="A800" t="str">
            <v>04/02/2020</v>
          </cell>
        </row>
        <row r="801">
          <cell r="A801" t="str">
            <v>04/02/2020</v>
          </cell>
        </row>
        <row r="802">
          <cell r="A802" t="str">
            <v>04/02/2020</v>
          </cell>
        </row>
        <row r="803">
          <cell r="A803" t="str">
            <v>04/02/2020</v>
          </cell>
        </row>
        <row r="804">
          <cell r="A804" t="str">
            <v>04/02/2020</v>
          </cell>
        </row>
        <row r="805">
          <cell r="A805" t="str">
            <v>04/02/2020</v>
          </cell>
        </row>
        <row r="806">
          <cell r="A806" t="str">
            <v>04/02/2020</v>
          </cell>
        </row>
        <row r="807">
          <cell r="A807" t="str">
            <v>04/02/2020</v>
          </cell>
        </row>
        <row r="808">
          <cell r="A808" t="str">
            <v>04/02/2020</v>
          </cell>
        </row>
        <row r="809">
          <cell r="A809" t="str">
            <v>04/02/2020</v>
          </cell>
        </row>
        <row r="810">
          <cell r="A810" t="str">
            <v>04/03/2020</v>
          </cell>
        </row>
        <row r="811">
          <cell r="A811" t="str">
            <v>04/03/2020</v>
          </cell>
        </row>
        <row r="812">
          <cell r="A812" t="str">
            <v>04/03/2020</v>
          </cell>
        </row>
        <row r="813">
          <cell r="A813" t="str">
            <v>04/03/2020</v>
          </cell>
        </row>
        <row r="814">
          <cell r="A814" t="str">
            <v>04/03/2020</v>
          </cell>
        </row>
        <row r="815">
          <cell r="A815" t="str">
            <v>04/03/2020</v>
          </cell>
        </row>
        <row r="816">
          <cell r="A816" t="str">
            <v>04/03/2020</v>
          </cell>
        </row>
        <row r="817">
          <cell r="A817" t="str">
            <v>04/03/2020</v>
          </cell>
        </row>
        <row r="818">
          <cell r="A818" t="str">
            <v>04/03/2020</v>
          </cell>
        </row>
        <row r="819">
          <cell r="A819" t="str">
            <v>04/03/2020</v>
          </cell>
        </row>
        <row r="820">
          <cell r="A820" t="str">
            <v>04/04/2020</v>
          </cell>
        </row>
        <row r="821">
          <cell r="A821" t="str">
            <v>04/04/2020</v>
          </cell>
        </row>
        <row r="822">
          <cell r="A822" t="str">
            <v>04/05/2020</v>
          </cell>
        </row>
        <row r="823">
          <cell r="A823" t="str">
            <v>04/06/2020</v>
          </cell>
        </row>
        <row r="824">
          <cell r="A824" t="str">
            <v>04/06/2020</v>
          </cell>
        </row>
        <row r="825">
          <cell r="A825" t="str">
            <v>04/06/2020</v>
          </cell>
        </row>
        <row r="826">
          <cell r="A826" t="str">
            <v>04/06/2020</v>
          </cell>
        </row>
        <row r="827">
          <cell r="A827" t="str">
            <v>04/06/2020</v>
          </cell>
        </row>
        <row r="828">
          <cell r="A828" t="str">
            <v>04/06/2020</v>
          </cell>
        </row>
        <row r="829">
          <cell r="A829" t="str">
            <v>04/06/2020</v>
          </cell>
        </row>
        <row r="830">
          <cell r="A830" t="str">
            <v>04/06/2020</v>
          </cell>
        </row>
        <row r="831">
          <cell r="A831" t="str">
            <v>04/06/2020</v>
          </cell>
        </row>
        <row r="832">
          <cell r="A832" t="str">
            <v>04/06/2020</v>
          </cell>
        </row>
        <row r="833">
          <cell r="A833" t="str">
            <v>04/07/2020</v>
          </cell>
        </row>
        <row r="834">
          <cell r="A834" t="str">
            <v>04/07/2020</v>
          </cell>
        </row>
        <row r="835">
          <cell r="A835" t="str">
            <v>04/07/2020</v>
          </cell>
        </row>
        <row r="836">
          <cell r="A836" t="str">
            <v>04/07/2020</v>
          </cell>
        </row>
        <row r="837">
          <cell r="A837" t="str">
            <v>04/07/2020</v>
          </cell>
        </row>
        <row r="838">
          <cell r="A838" t="str">
            <v>04/07/2020</v>
          </cell>
        </row>
        <row r="839">
          <cell r="A839" t="str">
            <v>04/07/2020</v>
          </cell>
        </row>
        <row r="840">
          <cell r="A840" t="str">
            <v>04/07/2020</v>
          </cell>
        </row>
        <row r="841">
          <cell r="A841" t="str">
            <v>04/07/2020</v>
          </cell>
        </row>
        <row r="842">
          <cell r="A842" t="str">
            <v>04/07/2020</v>
          </cell>
        </row>
        <row r="843">
          <cell r="A843" t="str">
            <v>04/07/2020</v>
          </cell>
        </row>
        <row r="844">
          <cell r="A844" t="str">
            <v>04/07/2020</v>
          </cell>
        </row>
        <row r="845">
          <cell r="A845" t="str">
            <v>04/08/2020</v>
          </cell>
        </row>
        <row r="846">
          <cell r="A846" t="str">
            <v>04/08/2020</v>
          </cell>
        </row>
        <row r="847">
          <cell r="A847" t="str">
            <v>04/08/2020</v>
          </cell>
        </row>
        <row r="848">
          <cell r="A848" t="str">
            <v>04/08/2020</v>
          </cell>
        </row>
        <row r="849">
          <cell r="A849" t="str">
            <v>04/08/2020</v>
          </cell>
        </row>
        <row r="850">
          <cell r="A850" t="str">
            <v>04/08/2020</v>
          </cell>
        </row>
        <row r="851">
          <cell r="A851" t="str">
            <v>04/08/2020</v>
          </cell>
        </row>
        <row r="852">
          <cell r="A852" t="str">
            <v>04/08/2020</v>
          </cell>
        </row>
        <row r="853">
          <cell r="A853" t="str">
            <v>04/08/2020</v>
          </cell>
        </row>
        <row r="854">
          <cell r="A854" t="str">
            <v>04/08/2020</v>
          </cell>
        </row>
        <row r="855">
          <cell r="A855" t="str">
            <v>04/08/2020</v>
          </cell>
        </row>
        <row r="856">
          <cell r="A856" t="str">
            <v>04/09/2020</v>
          </cell>
        </row>
        <row r="857">
          <cell r="A857" t="str">
            <v>04/09/2020</v>
          </cell>
        </row>
        <row r="858">
          <cell r="A858" t="str">
            <v>04/09/2020</v>
          </cell>
        </row>
        <row r="859">
          <cell r="A859" t="str">
            <v>04/09/2020</v>
          </cell>
        </row>
        <row r="860">
          <cell r="A860" t="str">
            <v>04/09/2020</v>
          </cell>
        </row>
        <row r="861">
          <cell r="A861" t="str">
            <v>04/09/2020</v>
          </cell>
        </row>
        <row r="862">
          <cell r="A862" t="str">
            <v>04/09/2020</v>
          </cell>
        </row>
        <row r="863">
          <cell r="A863" t="str">
            <v>04/09/2020</v>
          </cell>
        </row>
        <row r="864">
          <cell r="A864" t="str">
            <v>04/09/2020</v>
          </cell>
        </row>
        <row r="865">
          <cell r="A865" t="str">
            <v>04/09/2020</v>
          </cell>
        </row>
        <row r="866">
          <cell r="A866" t="str">
            <v>04/09/2020</v>
          </cell>
        </row>
        <row r="867">
          <cell r="A867" t="str">
            <v>04/09/2020</v>
          </cell>
        </row>
        <row r="868">
          <cell r="A868" t="str">
            <v>04/10/2020</v>
          </cell>
        </row>
        <row r="869">
          <cell r="A869" t="str">
            <v>04/10/2020</v>
          </cell>
        </row>
        <row r="870">
          <cell r="A870" t="str">
            <v>04/10/2020</v>
          </cell>
        </row>
        <row r="871">
          <cell r="A871" t="str">
            <v>04/10/2020</v>
          </cell>
        </row>
        <row r="872">
          <cell r="A872" t="str">
            <v>04/10/2020</v>
          </cell>
        </row>
        <row r="873">
          <cell r="A873" t="str">
            <v>04/10/2020</v>
          </cell>
        </row>
        <row r="874">
          <cell r="A874" t="str">
            <v>04/10/2020</v>
          </cell>
        </row>
        <row r="875">
          <cell r="A875" t="str">
            <v>04/10/2020</v>
          </cell>
        </row>
        <row r="876">
          <cell r="A876" t="str">
            <v>04/10/2020</v>
          </cell>
        </row>
        <row r="877">
          <cell r="A877" t="str">
            <v>04/10/2020</v>
          </cell>
        </row>
        <row r="878">
          <cell r="A878" t="str">
            <v>04/11/2020</v>
          </cell>
        </row>
        <row r="879">
          <cell r="A879" t="str">
            <v>04/11/2020</v>
          </cell>
        </row>
        <row r="880">
          <cell r="A880" t="str">
            <v>04/12/2020</v>
          </cell>
        </row>
        <row r="881">
          <cell r="A881" t="str">
            <v>04/13/2020</v>
          </cell>
        </row>
        <row r="882">
          <cell r="A882" t="str">
            <v>04/13/2020</v>
          </cell>
        </row>
        <row r="883">
          <cell r="A883" t="str">
            <v>04/13/2020</v>
          </cell>
        </row>
        <row r="884">
          <cell r="A884" t="str">
            <v>04/13/2020</v>
          </cell>
        </row>
        <row r="885">
          <cell r="A885" t="str">
            <v>04/13/2020</v>
          </cell>
        </row>
        <row r="886">
          <cell r="A886" t="str">
            <v>04/13/2020</v>
          </cell>
        </row>
        <row r="887">
          <cell r="A887" t="str">
            <v>04/13/2020</v>
          </cell>
        </row>
        <row r="888">
          <cell r="A888" t="str">
            <v>04/13/2020</v>
          </cell>
        </row>
        <row r="889">
          <cell r="A889" t="str">
            <v>04/13/2020</v>
          </cell>
        </row>
        <row r="890">
          <cell r="A890" t="str">
            <v>04/13/2020</v>
          </cell>
        </row>
        <row r="891">
          <cell r="A891" t="str">
            <v>04/13/2020</v>
          </cell>
        </row>
        <row r="892">
          <cell r="A892" t="str">
            <v>04/14/2020</v>
          </cell>
        </row>
        <row r="893">
          <cell r="A893" t="str">
            <v>04/14/2020</v>
          </cell>
        </row>
        <row r="894">
          <cell r="A894" t="str">
            <v>04/14/2020</v>
          </cell>
        </row>
        <row r="895">
          <cell r="A895" t="str">
            <v>04/14/2020</v>
          </cell>
        </row>
        <row r="896">
          <cell r="A896" t="str">
            <v>04/14/2020</v>
          </cell>
        </row>
        <row r="897">
          <cell r="A897" t="str">
            <v>04/14/2020</v>
          </cell>
        </row>
        <row r="898">
          <cell r="A898" t="str">
            <v>04/14/2020</v>
          </cell>
        </row>
        <row r="899">
          <cell r="A899" t="str">
            <v>04/14/2020</v>
          </cell>
        </row>
        <row r="900">
          <cell r="A900" t="str">
            <v>04/14/2020</v>
          </cell>
        </row>
        <row r="901">
          <cell r="A901" t="str">
            <v>04/14/2020</v>
          </cell>
        </row>
        <row r="902">
          <cell r="A902" t="str">
            <v>04/15/2020</v>
          </cell>
        </row>
        <row r="903">
          <cell r="A903" t="str">
            <v>04/15/2020</v>
          </cell>
        </row>
        <row r="904">
          <cell r="A904" t="str">
            <v>04/15/2020</v>
          </cell>
        </row>
        <row r="905">
          <cell r="A905" t="str">
            <v>04/15/2020</v>
          </cell>
        </row>
        <row r="906">
          <cell r="A906" t="str">
            <v>04/15/2020</v>
          </cell>
        </row>
        <row r="907">
          <cell r="A907" t="str">
            <v>04/15/2020</v>
          </cell>
        </row>
        <row r="908">
          <cell r="A908" t="str">
            <v>04/15/2020</v>
          </cell>
        </row>
        <row r="909">
          <cell r="A909" t="str">
            <v>04/15/2020</v>
          </cell>
        </row>
        <row r="910">
          <cell r="A910" t="str">
            <v>04/15/2020</v>
          </cell>
        </row>
        <row r="911">
          <cell r="A911" t="str">
            <v>04/15/2020</v>
          </cell>
        </row>
        <row r="912">
          <cell r="A912" t="str">
            <v>04/16/2020</v>
          </cell>
        </row>
        <row r="913">
          <cell r="A913" t="str">
            <v>04/16/2020</v>
          </cell>
        </row>
        <row r="914">
          <cell r="A914" t="str">
            <v>04/16/2020</v>
          </cell>
        </row>
        <row r="915">
          <cell r="A915" t="str">
            <v>04/16/2020</v>
          </cell>
        </row>
        <row r="916">
          <cell r="A916" t="str">
            <v>04/16/2020</v>
          </cell>
        </row>
        <row r="917">
          <cell r="A917" t="str">
            <v>04/16/2020</v>
          </cell>
        </row>
        <row r="918">
          <cell r="A918" t="str">
            <v>04/16/2020</v>
          </cell>
        </row>
        <row r="919">
          <cell r="A919" t="str">
            <v>04/16/2020</v>
          </cell>
        </row>
        <row r="920">
          <cell r="A920" t="str">
            <v>04/16/2020</v>
          </cell>
        </row>
        <row r="921">
          <cell r="A921" t="str">
            <v>04/16/2020</v>
          </cell>
        </row>
        <row r="922">
          <cell r="A922" t="str">
            <v>04/16/2020</v>
          </cell>
        </row>
        <row r="923">
          <cell r="A923" t="str">
            <v>04/17/2020</v>
          </cell>
        </row>
        <row r="924">
          <cell r="A924" t="str">
            <v>04/17/2020</v>
          </cell>
        </row>
        <row r="925">
          <cell r="A925" t="str">
            <v>04/17/2020</v>
          </cell>
        </row>
        <row r="926">
          <cell r="A926" t="str">
            <v>04/17/2020</v>
          </cell>
        </row>
        <row r="927">
          <cell r="A927" t="str">
            <v>04/17/2020</v>
          </cell>
        </row>
        <row r="928">
          <cell r="A928" t="str">
            <v>04/17/2020</v>
          </cell>
        </row>
        <row r="929">
          <cell r="A929" t="str">
            <v>04/17/2020</v>
          </cell>
        </row>
        <row r="930">
          <cell r="A930" t="str">
            <v>04/17/2020</v>
          </cell>
        </row>
        <row r="931">
          <cell r="A931" t="str">
            <v>04/17/2020</v>
          </cell>
        </row>
        <row r="932">
          <cell r="A932" t="str">
            <v>04/17/2020</v>
          </cell>
        </row>
        <row r="933">
          <cell r="A933" t="str">
            <v>04/18/2020</v>
          </cell>
        </row>
        <row r="934">
          <cell r="A934" t="str">
            <v>04/18/2020</v>
          </cell>
        </row>
        <row r="935">
          <cell r="A935" t="str">
            <v>04/19/2020</v>
          </cell>
        </row>
        <row r="936">
          <cell r="A936" t="str">
            <v>04/20/2020</v>
          </cell>
        </row>
        <row r="937">
          <cell r="A937" t="str">
            <v>04/20/2020</v>
          </cell>
        </row>
        <row r="938">
          <cell r="A938" t="str">
            <v>04/20/2020</v>
          </cell>
        </row>
        <row r="939">
          <cell r="A939" t="str">
            <v>04/20/2020</v>
          </cell>
        </row>
        <row r="940">
          <cell r="A940" t="str">
            <v>04/20/2020</v>
          </cell>
        </row>
        <row r="941">
          <cell r="A941" t="str">
            <v>04/20/2020</v>
          </cell>
        </row>
        <row r="942">
          <cell r="A942" t="str">
            <v>04/20/2020</v>
          </cell>
        </row>
        <row r="943">
          <cell r="A943" t="str">
            <v>04/20/2020</v>
          </cell>
        </row>
        <row r="944">
          <cell r="A944" t="str">
            <v>04/20/2020</v>
          </cell>
        </row>
        <row r="945">
          <cell r="A945" t="str">
            <v>04/20/2020</v>
          </cell>
        </row>
        <row r="946">
          <cell r="A946" t="str">
            <v>04/21/2020</v>
          </cell>
        </row>
        <row r="947">
          <cell r="A947" t="str">
            <v>04/21/2020</v>
          </cell>
        </row>
        <row r="948">
          <cell r="A948" t="str">
            <v>04/21/2020</v>
          </cell>
        </row>
        <row r="949">
          <cell r="A949" t="str">
            <v>04/21/2020</v>
          </cell>
        </row>
        <row r="950">
          <cell r="A950" t="str">
            <v>04/21/2020</v>
          </cell>
        </row>
        <row r="951">
          <cell r="A951" t="str">
            <v>04/21/2020</v>
          </cell>
        </row>
        <row r="952">
          <cell r="A952" t="str">
            <v>04/21/2020</v>
          </cell>
        </row>
        <row r="953">
          <cell r="A953" t="str">
            <v>04/21/2020</v>
          </cell>
        </row>
        <row r="954">
          <cell r="A954" t="str">
            <v>04/21/2020</v>
          </cell>
        </row>
        <row r="955">
          <cell r="A955" t="str">
            <v>04/21/2020</v>
          </cell>
        </row>
        <row r="956">
          <cell r="A956" t="str">
            <v>04/22/2020</v>
          </cell>
        </row>
        <row r="957">
          <cell r="A957" t="str">
            <v>04/22/2020</v>
          </cell>
        </row>
        <row r="958">
          <cell r="A958" t="str">
            <v>04/22/2020</v>
          </cell>
        </row>
        <row r="959">
          <cell r="A959" t="str">
            <v>04/22/2020</v>
          </cell>
        </row>
        <row r="960">
          <cell r="A960" t="str">
            <v>04/22/2020</v>
          </cell>
        </row>
        <row r="961">
          <cell r="A961" t="str">
            <v>04/22/2020</v>
          </cell>
        </row>
        <row r="962">
          <cell r="A962" t="str">
            <v>04/22/2020</v>
          </cell>
        </row>
        <row r="963">
          <cell r="A963" t="str">
            <v>04/22/2020</v>
          </cell>
        </row>
        <row r="964">
          <cell r="A964" t="str">
            <v>04/22/2020</v>
          </cell>
        </row>
        <row r="965">
          <cell r="A965" t="str">
            <v>04/22/2020</v>
          </cell>
        </row>
        <row r="966">
          <cell r="A966" t="str">
            <v>04/22/2020</v>
          </cell>
        </row>
        <row r="967">
          <cell r="A967" t="str">
            <v>04/22/2020</v>
          </cell>
        </row>
        <row r="968">
          <cell r="A968" t="str">
            <v>04/23/2020</v>
          </cell>
        </row>
        <row r="969">
          <cell r="A969" t="str">
            <v>04/23/2020</v>
          </cell>
        </row>
        <row r="970">
          <cell r="A970" t="str">
            <v>04/23/2020</v>
          </cell>
        </row>
        <row r="971">
          <cell r="A971" t="str">
            <v>04/23/2020</v>
          </cell>
        </row>
        <row r="972">
          <cell r="A972" t="str">
            <v>04/23/2020</v>
          </cell>
        </row>
        <row r="973">
          <cell r="A973" t="str">
            <v>04/23/2020</v>
          </cell>
        </row>
        <row r="974">
          <cell r="A974" t="str">
            <v>04/23/2020</v>
          </cell>
        </row>
        <row r="975">
          <cell r="A975" t="str">
            <v>04/23/2020</v>
          </cell>
        </row>
        <row r="976">
          <cell r="A976" t="str">
            <v>04/23/2020</v>
          </cell>
        </row>
        <row r="977">
          <cell r="A977" t="str">
            <v>04/23/2020</v>
          </cell>
        </row>
        <row r="978">
          <cell r="A978" t="str">
            <v>04/23/2020</v>
          </cell>
        </row>
        <row r="979">
          <cell r="A979" t="str">
            <v>04/24/2020</v>
          </cell>
        </row>
        <row r="980">
          <cell r="A980" t="str">
            <v>04/24/2020</v>
          </cell>
        </row>
        <row r="981">
          <cell r="A981" t="str">
            <v>04/24/2020</v>
          </cell>
        </row>
        <row r="982">
          <cell r="A982" t="str">
            <v>04/24/2020</v>
          </cell>
        </row>
        <row r="983">
          <cell r="A983" t="str">
            <v>04/24/2020</v>
          </cell>
        </row>
        <row r="984">
          <cell r="A984" t="str">
            <v>04/24/2020</v>
          </cell>
        </row>
        <row r="985">
          <cell r="A985" t="str">
            <v>04/24/2020</v>
          </cell>
        </row>
        <row r="986">
          <cell r="A986" t="str">
            <v>04/24/2020</v>
          </cell>
        </row>
        <row r="987">
          <cell r="A987" t="str">
            <v>04/24/2020</v>
          </cell>
        </row>
        <row r="988">
          <cell r="A988" t="str">
            <v>04/24/2020</v>
          </cell>
        </row>
        <row r="989">
          <cell r="A989" t="str">
            <v>04/25/2020</v>
          </cell>
        </row>
        <row r="990">
          <cell r="A990" t="str">
            <v>04/25/2020</v>
          </cell>
        </row>
        <row r="991">
          <cell r="A991" t="str">
            <v>04/26/2020</v>
          </cell>
        </row>
        <row r="992">
          <cell r="A992" t="str">
            <v>04/27/2020</v>
          </cell>
        </row>
        <row r="993">
          <cell r="A993" t="str">
            <v>04/27/2020</v>
          </cell>
        </row>
        <row r="994">
          <cell r="A994" t="str">
            <v>04/27/2020</v>
          </cell>
        </row>
        <row r="995">
          <cell r="A995" t="str">
            <v>04/27/2020</v>
          </cell>
        </row>
        <row r="996">
          <cell r="A996" t="str">
            <v>04/27/2020</v>
          </cell>
        </row>
        <row r="997">
          <cell r="A997" t="str">
            <v>04/27/2020</v>
          </cell>
        </row>
        <row r="998">
          <cell r="A998" t="str">
            <v>04/27/2020</v>
          </cell>
        </row>
        <row r="999">
          <cell r="A999" t="str">
            <v>04/27/2020</v>
          </cell>
        </row>
        <row r="1000">
          <cell r="A1000" t="str">
            <v>04/27/2020</v>
          </cell>
        </row>
        <row r="1001">
          <cell r="A1001" t="str">
            <v>04/27/2020</v>
          </cell>
        </row>
        <row r="1002">
          <cell r="A1002" t="str">
            <v>04/28/2020</v>
          </cell>
        </row>
        <row r="1003">
          <cell r="A1003" t="str">
            <v>04/28/2020</v>
          </cell>
        </row>
        <row r="1004">
          <cell r="A1004" t="str">
            <v>04/28/2020</v>
          </cell>
        </row>
        <row r="1005">
          <cell r="A1005" t="str">
            <v>04/28/2020</v>
          </cell>
        </row>
        <row r="1006">
          <cell r="A1006" t="str">
            <v>04/28/2020</v>
          </cell>
        </row>
        <row r="1007">
          <cell r="A1007" t="str">
            <v>04/28/2020</v>
          </cell>
        </row>
        <row r="1008">
          <cell r="A1008" t="str">
            <v>04/28/2020</v>
          </cell>
        </row>
        <row r="1009">
          <cell r="A1009" t="str">
            <v>04/28/2020</v>
          </cell>
        </row>
        <row r="1010">
          <cell r="A1010" t="str">
            <v>04/28/2020</v>
          </cell>
        </row>
        <row r="1011">
          <cell r="A1011" t="str">
            <v>04/28/2020</v>
          </cell>
        </row>
        <row r="1012">
          <cell r="A1012" t="str">
            <v>04/29/2020</v>
          </cell>
        </row>
        <row r="1013">
          <cell r="A1013" t="str">
            <v>04/29/2020</v>
          </cell>
        </row>
        <row r="1014">
          <cell r="A1014" t="str">
            <v>04/29/2020</v>
          </cell>
        </row>
        <row r="1015">
          <cell r="A1015" t="str">
            <v>04/29/2020</v>
          </cell>
        </row>
        <row r="1016">
          <cell r="A1016" t="str">
            <v>04/29/2020</v>
          </cell>
        </row>
        <row r="1017">
          <cell r="A1017" t="str">
            <v>04/29/2020</v>
          </cell>
        </row>
        <row r="1018">
          <cell r="A1018" t="str">
            <v>04/29/2020</v>
          </cell>
        </row>
        <row r="1019">
          <cell r="A1019" t="str">
            <v>04/29/2020</v>
          </cell>
        </row>
        <row r="1020">
          <cell r="A1020" t="str">
            <v>04/29/2020</v>
          </cell>
        </row>
        <row r="1021">
          <cell r="A1021" t="str">
            <v>04/29/2020</v>
          </cell>
        </row>
        <row r="1022">
          <cell r="A1022" t="str">
            <v>04/30/2020</v>
          </cell>
        </row>
        <row r="1023">
          <cell r="A1023" t="str">
            <v>04/30/2020</v>
          </cell>
        </row>
        <row r="1024">
          <cell r="A1024" t="str">
            <v>04/30/2020</v>
          </cell>
        </row>
        <row r="1025">
          <cell r="A1025" t="str">
            <v>04/30/2020</v>
          </cell>
        </row>
        <row r="1026">
          <cell r="A1026" t="str">
            <v>04/30/2020</v>
          </cell>
        </row>
        <row r="1027">
          <cell r="A1027" t="str">
            <v>04/30/2020</v>
          </cell>
        </row>
        <row r="1028">
          <cell r="A1028" t="str">
            <v>04/30/2020</v>
          </cell>
        </row>
        <row r="1029">
          <cell r="A1029" t="str">
            <v>04/30/2020</v>
          </cell>
        </row>
        <row r="1030">
          <cell r="A1030" t="str">
            <v>04/30/2020</v>
          </cell>
        </row>
        <row r="1031">
          <cell r="A1031" t="str">
            <v>04/30/2020</v>
          </cell>
        </row>
        <row r="1032">
          <cell r="A1032" t="str">
            <v>04/30/2020</v>
          </cell>
        </row>
        <row r="1033">
          <cell r="A1033" t="str">
            <v>04/30/2020</v>
          </cell>
        </row>
        <row r="1034">
          <cell r="A1034" t="str">
            <v>05/01/2020</v>
          </cell>
        </row>
        <row r="1035">
          <cell r="A1035" t="str">
            <v>05/01/2020</v>
          </cell>
        </row>
        <row r="1036">
          <cell r="A1036" t="str">
            <v>05/01/2020</v>
          </cell>
        </row>
        <row r="1037">
          <cell r="A1037" t="str">
            <v>05/01/2020</v>
          </cell>
        </row>
        <row r="1038">
          <cell r="A1038" t="str">
            <v>05/01/2020</v>
          </cell>
        </row>
        <row r="1039">
          <cell r="A1039" t="str">
            <v>05/01/2020</v>
          </cell>
        </row>
        <row r="1040">
          <cell r="A1040" t="str">
            <v>05/01/2020</v>
          </cell>
        </row>
        <row r="1041">
          <cell r="A1041" t="str">
            <v>05/01/2020</v>
          </cell>
        </row>
        <row r="1042">
          <cell r="A1042" t="str">
            <v>05/01/2020</v>
          </cell>
        </row>
        <row r="1043">
          <cell r="A1043" t="str">
            <v>05/01/2020</v>
          </cell>
        </row>
        <row r="1044">
          <cell r="A1044" t="str">
            <v>05/01/2020</v>
          </cell>
        </row>
        <row r="1045">
          <cell r="A1045" t="str">
            <v>05/01/2020</v>
          </cell>
        </row>
        <row r="1046">
          <cell r="A1046" t="str">
            <v>05/02/2020</v>
          </cell>
        </row>
        <row r="1047">
          <cell r="A1047" t="str">
            <v>05/02/2020</v>
          </cell>
        </row>
        <row r="1048">
          <cell r="A1048" t="str">
            <v>05/03/2020</v>
          </cell>
        </row>
        <row r="1049">
          <cell r="A1049" t="str">
            <v>05/04/2020</v>
          </cell>
        </row>
        <row r="1050">
          <cell r="A1050" t="str">
            <v>05/04/2020</v>
          </cell>
        </row>
        <row r="1051">
          <cell r="A1051" t="str">
            <v>05/04/2020</v>
          </cell>
        </row>
        <row r="1052">
          <cell r="A1052" t="str">
            <v>05/04/2020</v>
          </cell>
        </row>
        <row r="1053">
          <cell r="A1053" t="str">
            <v>05/04/2020</v>
          </cell>
        </row>
        <row r="1054">
          <cell r="A1054" t="str">
            <v>05/04/2020</v>
          </cell>
        </row>
        <row r="1055">
          <cell r="A1055" t="str">
            <v>05/04/2020</v>
          </cell>
        </row>
        <row r="1056">
          <cell r="A1056" t="str">
            <v>05/04/2020</v>
          </cell>
        </row>
        <row r="1057">
          <cell r="A1057" t="str">
            <v>05/04/2020</v>
          </cell>
        </row>
        <row r="1058">
          <cell r="A1058" t="str">
            <v>05/04/2020</v>
          </cell>
        </row>
        <row r="1059">
          <cell r="A1059" t="str">
            <v>05/05/2020</v>
          </cell>
        </row>
        <row r="1060">
          <cell r="A1060" t="str">
            <v>05/05/2020</v>
          </cell>
        </row>
        <row r="1061">
          <cell r="A1061" t="str">
            <v>05/05/2020</v>
          </cell>
        </row>
        <row r="1062">
          <cell r="A1062" t="str">
            <v>05/05/2020</v>
          </cell>
        </row>
        <row r="1063">
          <cell r="A1063" t="str">
            <v>05/05/2020</v>
          </cell>
        </row>
        <row r="1064">
          <cell r="A1064" t="str">
            <v>05/05/2020</v>
          </cell>
        </row>
        <row r="1065">
          <cell r="A1065" t="str">
            <v>05/05/2020</v>
          </cell>
        </row>
        <row r="1066">
          <cell r="A1066" t="str">
            <v>05/05/2020</v>
          </cell>
        </row>
        <row r="1067">
          <cell r="A1067" t="str">
            <v>05/05/2020</v>
          </cell>
        </row>
        <row r="1068">
          <cell r="A1068" t="str">
            <v>05/05/2020</v>
          </cell>
        </row>
        <row r="1069">
          <cell r="A1069" t="str">
            <v>05/05/2020</v>
          </cell>
        </row>
        <row r="1070">
          <cell r="A1070" t="str">
            <v>05/06/2020</v>
          </cell>
        </row>
        <row r="1071">
          <cell r="A1071" t="str">
            <v>05/06/2020</v>
          </cell>
        </row>
        <row r="1072">
          <cell r="A1072" t="str">
            <v>05/06/2020</v>
          </cell>
        </row>
        <row r="1073">
          <cell r="A1073" t="str">
            <v>05/06/2020</v>
          </cell>
        </row>
        <row r="1074">
          <cell r="A1074" t="str">
            <v>05/06/2020</v>
          </cell>
        </row>
        <row r="1075">
          <cell r="A1075" t="str">
            <v>05/06/2020</v>
          </cell>
        </row>
        <row r="1076">
          <cell r="A1076" t="str">
            <v>05/06/2020</v>
          </cell>
        </row>
        <row r="1077">
          <cell r="A1077" t="str">
            <v>05/06/2020</v>
          </cell>
        </row>
        <row r="1078">
          <cell r="A1078" t="str">
            <v>05/06/2020</v>
          </cell>
        </row>
        <row r="1079">
          <cell r="A1079" t="str">
            <v>05/06/2020</v>
          </cell>
        </row>
        <row r="1080">
          <cell r="A1080" t="str">
            <v>05/07/2020</v>
          </cell>
        </row>
        <row r="1081">
          <cell r="A1081" t="str">
            <v>05/07/2020</v>
          </cell>
        </row>
        <row r="1082">
          <cell r="A1082" t="str">
            <v>05/07/2020</v>
          </cell>
        </row>
        <row r="1083">
          <cell r="A1083" t="str">
            <v>05/07/2020</v>
          </cell>
        </row>
        <row r="1084">
          <cell r="A1084" t="str">
            <v>05/07/2020</v>
          </cell>
        </row>
        <row r="1085">
          <cell r="A1085" t="str">
            <v>05/07/2020</v>
          </cell>
        </row>
        <row r="1086">
          <cell r="A1086" t="str">
            <v>05/07/2020</v>
          </cell>
        </row>
        <row r="1087">
          <cell r="A1087" t="str">
            <v>05/07/2020</v>
          </cell>
        </row>
        <row r="1088">
          <cell r="A1088" t="str">
            <v>05/07/2020</v>
          </cell>
        </row>
        <row r="1089">
          <cell r="A1089" t="str">
            <v>05/07/2020</v>
          </cell>
        </row>
        <row r="1090">
          <cell r="A1090" t="str">
            <v>05/08/2020</v>
          </cell>
        </row>
        <row r="1091">
          <cell r="A1091" t="str">
            <v>05/08/2020</v>
          </cell>
        </row>
        <row r="1092">
          <cell r="A1092" t="str">
            <v>05/08/2020</v>
          </cell>
        </row>
        <row r="1093">
          <cell r="A1093" t="str">
            <v>05/08/2020</v>
          </cell>
        </row>
        <row r="1094">
          <cell r="A1094" t="str">
            <v>05/08/2020</v>
          </cell>
        </row>
        <row r="1095">
          <cell r="A1095" t="str">
            <v>05/08/2020</v>
          </cell>
        </row>
        <row r="1096">
          <cell r="A1096" t="str">
            <v>05/08/2020</v>
          </cell>
        </row>
        <row r="1097">
          <cell r="A1097" t="str">
            <v>05/08/2020</v>
          </cell>
        </row>
        <row r="1098">
          <cell r="A1098" t="str">
            <v>05/08/2020</v>
          </cell>
        </row>
        <row r="1099">
          <cell r="A1099" t="str">
            <v>05/08/2020</v>
          </cell>
        </row>
        <row r="1100">
          <cell r="A1100" t="str">
            <v>05/09/2020</v>
          </cell>
        </row>
        <row r="1101">
          <cell r="A1101" t="str">
            <v>05/09/2020</v>
          </cell>
        </row>
        <row r="1102">
          <cell r="A1102" t="str">
            <v>05/10/2020</v>
          </cell>
        </row>
        <row r="1103">
          <cell r="A1103" t="str">
            <v>05/11/2020</v>
          </cell>
        </row>
        <row r="1104">
          <cell r="A1104" t="str">
            <v>05/11/2020</v>
          </cell>
        </row>
        <row r="1105">
          <cell r="A1105" t="str">
            <v>05/11/2020</v>
          </cell>
        </row>
        <row r="1106">
          <cell r="A1106" t="str">
            <v>05/11/2020</v>
          </cell>
        </row>
        <row r="1107">
          <cell r="A1107" t="str">
            <v>05/11/2020</v>
          </cell>
        </row>
        <row r="1108">
          <cell r="A1108" t="str">
            <v>05/11/2020</v>
          </cell>
        </row>
        <row r="1109">
          <cell r="A1109" t="str">
            <v>05/11/2020</v>
          </cell>
        </row>
        <row r="1110">
          <cell r="A1110" t="str">
            <v>05/11/2020</v>
          </cell>
        </row>
        <row r="1111">
          <cell r="A1111" t="str">
            <v>05/11/2020</v>
          </cell>
        </row>
        <row r="1112">
          <cell r="A1112" t="str">
            <v>05/11/2020</v>
          </cell>
        </row>
        <row r="1113">
          <cell r="A1113" t="str">
            <v>05/12/2020</v>
          </cell>
        </row>
        <row r="1114">
          <cell r="A1114" t="str">
            <v>05/12/2020</v>
          </cell>
        </row>
        <row r="1115">
          <cell r="A1115" t="str">
            <v>05/12/2020</v>
          </cell>
        </row>
        <row r="1116">
          <cell r="A1116" t="str">
            <v>05/12/2020</v>
          </cell>
        </row>
        <row r="1117">
          <cell r="A1117" t="str">
            <v>05/12/2020</v>
          </cell>
        </row>
        <row r="1118">
          <cell r="A1118" t="str">
            <v>05/12/2020</v>
          </cell>
        </row>
        <row r="1119">
          <cell r="A1119" t="str">
            <v>05/12/2020</v>
          </cell>
        </row>
        <row r="1120">
          <cell r="A1120" t="str">
            <v>05/12/2020</v>
          </cell>
        </row>
        <row r="1121">
          <cell r="A1121" t="str">
            <v>05/12/2020</v>
          </cell>
        </row>
        <row r="1122">
          <cell r="A1122" t="str">
            <v>05/12/2020</v>
          </cell>
        </row>
        <row r="1123">
          <cell r="A1123" t="str">
            <v>05/13/2020</v>
          </cell>
        </row>
        <row r="1124">
          <cell r="A1124" t="str">
            <v>05/13/2020</v>
          </cell>
        </row>
        <row r="1125">
          <cell r="A1125" t="str">
            <v>05/13/2020</v>
          </cell>
        </row>
        <row r="1126">
          <cell r="A1126" t="str">
            <v>05/13/2020</v>
          </cell>
        </row>
        <row r="1127">
          <cell r="A1127" t="str">
            <v>05/13/2020</v>
          </cell>
        </row>
        <row r="1128">
          <cell r="A1128" t="str">
            <v>05/13/2020</v>
          </cell>
        </row>
        <row r="1129">
          <cell r="A1129" t="str">
            <v>05/13/2020</v>
          </cell>
        </row>
        <row r="1130">
          <cell r="A1130" t="str">
            <v>05/13/2020</v>
          </cell>
        </row>
        <row r="1131">
          <cell r="A1131" t="str">
            <v>05/13/2020</v>
          </cell>
        </row>
        <row r="1132">
          <cell r="A1132" t="str">
            <v>05/13/2020</v>
          </cell>
        </row>
        <row r="1133">
          <cell r="A1133" t="str">
            <v>05/14/2020</v>
          </cell>
        </row>
        <row r="1134">
          <cell r="A1134" t="str">
            <v>05/14/2020</v>
          </cell>
        </row>
        <row r="1135">
          <cell r="A1135" t="str">
            <v>05/14/2020</v>
          </cell>
        </row>
        <row r="1136">
          <cell r="A1136" t="str">
            <v>05/14/2020</v>
          </cell>
        </row>
        <row r="1137">
          <cell r="A1137" t="str">
            <v>05/14/2020</v>
          </cell>
        </row>
        <row r="1138">
          <cell r="A1138" t="str">
            <v>05/14/2020</v>
          </cell>
        </row>
        <row r="1139">
          <cell r="A1139" t="str">
            <v>05/14/2020</v>
          </cell>
        </row>
        <row r="1140">
          <cell r="A1140" t="str">
            <v>05/14/2020</v>
          </cell>
        </row>
        <row r="1141">
          <cell r="A1141" t="str">
            <v>05/14/2020</v>
          </cell>
        </row>
        <row r="1142">
          <cell r="A1142" t="str">
            <v>05/14/2020</v>
          </cell>
        </row>
        <row r="1143">
          <cell r="A1143" t="str">
            <v>05/15/2020</v>
          </cell>
        </row>
        <row r="1144">
          <cell r="A1144" t="str">
            <v>05/15/2020</v>
          </cell>
        </row>
        <row r="1145">
          <cell r="A1145" t="str">
            <v>05/15/2020</v>
          </cell>
        </row>
        <row r="1146">
          <cell r="A1146" t="str">
            <v>05/15/2020</v>
          </cell>
        </row>
        <row r="1147">
          <cell r="A1147" t="str">
            <v>05/15/2020</v>
          </cell>
        </row>
        <row r="1148">
          <cell r="A1148" t="str">
            <v>05/15/2020</v>
          </cell>
        </row>
        <row r="1149">
          <cell r="A1149" t="str">
            <v>05/15/2020</v>
          </cell>
        </row>
        <row r="1150">
          <cell r="A1150" t="str">
            <v>05/15/2020</v>
          </cell>
        </row>
        <row r="1151">
          <cell r="A1151" t="str">
            <v>05/15/2020</v>
          </cell>
        </row>
        <row r="1152">
          <cell r="A1152" t="str">
            <v>05/15/2020</v>
          </cell>
        </row>
        <row r="1153">
          <cell r="A1153" t="str">
            <v>05/16/2020</v>
          </cell>
        </row>
        <row r="1154">
          <cell r="A1154" t="str">
            <v>05/16/2020</v>
          </cell>
        </row>
        <row r="1155">
          <cell r="A1155" t="str">
            <v>05/17/2020</v>
          </cell>
        </row>
        <row r="1156">
          <cell r="A1156" t="str">
            <v>05/18/2020</v>
          </cell>
        </row>
        <row r="1157">
          <cell r="A1157" t="str">
            <v>05/18/2020</v>
          </cell>
        </row>
        <row r="1158">
          <cell r="A1158" t="str">
            <v>05/18/2020</v>
          </cell>
        </row>
        <row r="1159">
          <cell r="A1159" t="str">
            <v>05/18/2020</v>
          </cell>
        </row>
        <row r="1160">
          <cell r="A1160" t="str">
            <v>05/18/2020</v>
          </cell>
        </row>
        <row r="1161">
          <cell r="A1161" t="str">
            <v>05/18/2020</v>
          </cell>
        </row>
        <row r="1162">
          <cell r="A1162" t="str">
            <v>05/18/2020</v>
          </cell>
        </row>
        <row r="1163">
          <cell r="A1163" t="str">
            <v>05/18/2020</v>
          </cell>
        </row>
        <row r="1164">
          <cell r="A1164" t="str">
            <v>05/18/2020</v>
          </cell>
        </row>
        <row r="1165">
          <cell r="A1165" t="str">
            <v>05/18/2020</v>
          </cell>
        </row>
        <row r="1166">
          <cell r="A1166" t="str">
            <v>05/18/2020</v>
          </cell>
        </row>
        <row r="1167">
          <cell r="A1167" t="str">
            <v>05/18/2020</v>
          </cell>
        </row>
        <row r="1168">
          <cell r="A1168" t="str">
            <v>05/18/2020</v>
          </cell>
        </row>
        <row r="1169">
          <cell r="A1169" t="str">
            <v>05/18/2020</v>
          </cell>
        </row>
        <row r="1170">
          <cell r="A1170" t="str">
            <v>05/19/2020</v>
          </cell>
        </row>
        <row r="1171">
          <cell r="A1171" t="str">
            <v>05/19/2020</v>
          </cell>
        </row>
        <row r="1172">
          <cell r="A1172" t="str">
            <v>05/19/2020</v>
          </cell>
        </row>
        <row r="1173">
          <cell r="A1173" t="str">
            <v>05/19/2020</v>
          </cell>
        </row>
        <row r="1174">
          <cell r="A1174" t="str">
            <v>05/19/2020</v>
          </cell>
        </row>
        <row r="1175">
          <cell r="A1175" t="str">
            <v>05/19/2020</v>
          </cell>
        </row>
        <row r="1176">
          <cell r="A1176" t="str">
            <v>05/19/2020</v>
          </cell>
        </row>
        <row r="1177">
          <cell r="A1177" t="str">
            <v>05/19/2020</v>
          </cell>
        </row>
        <row r="1178">
          <cell r="A1178" t="str">
            <v>05/19/2020</v>
          </cell>
        </row>
        <row r="1179">
          <cell r="A1179" t="str">
            <v>05/19/2020</v>
          </cell>
        </row>
        <row r="1180">
          <cell r="A1180" t="str">
            <v>05/19/2020</v>
          </cell>
        </row>
        <row r="1181">
          <cell r="A1181" t="str">
            <v>05/19/2020</v>
          </cell>
        </row>
        <row r="1182">
          <cell r="A1182" t="str">
            <v>05/20/2020</v>
          </cell>
        </row>
        <row r="1183">
          <cell r="A1183" t="str">
            <v>05/20/2020</v>
          </cell>
        </row>
        <row r="1184">
          <cell r="A1184" t="str">
            <v>05/20/2020</v>
          </cell>
        </row>
        <row r="1185">
          <cell r="A1185" t="str">
            <v>05/20/2020</v>
          </cell>
        </row>
        <row r="1186">
          <cell r="A1186" t="str">
            <v>05/20/2020</v>
          </cell>
        </row>
        <row r="1187">
          <cell r="A1187" t="str">
            <v>05/20/2020</v>
          </cell>
        </row>
        <row r="1188">
          <cell r="A1188" t="str">
            <v>05/20/2020</v>
          </cell>
        </row>
        <row r="1189">
          <cell r="A1189" t="str">
            <v>05/20/2020</v>
          </cell>
        </row>
        <row r="1190">
          <cell r="A1190" t="str">
            <v>05/20/2020</v>
          </cell>
        </row>
        <row r="1191">
          <cell r="A1191" t="str">
            <v>05/20/2020</v>
          </cell>
        </row>
        <row r="1192">
          <cell r="A1192" t="str">
            <v>05/21/2020</v>
          </cell>
        </row>
        <row r="1193">
          <cell r="A1193" t="str">
            <v>05/21/2020</v>
          </cell>
        </row>
        <row r="1194">
          <cell r="A1194" t="str">
            <v>05/21/2020</v>
          </cell>
        </row>
        <row r="1195">
          <cell r="A1195" t="str">
            <v>05/21/2020</v>
          </cell>
        </row>
        <row r="1196">
          <cell r="A1196" t="str">
            <v>05/21/2020</v>
          </cell>
        </row>
        <row r="1197">
          <cell r="A1197" t="str">
            <v>05/21/2020</v>
          </cell>
        </row>
        <row r="1198">
          <cell r="A1198" t="str">
            <v>05/21/2020</v>
          </cell>
        </row>
        <row r="1199">
          <cell r="A1199" t="str">
            <v>05/21/2020</v>
          </cell>
        </row>
        <row r="1200">
          <cell r="A1200" t="str">
            <v>05/21/2020</v>
          </cell>
        </row>
        <row r="1201">
          <cell r="A1201" t="str">
            <v>05/21/2020</v>
          </cell>
        </row>
        <row r="1202">
          <cell r="A1202" t="str">
            <v>05/22/2020</v>
          </cell>
        </row>
        <row r="1203">
          <cell r="A1203" t="str">
            <v>05/22/2020</v>
          </cell>
        </row>
        <row r="1204">
          <cell r="A1204" t="str">
            <v>05/22/2020</v>
          </cell>
        </row>
        <row r="1205">
          <cell r="A1205" t="str">
            <v>05/22/2020</v>
          </cell>
        </row>
        <row r="1206">
          <cell r="A1206" t="str">
            <v>05/22/2020</v>
          </cell>
        </row>
        <row r="1207">
          <cell r="A1207" t="str">
            <v>05/22/2020</v>
          </cell>
        </row>
        <row r="1208">
          <cell r="A1208" t="str">
            <v>05/22/2020</v>
          </cell>
        </row>
        <row r="1209">
          <cell r="A1209" t="str">
            <v>05/22/2020</v>
          </cell>
        </row>
        <row r="1210">
          <cell r="A1210" t="str">
            <v>05/22/2020</v>
          </cell>
        </row>
        <row r="1211">
          <cell r="A1211" t="str">
            <v>05/22/2020</v>
          </cell>
        </row>
        <row r="1212">
          <cell r="A1212" t="str">
            <v>05/22/2020</v>
          </cell>
        </row>
        <row r="1213">
          <cell r="A1213" t="str">
            <v>05/23/2020</v>
          </cell>
        </row>
        <row r="1214">
          <cell r="A1214" t="str">
            <v>05/23/2020</v>
          </cell>
        </row>
        <row r="1215">
          <cell r="A1215" t="str">
            <v>05/24/2020</v>
          </cell>
        </row>
        <row r="1216">
          <cell r="A1216" t="str">
            <v>05/25/2020</v>
          </cell>
        </row>
        <row r="1217">
          <cell r="A1217" t="str">
            <v>05/25/2020</v>
          </cell>
        </row>
        <row r="1218">
          <cell r="A1218" t="str">
            <v>05/25/2020</v>
          </cell>
        </row>
        <row r="1219">
          <cell r="A1219" t="str">
            <v>05/26/2020</v>
          </cell>
        </row>
        <row r="1220">
          <cell r="A1220" t="str">
            <v>05/26/2020</v>
          </cell>
        </row>
        <row r="1221">
          <cell r="A1221" t="str">
            <v>05/26/2020</v>
          </cell>
        </row>
        <row r="1222">
          <cell r="A1222" t="str">
            <v>05/26/2020</v>
          </cell>
        </row>
        <row r="1223">
          <cell r="A1223" t="str">
            <v>05/26/2020</v>
          </cell>
        </row>
        <row r="1224">
          <cell r="A1224" t="str">
            <v>05/26/2020</v>
          </cell>
        </row>
        <row r="1225">
          <cell r="A1225" t="str">
            <v>05/26/2020</v>
          </cell>
        </row>
        <row r="1226">
          <cell r="A1226" t="str">
            <v>05/26/2020</v>
          </cell>
        </row>
        <row r="1227">
          <cell r="A1227" t="str">
            <v>05/26/2020</v>
          </cell>
        </row>
        <row r="1228">
          <cell r="A1228" t="str">
            <v>05/26/2020</v>
          </cell>
        </row>
        <row r="1229">
          <cell r="A1229" t="str">
            <v>05/26/2020</v>
          </cell>
        </row>
        <row r="1230">
          <cell r="A1230" t="str">
            <v>05/27/2020</v>
          </cell>
        </row>
        <row r="1231">
          <cell r="A1231" t="str">
            <v>05/27/2020</v>
          </cell>
        </row>
        <row r="1232">
          <cell r="A1232" t="str">
            <v>05/27/2020</v>
          </cell>
        </row>
        <row r="1233">
          <cell r="A1233" t="str">
            <v>05/27/2020</v>
          </cell>
        </row>
        <row r="1234">
          <cell r="A1234" t="str">
            <v>05/27/2020</v>
          </cell>
        </row>
        <row r="1235">
          <cell r="A1235" t="str">
            <v>05/27/2020</v>
          </cell>
        </row>
        <row r="1236">
          <cell r="A1236" t="str">
            <v>05/27/2020</v>
          </cell>
        </row>
        <row r="1237">
          <cell r="A1237" t="str">
            <v>05/27/2020</v>
          </cell>
        </row>
        <row r="1238">
          <cell r="A1238" t="str">
            <v>05/27/2020</v>
          </cell>
        </row>
        <row r="1239">
          <cell r="A1239" t="str">
            <v>05/27/2020</v>
          </cell>
        </row>
        <row r="1240">
          <cell r="A1240" t="str">
            <v>05/28/2020</v>
          </cell>
        </row>
        <row r="1241">
          <cell r="A1241" t="str">
            <v>05/28/2020</v>
          </cell>
        </row>
        <row r="1242">
          <cell r="A1242" t="str">
            <v>05/28/2020</v>
          </cell>
        </row>
        <row r="1243">
          <cell r="A1243" t="str">
            <v>05/28/2020</v>
          </cell>
        </row>
        <row r="1244">
          <cell r="A1244" t="str">
            <v>05/28/2020</v>
          </cell>
        </row>
        <row r="1245">
          <cell r="A1245" t="str">
            <v>05/28/2020</v>
          </cell>
        </row>
        <row r="1246">
          <cell r="A1246" t="str">
            <v>05/28/2020</v>
          </cell>
        </row>
        <row r="1247">
          <cell r="A1247" t="str">
            <v>05/28/2020</v>
          </cell>
        </row>
        <row r="1248">
          <cell r="A1248" t="str">
            <v>05/28/2020</v>
          </cell>
        </row>
        <row r="1249">
          <cell r="A1249" t="str">
            <v>05/28/2020</v>
          </cell>
        </row>
        <row r="1250">
          <cell r="A1250" t="str">
            <v>05/29/2020</v>
          </cell>
        </row>
        <row r="1251">
          <cell r="A1251" t="str">
            <v>05/29/2020</v>
          </cell>
        </row>
        <row r="1252">
          <cell r="A1252" t="str">
            <v>05/29/2020</v>
          </cell>
        </row>
        <row r="1253">
          <cell r="A1253" t="str">
            <v>05/29/2020</v>
          </cell>
        </row>
        <row r="1254">
          <cell r="A1254" t="str">
            <v>05/29/2020</v>
          </cell>
        </row>
        <row r="1255">
          <cell r="A1255" t="str">
            <v>05/29/2020</v>
          </cell>
        </row>
        <row r="1256">
          <cell r="A1256" t="str">
            <v>05/29/2020</v>
          </cell>
        </row>
        <row r="1257">
          <cell r="A1257" t="str">
            <v>05/29/2020</v>
          </cell>
        </row>
        <row r="1258">
          <cell r="A1258" t="str">
            <v>05/29/2020</v>
          </cell>
        </row>
        <row r="1259">
          <cell r="A1259" t="str">
            <v>05/29/2020</v>
          </cell>
        </row>
        <row r="1260">
          <cell r="A1260" t="str">
            <v>05/30/2020</v>
          </cell>
        </row>
        <row r="1261">
          <cell r="A1261" t="str">
            <v>05/30/2020</v>
          </cell>
        </row>
        <row r="1262">
          <cell r="A1262" t="str">
            <v>05/31/2020</v>
          </cell>
        </row>
        <row r="1263">
          <cell r="A1263" t="str">
            <v>06/01/2020</v>
          </cell>
        </row>
        <row r="1264">
          <cell r="A1264" t="str">
            <v>06/01/2020</v>
          </cell>
        </row>
        <row r="1265">
          <cell r="A1265" t="str">
            <v>06/01/2020</v>
          </cell>
        </row>
        <row r="1266">
          <cell r="A1266" t="str">
            <v>06/01/2020</v>
          </cell>
        </row>
        <row r="1267">
          <cell r="A1267" t="str">
            <v>06/01/2020</v>
          </cell>
        </row>
        <row r="1268">
          <cell r="A1268" t="str">
            <v>06/01/2020</v>
          </cell>
        </row>
        <row r="1269">
          <cell r="A1269" t="str">
            <v>06/01/2020</v>
          </cell>
        </row>
        <row r="1270">
          <cell r="A1270" t="str">
            <v>06/01/2020</v>
          </cell>
        </row>
        <row r="1271">
          <cell r="A1271" t="str">
            <v>06/01/2020</v>
          </cell>
        </row>
        <row r="1272">
          <cell r="A1272" t="str">
            <v>06/01/2020</v>
          </cell>
        </row>
        <row r="1273">
          <cell r="A1273" t="str">
            <v>06/01/2020</v>
          </cell>
        </row>
        <row r="1274">
          <cell r="A1274" t="str">
            <v>06/01/2020</v>
          </cell>
        </row>
        <row r="1275">
          <cell r="A1275" t="str">
            <v>06/02/2020</v>
          </cell>
        </row>
        <row r="1276">
          <cell r="A1276" t="str">
            <v>06/02/2020</v>
          </cell>
        </row>
        <row r="1277">
          <cell r="A1277" t="str">
            <v>06/02/2020</v>
          </cell>
        </row>
        <row r="1278">
          <cell r="A1278" t="str">
            <v>06/02/2020</v>
          </cell>
        </row>
        <row r="1279">
          <cell r="A1279" t="str">
            <v>06/02/2020</v>
          </cell>
        </row>
        <row r="1280">
          <cell r="A1280" t="str">
            <v>06/02/2020</v>
          </cell>
        </row>
        <row r="1281">
          <cell r="A1281" t="str">
            <v>06/02/2020</v>
          </cell>
        </row>
        <row r="1282">
          <cell r="A1282" t="str">
            <v>06/02/2020</v>
          </cell>
        </row>
        <row r="1283">
          <cell r="A1283" t="str">
            <v>06/02/2020</v>
          </cell>
        </row>
        <row r="1284">
          <cell r="A1284" t="str">
            <v>06/02/2020</v>
          </cell>
        </row>
        <row r="1285">
          <cell r="A1285" t="str">
            <v>06/02/2020</v>
          </cell>
        </row>
        <row r="1286">
          <cell r="A1286" t="str">
            <v>06/02/2020</v>
          </cell>
        </row>
        <row r="1287">
          <cell r="A1287" t="str">
            <v>06/03/2020</v>
          </cell>
        </row>
        <row r="1288">
          <cell r="A1288" t="str">
            <v>06/03/2020</v>
          </cell>
        </row>
        <row r="1289">
          <cell r="A1289" t="str">
            <v>06/03/2020</v>
          </cell>
        </row>
        <row r="1290">
          <cell r="A1290" t="str">
            <v>06/03/2020</v>
          </cell>
        </row>
        <row r="1291">
          <cell r="A1291" t="str">
            <v>06/03/2020</v>
          </cell>
        </row>
        <row r="1292">
          <cell r="A1292" t="str">
            <v>06/03/2020</v>
          </cell>
        </row>
        <row r="1293">
          <cell r="A1293" t="str">
            <v>06/03/2020</v>
          </cell>
        </row>
        <row r="1294">
          <cell r="A1294" t="str">
            <v>06/03/2020</v>
          </cell>
        </row>
        <row r="1295">
          <cell r="A1295" t="str">
            <v>06/03/2020</v>
          </cell>
        </row>
        <row r="1296">
          <cell r="A1296" t="str">
            <v>06/03/2020</v>
          </cell>
        </row>
        <row r="1297">
          <cell r="A1297" t="str">
            <v>06/03/2020</v>
          </cell>
        </row>
        <row r="1298">
          <cell r="A1298" t="str">
            <v>06/03/2020</v>
          </cell>
        </row>
        <row r="1299">
          <cell r="A1299" t="str">
            <v>06/03/2020</v>
          </cell>
        </row>
        <row r="1300">
          <cell r="A1300" t="str">
            <v>06/04/2020</v>
          </cell>
        </row>
        <row r="1301">
          <cell r="A1301" t="str">
            <v>06/04/2020</v>
          </cell>
        </row>
        <row r="1302">
          <cell r="A1302" t="str">
            <v>06/04/2020</v>
          </cell>
        </row>
        <row r="1303">
          <cell r="A1303" t="str">
            <v>06/04/2020</v>
          </cell>
        </row>
        <row r="1304">
          <cell r="A1304" t="str">
            <v>06/04/2020</v>
          </cell>
        </row>
        <row r="1305">
          <cell r="A1305" t="str">
            <v>06/04/2020</v>
          </cell>
        </row>
        <row r="1306">
          <cell r="A1306" t="str">
            <v>06/04/2020</v>
          </cell>
        </row>
        <row r="1307">
          <cell r="A1307" t="str">
            <v>06/04/2020</v>
          </cell>
        </row>
        <row r="1308">
          <cell r="A1308" t="str">
            <v>06/04/2020</v>
          </cell>
        </row>
        <row r="1309">
          <cell r="A1309" t="str">
            <v>06/04/2020</v>
          </cell>
        </row>
        <row r="1310">
          <cell r="A1310" t="str">
            <v>06/05/2020</v>
          </cell>
        </row>
        <row r="1311">
          <cell r="A1311" t="str">
            <v>06/05/2020</v>
          </cell>
        </row>
        <row r="1312">
          <cell r="A1312" t="str">
            <v>06/05/2020</v>
          </cell>
        </row>
        <row r="1313">
          <cell r="A1313" t="str">
            <v>06/05/2020</v>
          </cell>
        </row>
        <row r="1314">
          <cell r="A1314" t="str">
            <v>06/05/2020</v>
          </cell>
        </row>
        <row r="1315">
          <cell r="A1315" t="str">
            <v>06/05/2020</v>
          </cell>
        </row>
        <row r="1316">
          <cell r="A1316" t="str">
            <v>06/05/2020</v>
          </cell>
        </row>
        <row r="1317">
          <cell r="A1317" t="str">
            <v>06/05/2020</v>
          </cell>
        </row>
        <row r="1318">
          <cell r="A1318" t="str">
            <v>06/05/2020</v>
          </cell>
        </row>
        <row r="1319">
          <cell r="A1319" t="str">
            <v>06/05/2020</v>
          </cell>
        </row>
        <row r="1320">
          <cell r="A1320" t="str">
            <v>06/06/2020</v>
          </cell>
        </row>
        <row r="1321">
          <cell r="A1321" t="str">
            <v>06/06/2020</v>
          </cell>
        </row>
        <row r="1322">
          <cell r="A1322" t="str">
            <v>06/07/2020</v>
          </cell>
        </row>
        <row r="1323">
          <cell r="A1323" t="str">
            <v>06/08/2020</v>
          </cell>
        </row>
        <row r="1324">
          <cell r="A1324" t="str">
            <v>06/08/2020</v>
          </cell>
        </row>
        <row r="1325">
          <cell r="A1325" t="str">
            <v>06/08/2020</v>
          </cell>
        </row>
        <row r="1326">
          <cell r="A1326" t="str">
            <v>06/08/2020</v>
          </cell>
        </row>
        <row r="1327">
          <cell r="A1327" t="str">
            <v>06/08/2020</v>
          </cell>
        </row>
        <row r="1328">
          <cell r="A1328" t="str">
            <v>06/08/2020</v>
          </cell>
        </row>
        <row r="1329">
          <cell r="A1329" t="str">
            <v>06/08/2020</v>
          </cell>
        </row>
        <row r="1330">
          <cell r="A1330" t="str">
            <v>06/08/2020</v>
          </cell>
        </row>
        <row r="1331">
          <cell r="A1331" t="str">
            <v>06/08/2020</v>
          </cell>
        </row>
        <row r="1332">
          <cell r="A1332" t="str">
            <v>06/08/2020</v>
          </cell>
        </row>
        <row r="1333">
          <cell r="A1333" t="str">
            <v>06/09/2020</v>
          </cell>
        </row>
        <row r="1334">
          <cell r="A1334" t="str">
            <v>06/09/2020</v>
          </cell>
        </row>
        <row r="1335">
          <cell r="A1335" t="str">
            <v>06/09/2020</v>
          </cell>
        </row>
        <row r="1336">
          <cell r="A1336" t="str">
            <v>06/09/2020</v>
          </cell>
        </row>
        <row r="1337">
          <cell r="A1337" t="str">
            <v>06/09/2020</v>
          </cell>
        </row>
        <row r="1338">
          <cell r="A1338" t="str">
            <v>06/09/2020</v>
          </cell>
        </row>
        <row r="1339">
          <cell r="A1339" t="str">
            <v>06/09/2020</v>
          </cell>
        </row>
        <row r="1340">
          <cell r="A1340" t="str">
            <v>06/09/2020</v>
          </cell>
        </row>
        <row r="1341">
          <cell r="A1341" t="str">
            <v>06/09/2020</v>
          </cell>
        </row>
        <row r="1342">
          <cell r="A1342" t="str">
            <v>06/10/2020</v>
          </cell>
        </row>
        <row r="1343">
          <cell r="A1343" t="str">
            <v>06/10/2020</v>
          </cell>
        </row>
        <row r="1344">
          <cell r="A1344" t="str">
            <v>06/10/2020</v>
          </cell>
        </row>
        <row r="1345">
          <cell r="A1345" t="str">
            <v>06/10/2020</v>
          </cell>
        </row>
        <row r="1346">
          <cell r="A1346" t="str">
            <v>06/10/2020</v>
          </cell>
        </row>
        <row r="1347">
          <cell r="A1347" t="str">
            <v>06/10/2020</v>
          </cell>
        </row>
        <row r="1348">
          <cell r="A1348" t="str">
            <v>06/10/2020</v>
          </cell>
        </row>
        <row r="1349">
          <cell r="A1349" t="str">
            <v>06/10/2020</v>
          </cell>
        </row>
        <row r="1350">
          <cell r="A1350" t="str">
            <v>06/10/2020</v>
          </cell>
        </row>
        <row r="1351">
          <cell r="A1351" t="str">
            <v>06/10/2020</v>
          </cell>
        </row>
        <row r="1352">
          <cell r="A1352" t="str">
            <v>06/10/2020</v>
          </cell>
        </row>
        <row r="1353">
          <cell r="A1353" t="str">
            <v>06/11/2020</v>
          </cell>
        </row>
        <row r="1354">
          <cell r="A1354" t="str">
            <v>06/11/2020</v>
          </cell>
        </row>
        <row r="1355">
          <cell r="A1355" t="str">
            <v>06/11/2020</v>
          </cell>
        </row>
        <row r="1356">
          <cell r="A1356" t="str">
            <v>06/11/2020</v>
          </cell>
        </row>
        <row r="1357">
          <cell r="A1357" t="str">
            <v>06/11/2020</v>
          </cell>
        </row>
        <row r="1358">
          <cell r="A1358" t="str">
            <v>06/11/2020</v>
          </cell>
        </row>
        <row r="1359">
          <cell r="A1359" t="str">
            <v>06/11/2020</v>
          </cell>
        </row>
        <row r="1360">
          <cell r="A1360" t="str">
            <v>06/11/2020</v>
          </cell>
        </row>
        <row r="1361">
          <cell r="A1361" t="str">
            <v>06/11/2020</v>
          </cell>
        </row>
        <row r="1362">
          <cell r="A1362" t="str">
            <v>06/11/2020</v>
          </cell>
        </row>
        <row r="1363">
          <cell r="A1363" t="str">
            <v>06/11/2020</v>
          </cell>
        </row>
        <row r="1364">
          <cell r="A1364" t="str">
            <v>06/12/2020</v>
          </cell>
        </row>
        <row r="1365">
          <cell r="A1365" t="str">
            <v>06/12/2020</v>
          </cell>
        </row>
        <row r="1366">
          <cell r="A1366" t="str">
            <v>06/12/2020</v>
          </cell>
        </row>
        <row r="1367">
          <cell r="A1367" t="str">
            <v>06/12/2020</v>
          </cell>
        </row>
        <row r="1368">
          <cell r="A1368" t="str">
            <v>06/12/2020</v>
          </cell>
        </row>
        <row r="1369">
          <cell r="A1369" t="str">
            <v>06/12/2020</v>
          </cell>
        </row>
        <row r="1370">
          <cell r="A1370" t="str">
            <v>06/12/2020</v>
          </cell>
        </row>
        <row r="1371">
          <cell r="A1371" t="str">
            <v>06/12/2020</v>
          </cell>
        </row>
        <row r="1372">
          <cell r="A1372" t="str">
            <v>06/12/2020</v>
          </cell>
        </row>
        <row r="1373">
          <cell r="A1373" t="str">
            <v>06/12/2020</v>
          </cell>
        </row>
        <row r="1374">
          <cell r="A1374" t="str">
            <v>06/13/2020</v>
          </cell>
        </row>
        <row r="1375">
          <cell r="A1375" t="str">
            <v>06/13/2020</v>
          </cell>
        </row>
        <row r="1376">
          <cell r="A1376" t="str">
            <v>06/14/2020</v>
          </cell>
        </row>
        <row r="1377">
          <cell r="A1377" t="str">
            <v>06/15/2020</v>
          </cell>
        </row>
        <row r="1378">
          <cell r="A1378" t="str">
            <v>06/15/2020</v>
          </cell>
        </row>
        <row r="1379">
          <cell r="A1379" t="str">
            <v>06/15/2020</v>
          </cell>
        </row>
        <row r="1380">
          <cell r="A1380" t="str">
            <v>06/15/2020</v>
          </cell>
        </row>
        <row r="1381">
          <cell r="A1381" t="str">
            <v>06/15/2020</v>
          </cell>
        </row>
        <row r="1382">
          <cell r="A1382" t="str">
            <v>06/15/2020</v>
          </cell>
        </row>
        <row r="1383">
          <cell r="A1383" t="str">
            <v>06/15/2020</v>
          </cell>
        </row>
        <row r="1384">
          <cell r="A1384" t="str">
            <v>06/15/2020</v>
          </cell>
        </row>
        <row r="1385">
          <cell r="A1385" t="str">
            <v>06/15/2020</v>
          </cell>
        </row>
        <row r="1386">
          <cell r="A1386" t="str">
            <v>06/15/2020</v>
          </cell>
        </row>
        <row r="1387">
          <cell r="A1387" t="str">
            <v>06/16/2020</v>
          </cell>
        </row>
        <row r="1388">
          <cell r="A1388" t="str">
            <v>06/16/2020</v>
          </cell>
        </row>
        <row r="1389">
          <cell r="A1389" t="str">
            <v>06/16/2020</v>
          </cell>
        </row>
        <row r="1390">
          <cell r="A1390" t="str">
            <v>06/16/2020</v>
          </cell>
        </row>
        <row r="1391">
          <cell r="A1391" t="str">
            <v>06/16/2020</v>
          </cell>
        </row>
        <row r="1392">
          <cell r="A1392" t="str">
            <v>06/16/2020</v>
          </cell>
        </row>
        <row r="1393">
          <cell r="A1393" t="str">
            <v>06/16/2020</v>
          </cell>
        </row>
        <row r="1394">
          <cell r="A1394" t="str">
            <v>06/16/2020</v>
          </cell>
        </row>
        <row r="1395">
          <cell r="A1395" t="str">
            <v>06/16/2020</v>
          </cell>
        </row>
        <row r="1396">
          <cell r="A1396" t="str">
            <v>06/16/2020</v>
          </cell>
        </row>
        <row r="1397">
          <cell r="A1397" t="str">
            <v>06/17/2020</v>
          </cell>
        </row>
        <row r="1398">
          <cell r="A1398" t="str">
            <v>06/16/2020</v>
          </cell>
        </row>
        <row r="1399">
          <cell r="A1399" t="str">
            <v>06/17/2020</v>
          </cell>
        </row>
        <row r="1400">
          <cell r="A1400" t="str">
            <v>06/17/2020</v>
          </cell>
        </row>
        <row r="1401">
          <cell r="A1401" t="str">
            <v>06/17/2020</v>
          </cell>
        </row>
        <row r="1402">
          <cell r="A1402" t="str">
            <v>06/17/2020</v>
          </cell>
        </row>
        <row r="1403">
          <cell r="A1403" t="str">
            <v>06/17/2020</v>
          </cell>
        </row>
        <row r="1404">
          <cell r="A1404" t="str">
            <v>06/17/2020</v>
          </cell>
        </row>
        <row r="1405">
          <cell r="A1405" t="str">
            <v>06/17/2020</v>
          </cell>
        </row>
        <row r="1406">
          <cell r="A1406" t="str">
            <v>06/17/2020</v>
          </cell>
        </row>
        <row r="1407">
          <cell r="A1407" t="str">
            <v>06/17/2020</v>
          </cell>
        </row>
        <row r="1408">
          <cell r="A1408" t="str">
            <v>06/17/2020</v>
          </cell>
        </row>
        <row r="1409">
          <cell r="A1409" t="str">
            <v>06/17/2020</v>
          </cell>
        </row>
        <row r="1410">
          <cell r="A1410" t="str">
            <v>06/18/2020</v>
          </cell>
        </row>
        <row r="1411">
          <cell r="A1411" t="str">
            <v>06/18/2020</v>
          </cell>
        </row>
        <row r="1412">
          <cell r="A1412" t="str">
            <v>06/18/2020</v>
          </cell>
        </row>
        <row r="1413">
          <cell r="A1413" t="str">
            <v>06/18/2020</v>
          </cell>
        </row>
        <row r="1414">
          <cell r="A1414" t="str">
            <v>06/18/2020</v>
          </cell>
        </row>
        <row r="1415">
          <cell r="A1415" t="str">
            <v>06/18/2020</v>
          </cell>
        </row>
        <row r="1416">
          <cell r="A1416" t="str">
            <v>06/18/2020</v>
          </cell>
        </row>
        <row r="1417">
          <cell r="A1417" t="str">
            <v>06/18/2020</v>
          </cell>
        </row>
        <row r="1418">
          <cell r="A1418" t="str">
            <v>06/18/2020</v>
          </cell>
        </row>
        <row r="1419">
          <cell r="A1419" t="str">
            <v>06/18/2020</v>
          </cell>
        </row>
        <row r="1420">
          <cell r="A1420" t="str">
            <v>06/18/2020</v>
          </cell>
        </row>
        <row r="1421">
          <cell r="A1421" t="str">
            <v>06/19/2020</v>
          </cell>
        </row>
        <row r="1422">
          <cell r="A1422" t="str">
            <v>06/19/2020</v>
          </cell>
        </row>
        <row r="1423">
          <cell r="A1423" t="str">
            <v>06/19/2020</v>
          </cell>
        </row>
        <row r="1424">
          <cell r="A1424" t="str">
            <v>06/19/2020</v>
          </cell>
        </row>
        <row r="1425">
          <cell r="A1425" t="str">
            <v>06/19/2020</v>
          </cell>
        </row>
        <row r="1426">
          <cell r="A1426" t="str">
            <v>06/19/2020</v>
          </cell>
        </row>
        <row r="1427">
          <cell r="A1427" t="str">
            <v>06/19/2020</v>
          </cell>
        </row>
        <row r="1428">
          <cell r="A1428" t="str">
            <v>06/19/2020</v>
          </cell>
        </row>
        <row r="1429">
          <cell r="A1429" t="str">
            <v>06/19/2020</v>
          </cell>
        </row>
        <row r="1430">
          <cell r="A1430" t="str">
            <v>06/19/2020</v>
          </cell>
        </row>
        <row r="1431">
          <cell r="A1431" t="str">
            <v>06/20/2020</v>
          </cell>
        </row>
        <row r="1432">
          <cell r="A1432" t="str">
            <v>06/20/2020</v>
          </cell>
        </row>
        <row r="1433">
          <cell r="A1433" t="str">
            <v>06/21/2020</v>
          </cell>
        </row>
        <row r="1434">
          <cell r="A1434" t="str">
            <v>06/22/2020</v>
          </cell>
        </row>
        <row r="1435">
          <cell r="A1435" t="str">
            <v>06/22/2020</v>
          </cell>
        </row>
        <row r="1436">
          <cell r="A1436" t="str">
            <v>06/22/2020</v>
          </cell>
        </row>
        <row r="1437">
          <cell r="A1437" t="str">
            <v>06/22/2020</v>
          </cell>
        </row>
        <row r="1438">
          <cell r="A1438" t="str">
            <v>06/22/2020</v>
          </cell>
        </row>
        <row r="1439">
          <cell r="A1439" t="str">
            <v>06/22/2020</v>
          </cell>
        </row>
        <row r="1440">
          <cell r="A1440" t="str">
            <v>06/22/2020</v>
          </cell>
        </row>
        <row r="1441">
          <cell r="A1441" t="str">
            <v>06/22/2020</v>
          </cell>
        </row>
        <row r="1442">
          <cell r="A1442" t="str">
            <v>06/22/2020</v>
          </cell>
        </row>
        <row r="1443">
          <cell r="A1443" t="str">
            <v>06/22/2020</v>
          </cell>
        </row>
        <row r="1444">
          <cell r="A1444" t="str">
            <v>06/22/2020</v>
          </cell>
        </row>
        <row r="1445">
          <cell r="A1445" t="str">
            <v>06/23/2020</v>
          </cell>
        </row>
        <row r="1446">
          <cell r="A1446" t="str">
            <v>06/23/2020</v>
          </cell>
        </row>
        <row r="1447">
          <cell r="A1447" t="str">
            <v>06/23/2020</v>
          </cell>
        </row>
        <row r="1448">
          <cell r="A1448" t="str">
            <v>06/23/2020</v>
          </cell>
        </row>
        <row r="1449">
          <cell r="A1449" t="str">
            <v>06/23/2020</v>
          </cell>
        </row>
        <row r="1450">
          <cell r="A1450" t="str">
            <v>06/23/2020</v>
          </cell>
        </row>
        <row r="1451">
          <cell r="A1451" t="str">
            <v>06/23/2020</v>
          </cell>
        </row>
        <row r="1452">
          <cell r="A1452" t="str">
            <v>06/23/2020</v>
          </cell>
        </row>
        <row r="1453">
          <cell r="A1453" t="str">
            <v>06/23/2020</v>
          </cell>
        </row>
        <row r="1454">
          <cell r="A1454" t="str">
            <v>06/23/2020</v>
          </cell>
        </row>
        <row r="1455">
          <cell r="A1455" t="str">
            <v>06/24/2020</v>
          </cell>
        </row>
        <row r="1456">
          <cell r="A1456" t="str">
            <v>06/24/2020</v>
          </cell>
        </row>
        <row r="1457">
          <cell r="A1457" t="str">
            <v>06/24/2020</v>
          </cell>
        </row>
        <row r="1458">
          <cell r="A1458" t="str">
            <v>06/24/2020</v>
          </cell>
        </row>
        <row r="1459">
          <cell r="A1459" t="str">
            <v>06/24/2020</v>
          </cell>
        </row>
        <row r="1460">
          <cell r="A1460" t="str">
            <v>06/24/2020</v>
          </cell>
        </row>
        <row r="1461">
          <cell r="A1461" t="str">
            <v>06/24/2020</v>
          </cell>
        </row>
        <row r="1462">
          <cell r="A1462" t="str">
            <v>06/24/2020</v>
          </cell>
        </row>
        <row r="1463">
          <cell r="A1463" t="str">
            <v>06/24/2020</v>
          </cell>
        </row>
        <row r="1464">
          <cell r="A1464" t="str">
            <v>06/24/2020</v>
          </cell>
        </row>
        <row r="1465">
          <cell r="A1465" t="str">
            <v>06/25/2020</v>
          </cell>
        </row>
        <row r="1466">
          <cell r="A1466" t="str">
            <v>06/25/2020</v>
          </cell>
        </row>
        <row r="1467">
          <cell r="A1467" t="str">
            <v>06/25/2020</v>
          </cell>
        </row>
        <row r="1468">
          <cell r="A1468" t="str">
            <v>06/25/2020</v>
          </cell>
        </row>
        <row r="1469">
          <cell r="A1469" t="str">
            <v>06/25/2020</v>
          </cell>
        </row>
        <row r="1470">
          <cell r="A1470" t="str">
            <v>06/25/2020</v>
          </cell>
        </row>
        <row r="1471">
          <cell r="A1471" t="str">
            <v>06/25/2020</v>
          </cell>
        </row>
        <row r="1472">
          <cell r="A1472" t="str">
            <v>06/25/2020</v>
          </cell>
        </row>
        <row r="1473">
          <cell r="A1473" t="str">
            <v>06/25/2020</v>
          </cell>
        </row>
        <row r="1474">
          <cell r="A1474" t="str">
            <v>06/25/2020</v>
          </cell>
        </row>
        <row r="1475">
          <cell r="A1475" t="str">
            <v>06/25/2020</v>
          </cell>
        </row>
        <row r="1476">
          <cell r="A1476" t="str">
            <v>06/25/2020</v>
          </cell>
        </row>
        <row r="1477">
          <cell r="A1477" t="str">
            <v>06/26/2020</v>
          </cell>
        </row>
        <row r="1478">
          <cell r="A1478" t="str">
            <v>06/26/2020</v>
          </cell>
        </row>
        <row r="1479">
          <cell r="A1479" t="str">
            <v>06/26/2020</v>
          </cell>
        </row>
        <row r="1480">
          <cell r="A1480" t="str">
            <v>06/26/2020</v>
          </cell>
        </row>
        <row r="1481">
          <cell r="A1481" t="str">
            <v>06/26/2020</v>
          </cell>
        </row>
        <row r="1482">
          <cell r="A1482" t="str">
            <v>06/26/2020</v>
          </cell>
        </row>
        <row r="1483">
          <cell r="A1483" t="str">
            <v>06/26/2020</v>
          </cell>
        </row>
        <row r="1484">
          <cell r="A1484" t="str">
            <v>06/26/2020</v>
          </cell>
        </row>
        <row r="1485">
          <cell r="A1485" t="str">
            <v>06/26/2020</v>
          </cell>
        </row>
        <row r="1486">
          <cell r="A1486" t="str">
            <v>06/27/2020</v>
          </cell>
        </row>
        <row r="1487">
          <cell r="A1487" t="str">
            <v>06/27/2020</v>
          </cell>
        </row>
        <row r="1488">
          <cell r="A1488" t="str">
            <v>06/28/2020</v>
          </cell>
        </row>
        <row r="1489">
          <cell r="A1489" t="str">
            <v>06/29/2020</v>
          </cell>
        </row>
        <row r="1490">
          <cell r="A1490" t="str">
            <v>06/29/2020</v>
          </cell>
        </row>
        <row r="1491">
          <cell r="A1491" t="str">
            <v>06/29/2020</v>
          </cell>
        </row>
        <row r="1492">
          <cell r="A1492" t="str">
            <v>06/29/2020</v>
          </cell>
        </row>
        <row r="1493">
          <cell r="A1493" t="str">
            <v>06/29/2020</v>
          </cell>
        </row>
        <row r="1494">
          <cell r="A1494" t="str">
            <v>06/29/2020</v>
          </cell>
        </row>
        <row r="1495">
          <cell r="A1495" t="str">
            <v>06/29/2020</v>
          </cell>
        </row>
        <row r="1496">
          <cell r="A1496" t="str">
            <v>06/29/2020</v>
          </cell>
        </row>
        <row r="1497">
          <cell r="A1497" t="str">
            <v>06/29/2020</v>
          </cell>
        </row>
        <row r="1498">
          <cell r="A1498" t="str">
            <v>06/29/2020</v>
          </cell>
        </row>
        <row r="1499">
          <cell r="A1499" t="str">
            <v>06/29/2020</v>
          </cell>
        </row>
        <row r="1500">
          <cell r="A1500" t="str">
            <v>06/29/2020</v>
          </cell>
        </row>
        <row r="1501">
          <cell r="A1501" t="str">
            <v>06/29/2020</v>
          </cell>
        </row>
        <row r="1502">
          <cell r="A1502" t="str">
            <v>06/30/2020</v>
          </cell>
        </row>
        <row r="1503">
          <cell r="A1503" t="str">
            <v>06/30/2020</v>
          </cell>
        </row>
        <row r="1504">
          <cell r="A1504" t="str">
            <v>06/30/2020</v>
          </cell>
        </row>
        <row r="1505">
          <cell r="A1505" t="str">
            <v>06/30/2020</v>
          </cell>
        </row>
        <row r="1506">
          <cell r="A1506" t="str">
            <v>06/30/2020</v>
          </cell>
        </row>
        <row r="1507">
          <cell r="A1507" t="str">
            <v>06/30/2020</v>
          </cell>
        </row>
        <row r="1508">
          <cell r="A1508" t="str">
            <v>06/30/2020</v>
          </cell>
        </row>
        <row r="1509">
          <cell r="A1509" t="str">
            <v>06/30/2020</v>
          </cell>
        </row>
        <row r="1510">
          <cell r="A1510" t="str">
            <v>06/30/2020</v>
          </cell>
        </row>
        <row r="1511">
          <cell r="A1511" t="str">
            <v>06/30/2020</v>
          </cell>
        </row>
        <row r="1512">
          <cell r="A1512" t="str">
            <v>07/01/2020</v>
          </cell>
        </row>
        <row r="1513">
          <cell r="A1513" t="str">
            <v>07/01/2020</v>
          </cell>
        </row>
        <row r="1514">
          <cell r="A1514" t="str">
            <v>07/01/2020</v>
          </cell>
        </row>
        <row r="1515">
          <cell r="A1515" t="str">
            <v>07/01/2020</v>
          </cell>
        </row>
        <row r="1516">
          <cell r="A1516" t="str">
            <v>07/01/2020</v>
          </cell>
        </row>
        <row r="1517">
          <cell r="A1517" t="str">
            <v>07/01/2020</v>
          </cell>
        </row>
        <row r="1518">
          <cell r="A1518" t="str">
            <v>07/01/2020</v>
          </cell>
        </row>
        <row r="1519">
          <cell r="A1519" t="str">
            <v>07/01/2020</v>
          </cell>
        </row>
        <row r="1520">
          <cell r="A1520" t="str">
            <v>07/01/2020</v>
          </cell>
        </row>
        <row r="1521">
          <cell r="A1521" t="str">
            <v>07/01/2020</v>
          </cell>
        </row>
        <row r="1522">
          <cell r="A1522" t="str">
            <v>07/01/2020</v>
          </cell>
        </row>
        <row r="1523">
          <cell r="A1523" t="str">
            <v>07/01/2020</v>
          </cell>
        </row>
        <row r="1524">
          <cell r="A1524" t="str">
            <v>07/02/2020</v>
          </cell>
        </row>
        <row r="1525">
          <cell r="A1525" t="str">
            <v>07/02/2020</v>
          </cell>
        </row>
        <row r="1526">
          <cell r="A1526" t="str">
            <v>07/02/2020</v>
          </cell>
        </row>
        <row r="1527">
          <cell r="A1527" t="str">
            <v>07/02/2020</v>
          </cell>
        </row>
        <row r="1528">
          <cell r="A1528" t="str">
            <v>07/02/2020</v>
          </cell>
        </row>
        <row r="1529">
          <cell r="A1529" t="str">
            <v>07/02/2020</v>
          </cell>
        </row>
        <row r="1530">
          <cell r="A1530" t="str">
            <v>07/02/2020</v>
          </cell>
        </row>
        <row r="1531">
          <cell r="A1531" t="str">
            <v>07/02/2020</v>
          </cell>
        </row>
        <row r="1532">
          <cell r="A1532" t="str">
            <v>07/02/2020</v>
          </cell>
        </row>
        <row r="1533">
          <cell r="A1533" t="str">
            <v>07/02/2020</v>
          </cell>
        </row>
        <row r="1534">
          <cell r="A1534" t="str">
            <v>07/02/2020</v>
          </cell>
        </row>
        <row r="1535">
          <cell r="A1535" t="str">
            <v>07/03/2020</v>
          </cell>
        </row>
        <row r="1536">
          <cell r="A1536" t="str">
            <v>07/03/2020</v>
          </cell>
        </row>
        <row r="1537">
          <cell r="A1537" t="str">
            <v>07/03/2020</v>
          </cell>
        </row>
        <row r="1538">
          <cell r="A1538" t="str">
            <v>07/03/2020</v>
          </cell>
        </row>
        <row r="1539">
          <cell r="A1539" t="str">
            <v>07/03/2020</v>
          </cell>
        </row>
        <row r="1540">
          <cell r="A1540" t="str">
            <v>07/03/2020</v>
          </cell>
        </row>
        <row r="1541">
          <cell r="A1541" t="str">
            <v>07/03/2020</v>
          </cell>
        </row>
        <row r="1542">
          <cell r="A1542" t="str">
            <v>07/04/2020</v>
          </cell>
        </row>
        <row r="1543">
          <cell r="A1543" t="str">
            <v>07/04/2020</v>
          </cell>
        </row>
        <row r="1544">
          <cell r="A1544" t="str">
            <v>07/04/2020</v>
          </cell>
        </row>
        <row r="1545">
          <cell r="A1545" t="str">
            <v>07/05/2020</v>
          </cell>
        </row>
        <row r="1546">
          <cell r="A1546" t="str">
            <v>07/06/2020</v>
          </cell>
        </row>
        <row r="1547">
          <cell r="A1547" t="str">
            <v>07/06/2020</v>
          </cell>
        </row>
        <row r="1548">
          <cell r="A1548" t="str">
            <v>07/06/2020</v>
          </cell>
        </row>
        <row r="1549">
          <cell r="A1549" t="str">
            <v>07/06/2020</v>
          </cell>
        </row>
        <row r="1550">
          <cell r="A1550" t="str">
            <v>07/06/2020</v>
          </cell>
        </row>
        <row r="1551">
          <cell r="A1551" t="str">
            <v>07/06/2020</v>
          </cell>
        </row>
        <row r="1552">
          <cell r="A1552" t="str">
            <v>07/06/2020</v>
          </cell>
        </row>
        <row r="1553">
          <cell r="A1553" t="str">
            <v>07/06/2020</v>
          </cell>
        </row>
        <row r="1554">
          <cell r="A1554" t="str">
            <v>07/06/2020</v>
          </cell>
        </row>
        <row r="1555">
          <cell r="A1555" t="str">
            <v>07/06/2020</v>
          </cell>
        </row>
        <row r="1556">
          <cell r="A1556" t="str">
            <v>07/07/2020</v>
          </cell>
        </row>
        <row r="1557">
          <cell r="A1557" t="str">
            <v>07/07/2020</v>
          </cell>
        </row>
        <row r="1558">
          <cell r="A1558" t="str">
            <v>07/07/2020</v>
          </cell>
        </row>
        <row r="1559">
          <cell r="A1559" t="str">
            <v>07/07/2020</v>
          </cell>
        </row>
        <row r="1560">
          <cell r="A1560" t="str">
            <v>07/07/2020</v>
          </cell>
        </row>
        <row r="1561">
          <cell r="A1561" t="str">
            <v>07/07/2020</v>
          </cell>
        </row>
        <row r="1562">
          <cell r="A1562" t="str">
            <v>07/07/2020</v>
          </cell>
        </row>
        <row r="1563">
          <cell r="A1563" t="str">
            <v>07/07/2020</v>
          </cell>
        </row>
        <row r="1564">
          <cell r="A1564" t="str">
            <v>07/07/2020</v>
          </cell>
        </row>
        <row r="1565">
          <cell r="A1565" t="str">
            <v>07/07/2020</v>
          </cell>
        </row>
        <row r="1566">
          <cell r="A1566" t="str">
            <v>07/08/2020</v>
          </cell>
        </row>
        <row r="1567">
          <cell r="A1567" t="str">
            <v>07/08/2020</v>
          </cell>
        </row>
        <row r="1568">
          <cell r="A1568" t="str">
            <v>07/08/2020</v>
          </cell>
        </row>
        <row r="1569">
          <cell r="A1569" t="str">
            <v>07/08/2020</v>
          </cell>
        </row>
        <row r="1570">
          <cell r="A1570" t="str">
            <v>07/08/2020</v>
          </cell>
        </row>
        <row r="1571">
          <cell r="A1571" t="str">
            <v>07/08/2020</v>
          </cell>
        </row>
        <row r="1572">
          <cell r="A1572" t="str">
            <v>07/08/2020</v>
          </cell>
        </row>
        <row r="1573">
          <cell r="A1573" t="str">
            <v>07/08/2020</v>
          </cell>
        </row>
        <row r="1574">
          <cell r="A1574" t="str">
            <v>07/08/2020</v>
          </cell>
        </row>
        <row r="1575">
          <cell r="A1575" t="str">
            <v>07/08/2020</v>
          </cell>
        </row>
        <row r="1576">
          <cell r="A1576" t="str">
            <v>07/08/2020</v>
          </cell>
        </row>
        <row r="1577">
          <cell r="A1577" t="str">
            <v>07/08/2020</v>
          </cell>
        </row>
        <row r="1578">
          <cell r="A1578" t="str">
            <v>07/08/2020</v>
          </cell>
        </row>
        <row r="1579">
          <cell r="A1579" t="str">
            <v>07/09/2020</v>
          </cell>
        </row>
        <row r="1580">
          <cell r="A1580" t="str">
            <v>07/09/2020</v>
          </cell>
        </row>
        <row r="1581">
          <cell r="A1581" t="str">
            <v>07/09/2020</v>
          </cell>
        </row>
        <row r="1582">
          <cell r="A1582" t="str">
            <v>07/09/2020</v>
          </cell>
        </row>
        <row r="1583">
          <cell r="A1583" t="str">
            <v>07/09/2020</v>
          </cell>
        </row>
        <row r="1584">
          <cell r="A1584" t="str">
            <v>07/09/2020</v>
          </cell>
        </row>
        <row r="1585">
          <cell r="A1585" t="str">
            <v>07/09/2020</v>
          </cell>
        </row>
        <row r="1586">
          <cell r="A1586" t="str">
            <v>07/09/2020</v>
          </cell>
        </row>
        <row r="1587">
          <cell r="A1587" t="str">
            <v>07/09/2020</v>
          </cell>
        </row>
        <row r="1588">
          <cell r="A1588" t="str">
            <v>07/09/2020</v>
          </cell>
        </row>
        <row r="1589">
          <cell r="A1589" t="str">
            <v>07/10/2020</v>
          </cell>
        </row>
        <row r="1590">
          <cell r="A1590" t="str">
            <v>07/10/2020</v>
          </cell>
        </row>
        <row r="1591">
          <cell r="A1591" t="str">
            <v>07/10/2020</v>
          </cell>
        </row>
        <row r="1592">
          <cell r="A1592" t="str">
            <v>07/10/2020</v>
          </cell>
        </row>
        <row r="1593">
          <cell r="A1593" t="str">
            <v>07/10/2020</v>
          </cell>
        </row>
        <row r="1594">
          <cell r="A1594" t="str">
            <v>07/10/2020</v>
          </cell>
        </row>
        <row r="1595">
          <cell r="A1595" t="str">
            <v>07/10/2020</v>
          </cell>
        </row>
        <row r="1596">
          <cell r="A1596" t="str">
            <v>07/10/2020</v>
          </cell>
        </row>
        <row r="1597">
          <cell r="A1597" t="str">
            <v>07/10/2020</v>
          </cell>
        </row>
        <row r="1598">
          <cell r="A1598" t="str">
            <v>07/10/2020</v>
          </cell>
        </row>
        <row r="1599">
          <cell r="A1599" t="str">
            <v>07/10/2020</v>
          </cell>
        </row>
        <row r="1600">
          <cell r="A1600" t="str">
            <v>07/11/2020</v>
          </cell>
        </row>
        <row r="1601">
          <cell r="A1601" t="str">
            <v>07/11/2020</v>
          </cell>
        </row>
        <row r="1602">
          <cell r="A1602" t="str">
            <v>07/12/2020</v>
          </cell>
        </row>
        <row r="1603">
          <cell r="A1603" t="str">
            <v>07/13/2020</v>
          </cell>
        </row>
        <row r="1604">
          <cell r="A1604" t="str">
            <v>07/13/2020</v>
          </cell>
        </row>
        <row r="1605">
          <cell r="A1605" t="str">
            <v>07/13/2020</v>
          </cell>
        </row>
        <row r="1606">
          <cell r="A1606" t="str">
            <v>07/13/2020</v>
          </cell>
        </row>
        <row r="1607">
          <cell r="A1607" t="str">
            <v>07/13/2020</v>
          </cell>
        </row>
        <row r="1608">
          <cell r="A1608" t="str">
            <v>07/13/2020</v>
          </cell>
        </row>
        <row r="1609">
          <cell r="A1609" t="str">
            <v>07/13/2020</v>
          </cell>
        </row>
        <row r="1610">
          <cell r="A1610" t="str">
            <v>07/13/2020</v>
          </cell>
        </row>
        <row r="1611">
          <cell r="A1611" t="str">
            <v>07/13/2020</v>
          </cell>
        </row>
        <row r="1612">
          <cell r="A1612" t="str">
            <v>07/13/2020</v>
          </cell>
        </row>
        <row r="1613">
          <cell r="A1613" t="str">
            <v>07/14/2020</v>
          </cell>
        </row>
        <row r="1614">
          <cell r="A1614" t="str">
            <v>07/14/2020</v>
          </cell>
        </row>
        <row r="1615">
          <cell r="A1615" t="str">
            <v>07/14/2020</v>
          </cell>
        </row>
        <row r="1616">
          <cell r="A1616" t="str">
            <v>07/14/2020</v>
          </cell>
        </row>
        <row r="1617">
          <cell r="A1617" t="str">
            <v>07/14/2020</v>
          </cell>
        </row>
        <row r="1618">
          <cell r="A1618" t="str">
            <v>07/14/2020</v>
          </cell>
        </row>
        <row r="1619">
          <cell r="A1619" t="str">
            <v>07/14/2020</v>
          </cell>
        </row>
        <row r="1620">
          <cell r="A1620" t="str">
            <v>07/14/2020</v>
          </cell>
        </row>
        <row r="1621">
          <cell r="A1621" t="str">
            <v>07/14/2020</v>
          </cell>
        </row>
        <row r="1622">
          <cell r="A1622" t="str">
            <v>07/14/2020</v>
          </cell>
        </row>
        <row r="1623">
          <cell r="A1623" t="str">
            <v>07/15/2020</v>
          </cell>
        </row>
        <row r="1624">
          <cell r="A1624" t="str">
            <v>07/15/2020</v>
          </cell>
        </row>
        <row r="1625">
          <cell r="A1625" t="str">
            <v>07/15/2020</v>
          </cell>
        </row>
        <row r="1626">
          <cell r="A1626" t="str">
            <v>07/15/2020</v>
          </cell>
        </row>
        <row r="1627">
          <cell r="A1627" t="str">
            <v>07/15/2020</v>
          </cell>
        </row>
        <row r="1628">
          <cell r="A1628" t="str">
            <v>07/15/2020</v>
          </cell>
        </row>
        <row r="1629">
          <cell r="A1629" t="str">
            <v>07/15/2020</v>
          </cell>
        </row>
        <row r="1630">
          <cell r="A1630" t="str">
            <v>07/15/2020</v>
          </cell>
        </row>
        <row r="1631">
          <cell r="A1631" t="str">
            <v>07/15/2020</v>
          </cell>
        </row>
        <row r="1632">
          <cell r="A1632" t="str">
            <v>07/15/2020</v>
          </cell>
        </row>
        <row r="1633">
          <cell r="A1633" t="str">
            <v>07/16/2020</v>
          </cell>
        </row>
        <row r="1634">
          <cell r="A1634" t="str">
            <v>07/16/2020</v>
          </cell>
        </row>
        <row r="1635">
          <cell r="A1635" t="str">
            <v>07/16/2020</v>
          </cell>
        </row>
        <row r="1636">
          <cell r="A1636" t="str">
            <v>07/16/2020</v>
          </cell>
        </row>
        <row r="1637">
          <cell r="A1637" t="str">
            <v>07/16/2020</v>
          </cell>
        </row>
        <row r="1638">
          <cell r="A1638" t="str">
            <v>07/16/2020</v>
          </cell>
        </row>
        <row r="1639">
          <cell r="A1639" t="str">
            <v>07/16/2020</v>
          </cell>
        </row>
        <row r="1640">
          <cell r="A1640" t="str">
            <v>07/16/2020</v>
          </cell>
        </row>
        <row r="1641">
          <cell r="A1641" t="str">
            <v>07/16/2020</v>
          </cell>
        </row>
        <row r="1642">
          <cell r="A1642" t="str">
            <v>07/16/2020</v>
          </cell>
        </row>
        <row r="1643">
          <cell r="A1643" t="str">
            <v>07/16/2020</v>
          </cell>
        </row>
        <row r="1644">
          <cell r="A1644" t="str">
            <v>07/16/2020</v>
          </cell>
        </row>
        <row r="1645">
          <cell r="A1645" t="str">
            <v>07/16/2020</v>
          </cell>
        </row>
        <row r="1646">
          <cell r="A1646" t="str">
            <v>07/16/2020</v>
          </cell>
        </row>
        <row r="1647">
          <cell r="A1647" t="str">
            <v>07/17/2020</v>
          </cell>
        </row>
        <row r="1648">
          <cell r="A1648" t="str">
            <v>07/17/2020</v>
          </cell>
        </row>
        <row r="1649">
          <cell r="A1649" t="str">
            <v>07/17/2020</v>
          </cell>
        </row>
        <row r="1650">
          <cell r="A1650" t="str">
            <v>07/17/2020</v>
          </cell>
        </row>
        <row r="1651">
          <cell r="A1651" t="str">
            <v>07/17/2020</v>
          </cell>
        </row>
        <row r="1652">
          <cell r="A1652" t="str">
            <v>07/17/2020</v>
          </cell>
        </row>
        <row r="1653">
          <cell r="A1653" t="str">
            <v>07/17/2020</v>
          </cell>
        </row>
        <row r="1654">
          <cell r="A1654" t="str">
            <v>07/17/2020</v>
          </cell>
        </row>
        <row r="1655">
          <cell r="A1655" t="str">
            <v>07/17/2020</v>
          </cell>
        </row>
        <row r="1656">
          <cell r="A1656" t="str">
            <v>07/17/2020</v>
          </cell>
        </row>
        <row r="1657">
          <cell r="A1657" t="str">
            <v>07/17/2020</v>
          </cell>
        </row>
        <row r="1658">
          <cell r="A1658" t="str">
            <v>07/18/2020</v>
          </cell>
        </row>
        <row r="1659">
          <cell r="A1659" t="str">
            <v>07/18/2020</v>
          </cell>
        </row>
        <row r="1660">
          <cell r="A1660" t="str">
            <v>07/19/2020</v>
          </cell>
        </row>
        <row r="1661">
          <cell r="A1661" t="str">
            <v>07/20/2020</v>
          </cell>
        </row>
        <row r="1662">
          <cell r="A1662" t="str">
            <v>07/20/2020</v>
          </cell>
        </row>
        <row r="1663">
          <cell r="A1663" t="str">
            <v>07/20/2020</v>
          </cell>
        </row>
        <row r="1664">
          <cell r="A1664" t="str">
            <v>07/20/2020</v>
          </cell>
        </row>
        <row r="1665">
          <cell r="A1665" t="str">
            <v>07/20/2020</v>
          </cell>
        </row>
        <row r="1666">
          <cell r="A1666" t="str">
            <v>07/20/2020</v>
          </cell>
        </row>
        <row r="1667">
          <cell r="A1667" t="str">
            <v>07/20/2020</v>
          </cell>
        </row>
        <row r="1668">
          <cell r="A1668" t="str">
            <v>07/20/2020</v>
          </cell>
        </row>
        <row r="1669">
          <cell r="A1669" t="str">
            <v>07/20/2020</v>
          </cell>
        </row>
        <row r="1670">
          <cell r="A1670" t="str">
            <v>07/20/2020</v>
          </cell>
        </row>
        <row r="1671">
          <cell r="A1671" t="str">
            <v>07/21/2020</v>
          </cell>
        </row>
        <row r="1672">
          <cell r="A1672" t="str">
            <v>07/21/2020</v>
          </cell>
        </row>
        <row r="1673">
          <cell r="A1673" t="str">
            <v>07/21/2020</v>
          </cell>
        </row>
        <row r="1674">
          <cell r="A1674" t="str">
            <v>07/21/2020</v>
          </cell>
        </row>
        <row r="1675">
          <cell r="A1675" t="str">
            <v>07/21/2020</v>
          </cell>
        </row>
        <row r="1676">
          <cell r="A1676" t="str">
            <v>07/21/2020</v>
          </cell>
        </row>
        <row r="1677">
          <cell r="A1677" t="str">
            <v>07/21/2020</v>
          </cell>
        </row>
        <row r="1678">
          <cell r="A1678" t="str">
            <v>07/21/2020</v>
          </cell>
        </row>
        <row r="1679">
          <cell r="A1679" t="str">
            <v>07/21/2020</v>
          </cell>
        </row>
        <row r="1680">
          <cell r="A1680" t="str">
            <v>07/21/2020</v>
          </cell>
        </row>
        <row r="1681">
          <cell r="A1681" t="str">
            <v>07/22/2020</v>
          </cell>
        </row>
        <row r="1682">
          <cell r="A1682" t="str">
            <v>07/22/2020</v>
          </cell>
        </row>
        <row r="1683">
          <cell r="A1683" t="str">
            <v>07/22/2020</v>
          </cell>
        </row>
        <row r="1684">
          <cell r="A1684" t="str">
            <v>07/22/2020</v>
          </cell>
        </row>
        <row r="1685">
          <cell r="A1685" t="str">
            <v>07/22/2020</v>
          </cell>
        </row>
        <row r="1686">
          <cell r="A1686" t="str">
            <v>07/22/2020</v>
          </cell>
        </row>
        <row r="1687">
          <cell r="A1687" t="str">
            <v>07/22/2020</v>
          </cell>
        </row>
        <row r="1688">
          <cell r="A1688" t="str">
            <v>07/22/2020</v>
          </cell>
        </row>
        <row r="1689">
          <cell r="A1689" t="str">
            <v>07/22/2020</v>
          </cell>
        </row>
        <row r="1690">
          <cell r="A1690" t="str">
            <v>07/22/2020</v>
          </cell>
        </row>
        <row r="1691">
          <cell r="A1691" t="str">
            <v>07/22/2020</v>
          </cell>
        </row>
        <row r="1692">
          <cell r="A1692" t="str">
            <v>07/23/2020</v>
          </cell>
        </row>
        <row r="1693">
          <cell r="A1693" t="str">
            <v>07/23/2020</v>
          </cell>
        </row>
        <row r="1694">
          <cell r="A1694" t="str">
            <v>07/23/2020</v>
          </cell>
        </row>
        <row r="1695">
          <cell r="A1695" t="str">
            <v>07/23/2020</v>
          </cell>
        </row>
        <row r="1696">
          <cell r="A1696" t="str">
            <v>07/23/2020</v>
          </cell>
        </row>
        <row r="1697">
          <cell r="A1697" t="str">
            <v>07/23/2020</v>
          </cell>
        </row>
        <row r="1698">
          <cell r="A1698" t="str">
            <v>07/23/2020</v>
          </cell>
        </row>
        <row r="1699">
          <cell r="A1699" t="str">
            <v>07/23/2020</v>
          </cell>
        </row>
        <row r="1700">
          <cell r="A1700" t="str">
            <v>07/23/2020</v>
          </cell>
        </row>
        <row r="1701">
          <cell r="A1701" t="str">
            <v>07/23/2020</v>
          </cell>
        </row>
        <row r="1702">
          <cell r="A1702" t="str">
            <v>07/24/2020</v>
          </cell>
        </row>
        <row r="1703">
          <cell r="A1703" t="str">
            <v>07/24/2020</v>
          </cell>
        </row>
        <row r="1704">
          <cell r="A1704" t="str">
            <v>07/24/2020</v>
          </cell>
        </row>
        <row r="1705">
          <cell r="A1705" t="str">
            <v>07/24/2020</v>
          </cell>
        </row>
        <row r="1706">
          <cell r="A1706" t="str">
            <v>07/24/2020</v>
          </cell>
        </row>
        <row r="1707">
          <cell r="A1707" t="str">
            <v>07/24/2020</v>
          </cell>
        </row>
        <row r="1708">
          <cell r="A1708" t="str">
            <v>07/24/2020</v>
          </cell>
        </row>
        <row r="1709">
          <cell r="A1709" t="str">
            <v>07/24/2020</v>
          </cell>
        </row>
        <row r="1710">
          <cell r="A1710" t="str">
            <v>07/24/2020</v>
          </cell>
        </row>
        <row r="1711">
          <cell r="A1711" t="str">
            <v>07/24/2020</v>
          </cell>
        </row>
        <row r="1712">
          <cell r="A1712" t="str">
            <v>07/25/2020</v>
          </cell>
        </row>
        <row r="1713">
          <cell r="A1713" t="str">
            <v>07/25/2020</v>
          </cell>
        </row>
        <row r="1714">
          <cell r="A1714" t="str">
            <v>07/26/2020</v>
          </cell>
        </row>
        <row r="1715">
          <cell r="A1715" t="str">
            <v>07/27/2020</v>
          </cell>
        </row>
        <row r="1716">
          <cell r="A1716" t="str">
            <v>07/27/2020</v>
          </cell>
        </row>
        <row r="1717">
          <cell r="A1717" t="str">
            <v>07/27/2020</v>
          </cell>
        </row>
        <row r="1718">
          <cell r="A1718" t="str">
            <v>07/27/2020</v>
          </cell>
        </row>
        <row r="1719">
          <cell r="A1719" t="str">
            <v>07/27/2020</v>
          </cell>
        </row>
        <row r="1720">
          <cell r="A1720" t="str">
            <v>07/27/2020</v>
          </cell>
        </row>
        <row r="1721">
          <cell r="A1721" t="str">
            <v>07/27/2020</v>
          </cell>
        </row>
        <row r="1722">
          <cell r="A1722" t="str">
            <v>07/27/2020</v>
          </cell>
        </row>
        <row r="1723">
          <cell r="A1723" t="str">
            <v>07/27/2020</v>
          </cell>
        </row>
        <row r="1724">
          <cell r="A1724" t="str">
            <v>07/27/2020</v>
          </cell>
        </row>
        <row r="1725">
          <cell r="A1725" t="str">
            <v>07/28/2020</v>
          </cell>
        </row>
        <row r="1726">
          <cell r="A1726" t="str">
            <v>07/28/2020</v>
          </cell>
        </row>
        <row r="1727">
          <cell r="A1727" t="str">
            <v>07/28/2020</v>
          </cell>
        </row>
        <row r="1728">
          <cell r="A1728" t="str">
            <v>07/28/2020</v>
          </cell>
        </row>
        <row r="1729">
          <cell r="A1729" t="str">
            <v>07/28/2020</v>
          </cell>
        </row>
        <row r="1730">
          <cell r="A1730" t="str">
            <v>07/28/2020</v>
          </cell>
        </row>
        <row r="1731">
          <cell r="A1731" t="str">
            <v>07/28/2020</v>
          </cell>
        </row>
        <row r="1732">
          <cell r="A1732" t="str">
            <v>07/28/2020</v>
          </cell>
        </row>
        <row r="1733">
          <cell r="A1733" t="str">
            <v>07/28/2020</v>
          </cell>
        </row>
        <row r="1734">
          <cell r="A1734" t="str">
            <v>07/28/2020</v>
          </cell>
        </row>
        <row r="1735">
          <cell r="A1735" t="str">
            <v>07/29/2020</v>
          </cell>
        </row>
        <row r="1736">
          <cell r="A1736" t="str">
            <v>07/29/2020</v>
          </cell>
        </row>
        <row r="1737">
          <cell r="A1737" t="str">
            <v>07/29/2020</v>
          </cell>
        </row>
        <row r="1738">
          <cell r="A1738" t="str">
            <v>07/29/2020</v>
          </cell>
        </row>
        <row r="1739">
          <cell r="A1739" t="str">
            <v>07/29/2020</v>
          </cell>
        </row>
        <row r="1740">
          <cell r="A1740" t="str">
            <v>07/29/2020</v>
          </cell>
        </row>
        <row r="1741">
          <cell r="A1741" t="str">
            <v>07/29/2020</v>
          </cell>
        </row>
        <row r="1742">
          <cell r="A1742" t="str">
            <v>07/29/2020</v>
          </cell>
        </row>
        <row r="1743">
          <cell r="A1743" t="str">
            <v>07/29/2020</v>
          </cell>
        </row>
        <row r="1744">
          <cell r="A1744" t="str">
            <v>07/29/2020</v>
          </cell>
        </row>
        <row r="1745">
          <cell r="A1745" t="str">
            <v>07/29/2020</v>
          </cell>
        </row>
        <row r="1746">
          <cell r="A1746" t="str">
            <v>07/29/2020</v>
          </cell>
        </row>
        <row r="1747">
          <cell r="A1747" t="str">
            <v>07/29/2020</v>
          </cell>
        </row>
        <row r="1748">
          <cell r="A1748" t="str">
            <v>07/30/2020</v>
          </cell>
        </row>
        <row r="1749">
          <cell r="A1749" t="str">
            <v>07/30/2020</v>
          </cell>
        </row>
        <row r="1750">
          <cell r="A1750" t="str">
            <v>07/30/2020</v>
          </cell>
        </row>
        <row r="1751">
          <cell r="A1751" t="str">
            <v>07/30/2020</v>
          </cell>
        </row>
        <row r="1752">
          <cell r="A1752" t="str">
            <v>07/30/2020</v>
          </cell>
        </row>
        <row r="1753">
          <cell r="A1753" t="str">
            <v>07/30/2020</v>
          </cell>
        </row>
        <row r="1754">
          <cell r="A1754" t="str">
            <v>07/30/2020</v>
          </cell>
        </row>
        <row r="1755">
          <cell r="A1755" t="str">
            <v>07/30/2020</v>
          </cell>
        </row>
        <row r="1756">
          <cell r="A1756" t="str">
            <v>07/30/2020</v>
          </cell>
        </row>
        <row r="1757">
          <cell r="A1757" t="str">
            <v>07/30/2020</v>
          </cell>
        </row>
        <row r="1758">
          <cell r="A1758" t="str">
            <v>07/30/2020</v>
          </cell>
        </row>
        <row r="1759">
          <cell r="A1759" t="str">
            <v>07/30/2020</v>
          </cell>
        </row>
        <row r="1760">
          <cell r="A1760" t="str">
            <v>07/31/2020</v>
          </cell>
        </row>
        <row r="1761">
          <cell r="A1761" t="str">
            <v>07/31/2020</v>
          </cell>
        </row>
        <row r="1762">
          <cell r="A1762" t="str">
            <v>07/31/2020</v>
          </cell>
        </row>
        <row r="1763">
          <cell r="A1763" t="str">
            <v>07/31/2020</v>
          </cell>
        </row>
        <row r="1764">
          <cell r="A1764" t="str">
            <v>07/31/2020</v>
          </cell>
        </row>
        <row r="1765">
          <cell r="A1765" t="str">
            <v>07/31/2020</v>
          </cell>
        </row>
        <row r="1766">
          <cell r="A1766" t="str">
            <v>07/31/2020</v>
          </cell>
        </row>
        <row r="1767">
          <cell r="A1767" t="str">
            <v>07/31/2020</v>
          </cell>
        </row>
        <row r="1768">
          <cell r="A1768" t="str">
            <v>07/31/2020</v>
          </cell>
        </row>
        <row r="1769">
          <cell r="A1769" t="str">
            <v>07/31/2020</v>
          </cell>
        </row>
        <row r="1770">
          <cell r="A1770" t="str">
            <v>08/01/2020</v>
          </cell>
        </row>
        <row r="1771">
          <cell r="A1771" t="str">
            <v>08/01/2020</v>
          </cell>
        </row>
        <row r="1772">
          <cell r="A1772" t="str">
            <v>08/01/2020</v>
          </cell>
        </row>
        <row r="1773">
          <cell r="A1773" t="str">
            <v>08/02/2020</v>
          </cell>
        </row>
        <row r="1774">
          <cell r="A1774" t="str">
            <v>08/02/2020</v>
          </cell>
        </row>
        <row r="1775">
          <cell r="A1775" t="str">
            <v>08/03/2020</v>
          </cell>
        </row>
        <row r="1776">
          <cell r="A1776" t="str">
            <v>08/03/2020</v>
          </cell>
        </row>
        <row r="1777">
          <cell r="A1777" t="str">
            <v>08/03/2020</v>
          </cell>
        </row>
        <row r="1778">
          <cell r="A1778" t="str">
            <v>08/03/2020</v>
          </cell>
        </row>
        <row r="1779">
          <cell r="A1779" t="str">
            <v>08/03/2020</v>
          </cell>
        </row>
        <row r="1780">
          <cell r="A1780" t="str">
            <v>08/03/2020</v>
          </cell>
        </row>
        <row r="1781">
          <cell r="A1781" t="str">
            <v>08/03/2020</v>
          </cell>
        </row>
        <row r="1782">
          <cell r="A1782" t="str">
            <v>08/03/2020</v>
          </cell>
        </row>
        <row r="1783">
          <cell r="A1783" t="str">
            <v>08/03/2020</v>
          </cell>
        </row>
        <row r="1784">
          <cell r="A1784" t="str">
            <v>08/03/2020</v>
          </cell>
        </row>
        <row r="1785">
          <cell r="A1785" t="str">
            <v>08/03/2020</v>
          </cell>
        </row>
        <row r="1786">
          <cell r="A1786" t="str">
            <v>08/03/2020</v>
          </cell>
        </row>
        <row r="1787">
          <cell r="A1787" t="str">
            <v>08/04/2020</v>
          </cell>
        </row>
        <row r="1788">
          <cell r="A1788" t="str">
            <v>08/04/2020</v>
          </cell>
        </row>
        <row r="1789">
          <cell r="A1789" t="str">
            <v>08/04/2020</v>
          </cell>
        </row>
        <row r="1790">
          <cell r="A1790" t="str">
            <v>08/04/2020</v>
          </cell>
        </row>
        <row r="1791">
          <cell r="A1791" t="str">
            <v>08/04/2020</v>
          </cell>
        </row>
        <row r="1792">
          <cell r="A1792" t="str">
            <v>08/04/2020</v>
          </cell>
        </row>
        <row r="1793">
          <cell r="A1793" t="str">
            <v>08/04/2020</v>
          </cell>
        </row>
        <row r="1794">
          <cell r="A1794" t="str">
            <v>08/04/2020</v>
          </cell>
        </row>
        <row r="1795">
          <cell r="A1795" t="str">
            <v>08/04/2020</v>
          </cell>
        </row>
        <row r="1796">
          <cell r="A1796" t="str">
            <v>08/04/2020</v>
          </cell>
        </row>
        <row r="1797">
          <cell r="A1797" t="str">
            <v>08/04/2020</v>
          </cell>
        </row>
        <row r="1798">
          <cell r="A1798" t="str">
            <v>08/04/2020</v>
          </cell>
        </row>
        <row r="1799">
          <cell r="A1799" t="str">
            <v>08/04/2020</v>
          </cell>
        </row>
        <row r="1800">
          <cell r="A1800" t="str">
            <v>08/05/2020</v>
          </cell>
        </row>
        <row r="1801">
          <cell r="A1801" t="str">
            <v>08/05/2020</v>
          </cell>
        </row>
        <row r="1802">
          <cell r="A1802" t="str">
            <v>08/05/2020</v>
          </cell>
        </row>
        <row r="1803">
          <cell r="A1803" t="str">
            <v>08/05/2020</v>
          </cell>
        </row>
        <row r="1804">
          <cell r="A1804" t="str">
            <v>08/05/2020</v>
          </cell>
        </row>
        <row r="1805">
          <cell r="A1805" t="str">
            <v>08/05/2020</v>
          </cell>
        </row>
        <row r="1806">
          <cell r="A1806" t="str">
            <v>08/05/2020</v>
          </cell>
        </row>
        <row r="1807">
          <cell r="A1807" t="str">
            <v>08/05/2020</v>
          </cell>
        </row>
        <row r="1808">
          <cell r="A1808" t="str">
            <v>08/05/2020</v>
          </cell>
        </row>
        <row r="1809">
          <cell r="A1809" t="str">
            <v>08/05/2020</v>
          </cell>
        </row>
        <row r="1810">
          <cell r="A1810" t="str">
            <v>08/05/2020</v>
          </cell>
        </row>
        <row r="1811">
          <cell r="A1811" t="str">
            <v>08/05/2020</v>
          </cell>
        </row>
        <row r="1812">
          <cell r="A1812" t="str">
            <v>08/06/2020</v>
          </cell>
        </row>
        <row r="1813">
          <cell r="A1813" t="str">
            <v>08/06/2020</v>
          </cell>
        </row>
        <row r="1814">
          <cell r="A1814" t="str">
            <v>08/06/2020</v>
          </cell>
        </row>
        <row r="1815">
          <cell r="A1815" t="str">
            <v>08/06/2020</v>
          </cell>
        </row>
        <row r="1816">
          <cell r="A1816" t="str">
            <v>08/06/2020</v>
          </cell>
        </row>
        <row r="1817">
          <cell r="A1817" t="str">
            <v>08/06/2020</v>
          </cell>
        </row>
        <row r="1818">
          <cell r="A1818" t="str">
            <v>08/06/2020</v>
          </cell>
        </row>
        <row r="1819">
          <cell r="A1819" t="str">
            <v>08/06/2020</v>
          </cell>
        </row>
        <row r="1820">
          <cell r="A1820" t="str">
            <v>08/06/2020</v>
          </cell>
        </row>
        <row r="1821">
          <cell r="A1821" t="str">
            <v>08/06/2020</v>
          </cell>
        </row>
        <row r="1822">
          <cell r="A1822" t="str">
            <v>08/07/2020</v>
          </cell>
        </row>
        <row r="1823">
          <cell r="A1823" t="str">
            <v>08/07/2020</v>
          </cell>
        </row>
        <row r="1824">
          <cell r="A1824" t="str">
            <v>08/07/2020</v>
          </cell>
        </row>
        <row r="1825">
          <cell r="A1825" t="str">
            <v>08/07/2020</v>
          </cell>
        </row>
        <row r="1826">
          <cell r="A1826" t="str">
            <v>08/07/2020</v>
          </cell>
        </row>
        <row r="1827">
          <cell r="A1827" t="str">
            <v>08/07/2020</v>
          </cell>
        </row>
        <row r="1828">
          <cell r="A1828" t="str">
            <v>08/07/2020</v>
          </cell>
        </row>
        <row r="1829">
          <cell r="A1829" t="str">
            <v>08/07/2020</v>
          </cell>
        </row>
        <row r="1830">
          <cell r="A1830" t="str">
            <v>08/07/2020</v>
          </cell>
        </row>
        <row r="1831">
          <cell r="A1831" t="str">
            <v>08/07/2020</v>
          </cell>
        </row>
        <row r="1832">
          <cell r="A1832" t="str">
            <v>08/08/2020</v>
          </cell>
        </row>
        <row r="1833">
          <cell r="A1833" t="str">
            <v>08/08/2020</v>
          </cell>
        </row>
        <row r="1834">
          <cell r="A1834" t="str">
            <v>08/09/2020</v>
          </cell>
        </row>
        <row r="1835">
          <cell r="A1835" t="str">
            <v>08/10/2020</v>
          </cell>
        </row>
        <row r="1836">
          <cell r="A1836" t="str">
            <v>08/10/2020</v>
          </cell>
        </row>
        <row r="1837">
          <cell r="A1837" t="str">
            <v>08/10/2020</v>
          </cell>
        </row>
        <row r="1838">
          <cell r="A1838" t="str">
            <v>08/10/2020</v>
          </cell>
        </row>
        <row r="1839">
          <cell r="A1839" t="str">
            <v>08/10/2020</v>
          </cell>
        </row>
        <row r="1840">
          <cell r="A1840" t="str">
            <v>08/10/2020</v>
          </cell>
        </row>
        <row r="1841">
          <cell r="A1841" t="str">
            <v>08/10/2020</v>
          </cell>
        </row>
        <row r="1842">
          <cell r="A1842" t="str">
            <v>08/10/2020</v>
          </cell>
        </row>
        <row r="1843">
          <cell r="A1843" t="str">
            <v>08/10/2020</v>
          </cell>
        </row>
        <row r="1844">
          <cell r="A1844" t="str">
            <v>08/10/2020</v>
          </cell>
        </row>
        <row r="1845">
          <cell r="A1845" t="str">
            <v>08/11/2020</v>
          </cell>
        </row>
        <row r="1846">
          <cell r="A1846" t="str">
            <v>08/11/2020</v>
          </cell>
        </row>
        <row r="1847">
          <cell r="A1847" t="str">
            <v>08/11/2020</v>
          </cell>
        </row>
        <row r="1848">
          <cell r="A1848" t="str">
            <v>08/11/2020</v>
          </cell>
        </row>
        <row r="1849">
          <cell r="A1849" t="str">
            <v>08/11/2020</v>
          </cell>
        </row>
        <row r="1850">
          <cell r="A1850" t="str">
            <v>08/11/2020</v>
          </cell>
        </row>
        <row r="1851">
          <cell r="A1851" t="str">
            <v>08/11/2020</v>
          </cell>
        </row>
        <row r="1852">
          <cell r="A1852" t="str">
            <v>08/11/2020</v>
          </cell>
        </row>
        <row r="1853">
          <cell r="A1853" t="str">
            <v>08/11/2020</v>
          </cell>
        </row>
        <row r="1854">
          <cell r="A1854" t="str">
            <v>08/11/2020</v>
          </cell>
        </row>
        <row r="1855">
          <cell r="A1855" t="str">
            <v>08/12/2020</v>
          </cell>
        </row>
        <row r="1856">
          <cell r="A1856" t="str">
            <v>08/12/2020</v>
          </cell>
        </row>
        <row r="1857">
          <cell r="A1857" t="str">
            <v>08/12/2020</v>
          </cell>
        </row>
        <row r="1858">
          <cell r="A1858" t="str">
            <v>08/12/2020</v>
          </cell>
        </row>
        <row r="1859">
          <cell r="A1859" t="str">
            <v>08/12/2020</v>
          </cell>
        </row>
        <row r="1860">
          <cell r="A1860" t="str">
            <v>08/12/2020</v>
          </cell>
        </row>
        <row r="1861">
          <cell r="A1861" t="str">
            <v>08/12/2020</v>
          </cell>
        </row>
        <row r="1862">
          <cell r="A1862" t="str">
            <v>08/12/2020</v>
          </cell>
        </row>
        <row r="1863">
          <cell r="A1863" t="str">
            <v>08/12/2020</v>
          </cell>
        </row>
        <row r="1864">
          <cell r="A1864" t="str">
            <v>08/12/2020</v>
          </cell>
        </row>
        <row r="1865">
          <cell r="A1865" t="str">
            <v>08/12/2020</v>
          </cell>
        </row>
        <row r="1866">
          <cell r="A1866" t="str">
            <v>08/13/2020</v>
          </cell>
        </row>
        <row r="1867">
          <cell r="A1867" t="str">
            <v>08/13/2020</v>
          </cell>
        </row>
        <row r="1868">
          <cell r="A1868" t="str">
            <v>08/13/2020</v>
          </cell>
        </row>
        <row r="1869">
          <cell r="A1869" t="str">
            <v>08/13/2020</v>
          </cell>
        </row>
        <row r="1870">
          <cell r="A1870" t="str">
            <v>08/13/2020</v>
          </cell>
        </row>
        <row r="1871">
          <cell r="A1871" t="str">
            <v>08/13/2020</v>
          </cell>
        </row>
        <row r="1872">
          <cell r="A1872" t="str">
            <v>08/13/2020</v>
          </cell>
        </row>
        <row r="1873">
          <cell r="A1873" t="str">
            <v>08/13/2020</v>
          </cell>
        </row>
        <row r="1874">
          <cell r="A1874" t="str">
            <v>08/13/2020</v>
          </cell>
        </row>
        <row r="1875">
          <cell r="A1875" t="str">
            <v>08/13/2020</v>
          </cell>
        </row>
        <row r="1876">
          <cell r="A1876" t="str">
            <v>08/14/2020</v>
          </cell>
        </row>
        <row r="1877">
          <cell r="A1877" t="str">
            <v>08/14/2020</v>
          </cell>
        </row>
        <row r="1878">
          <cell r="A1878" t="str">
            <v>08/14/2020</v>
          </cell>
        </row>
        <row r="1879">
          <cell r="A1879" t="str">
            <v>08/14/2020</v>
          </cell>
        </row>
        <row r="1880">
          <cell r="A1880" t="str">
            <v>08/14/2020</v>
          </cell>
        </row>
        <row r="1881">
          <cell r="A1881" t="str">
            <v>08/14/2020</v>
          </cell>
        </row>
        <row r="1882">
          <cell r="A1882" t="str">
            <v>08/14/2020</v>
          </cell>
        </row>
        <row r="1883">
          <cell r="A1883" t="str">
            <v>08/14/2020</v>
          </cell>
        </row>
        <row r="1884">
          <cell r="A1884" t="str">
            <v>08/14/2020</v>
          </cell>
        </row>
        <row r="1885">
          <cell r="A1885" t="str">
            <v>08/14/2020</v>
          </cell>
        </row>
        <row r="1886">
          <cell r="A1886" t="str">
            <v>08/15/2020</v>
          </cell>
        </row>
        <row r="1887">
          <cell r="A1887" t="str">
            <v>08/15/2020</v>
          </cell>
        </row>
        <row r="1888">
          <cell r="A1888" t="str">
            <v>08/16/2020</v>
          </cell>
        </row>
        <row r="1889">
          <cell r="A1889" t="str">
            <v>08/17/2020</v>
          </cell>
        </row>
        <row r="1890">
          <cell r="A1890" t="str">
            <v>08/17/2020</v>
          </cell>
        </row>
        <row r="1891">
          <cell r="A1891" t="str">
            <v>08/17/2020</v>
          </cell>
        </row>
        <row r="1892">
          <cell r="A1892" t="str">
            <v>08/17/2020</v>
          </cell>
        </row>
        <row r="1893">
          <cell r="A1893" t="str">
            <v>08/17/2020</v>
          </cell>
        </row>
        <row r="1894">
          <cell r="A1894" t="str">
            <v>08/17/2020</v>
          </cell>
        </row>
        <row r="1895">
          <cell r="A1895" t="str">
            <v>08/17/2020</v>
          </cell>
        </row>
        <row r="1896">
          <cell r="A1896" t="str">
            <v>08/17/2020</v>
          </cell>
        </row>
        <row r="1897">
          <cell r="A1897" t="str">
            <v>08/17/2020</v>
          </cell>
        </row>
        <row r="1898">
          <cell r="A1898" t="str">
            <v>08/17/2020</v>
          </cell>
        </row>
        <row r="1899">
          <cell r="A1899" t="str">
            <v>08/18/2020</v>
          </cell>
        </row>
        <row r="1900">
          <cell r="A1900" t="str">
            <v>08/18/2020</v>
          </cell>
        </row>
        <row r="1901">
          <cell r="A1901" t="str">
            <v>08/18/2020</v>
          </cell>
        </row>
        <row r="1902">
          <cell r="A1902" t="str">
            <v>08/18/2020</v>
          </cell>
        </row>
        <row r="1903">
          <cell r="A1903" t="str">
            <v>08/18/2020</v>
          </cell>
        </row>
        <row r="1904">
          <cell r="A1904" t="str">
            <v>08/18/2020</v>
          </cell>
        </row>
        <row r="1905">
          <cell r="A1905" t="str">
            <v>08/18/2020</v>
          </cell>
        </row>
        <row r="1906">
          <cell r="A1906" t="str">
            <v>08/18/2020</v>
          </cell>
        </row>
        <row r="1907">
          <cell r="A1907" t="str">
            <v>08/18/2020</v>
          </cell>
        </row>
        <row r="1908">
          <cell r="A1908" t="str">
            <v>08/18/2020</v>
          </cell>
        </row>
        <row r="1909">
          <cell r="A1909" t="str">
            <v>08/18/2020</v>
          </cell>
        </row>
        <row r="1910">
          <cell r="A1910" t="str">
            <v>08/19/2020</v>
          </cell>
        </row>
        <row r="1911">
          <cell r="A1911" t="str">
            <v>08/19/2020</v>
          </cell>
        </row>
        <row r="1912">
          <cell r="A1912" t="str">
            <v>08/19/2020</v>
          </cell>
        </row>
        <row r="1913">
          <cell r="A1913" t="str">
            <v>08/19/2020</v>
          </cell>
        </row>
        <row r="1914">
          <cell r="A1914" t="str">
            <v>08/19/2020</v>
          </cell>
        </row>
        <row r="1915">
          <cell r="A1915" t="str">
            <v>08/19/2020</v>
          </cell>
        </row>
        <row r="1916">
          <cell r="A1916" t="str">
            <v>08/19/2020</v>
          </cell>
        </row>
        <row r="1917">
          <cell r="A1917" t="str">
            <v>08/19/2020</v>
          </cell>
        </row>
        <row r="1918">
          <cell r="A1918" t="str">
            <v>08/19/2020</v>
          </cell>
        </row>
        <row r="1919">
          <cell r="A1919" t="str">
            <v>08/19/2020</v>
          </cell>
        </row>
        <row r="1920">
          <cell r="A1920" t="str">
            <v>08/19/2020</v>
          </cell>
        </row>
        <row r="1921">
          <cell r="A1921" t="str">
            <v>08/20/2020</v>
          </cell>
        </row>
        <row r="1922">
          <cell r="A1922" t="str">
            <v>08/20/2020</v>
          </cell>
        </row>
        <row r="1923">
          <cell r="A1923" t="str">
            <v>08/20/2020</v>
          </cell>
        </row>
        <row r="1924">
          <cell r="A1924" t="str">
            <v>08/20/2020</v>
          </cell>
        </row>
        <row r="1925">
          <cell r="A1925" t="str">
            <v>08/20/2020</v>
          </cell>
        </row>
        <row r="1926">
          <cell r="A1926" t="str">
            <v>08/20/2020</v>
          </cell>
        </row>
        <row r="1927">
          <cell r="A1927" t="str">
            <v>08/20/2020</v>
          </cell>
        </row>
        <row r="1928">
          <cell r="A1928" t="str">
            <v>08/20/2020</v>
          </cell>
        </row>
        <row r="1929">
          <cell r="A1929" t="str">
            <v>08/20/2020</v>
          </cell>
        </row>
        <row r="1930">
          <cell r="A1930" t="str">
            <v>08/20/2020</v>
          </cell>
        </row>
        <row r="1931">
          <cell r="A1931" t="str">
            <v>08/20/2020</v>
          </cell>
        </row>
        <row r="1932">
          <cell r="A1932" t="str">
            <v>08/21/2020</v>
          </cell>
        </row>
        <row r="1933">
          <cell r="A1933" t="str">
            <v>08/21/2020</v>
          </cell>
        </row>
        <row r="1934">
          <cell r="A1934" t="str">
            <v>08/21/2020</v>
          </cell>
        </row>
        <row r="1935">
          <cell r="A1935" t="str">
            <v>08/21/2020</v>
          </cell>
        </row>
        <row r="1936">
          <cell r="A1936" t="str">
            <v>08/21/2020</v>
          </cell>
        </row>
        <row r="1937">
          <cell r="A1937" t="str">
            <v>08/21/2020</v>
          </cell>
        </row>
        <row r="1938">
          <cell r="A1938" t="str">
            <v>08/21/2020</v>
          </cell>
        </row>
        <row r="1939">
          <cell r="A1939" t="str">
            <v>08/21/2020</v>
          </cell>
        </row>
        <row r="1940">
          <cell r="A1940" t="str">
            <v>08/21/2020</v>
          </cell>
        </row>
        <row r="1941">
          <cell r="A1941" t="str">
            <v>08/21/2020</v>
          </cell>
        </row>
        <row r="1942">
          <cell r="A1942" t="str">
            <v>08/21/2020</v>
          </cell>
        </row>
        <row r="1943">
          <cell r="A1943" t="str">
            <v>08/22/2020</v>
          </cell>
        </row>
        <row r="1944">
          <cell r="A1944" t="str">
            <v>08/22/2020</v>
          </cell>
        </row>
        <row r="1945">
          <cell r="A1945" t="str">
            <v>08/22/2020</v>
          </cell>
        </row>
        <row r="1946">
          <cell r="A1946" t="str">
            <v>08/23/2020</v>
          </cell>
        </row>
        <row r="1947">
          <cell r="A1947" t="str">
            <v>08/24/2020</v>
          </cell>
        </row>
        <row r="1948">
          <cell r="A1948" t="str">
            <v>08/24/2020</v>
          </cell>
        </row>
        <row r="1949">
          <cell r="A1949" t="str">
            <v>08/24/2020</v>
          </cell>
        </row>
        <row r="1950">
          <cell r="A1950" t="str">
            <v>08/24/2020</v>
          </cell>
        </row>
        <row r="1951">
          <cell r="A1951" t="str">
            <v>08/24/2020</v>
          </cell>
        </row>
        <row r="1952">
          <cell r="A1952" t="str">
            <v>08/24/2020</v>
          </cell>
        </row>
        <row r="1953">
          <cell r="A1953" t="str">
            <v>08/24/2020</v>
          </cell>
        </row>
        <row r="1954">
          <cell r="A1954" t="str">
            <v>08/24/2020</v>
          </cell>
        </row>
        <row r="1955">
          <cell r="A1955" t="str">
            <v>08/24/2020</v>
          </cell>
        </row>
        <row r="1956">
          <cell r="A1956" t="str">
            <v>08/24/2020</v>
          </cell>
        </row>
        <row r="1957">
          <cell r="A1957" t="str">
            <v>08/25/2020</v>
          </cell>
        </row>
        <row r="1958">
          <cell r="A1958" t="str">
            <v>08/25/2020</v>
          </cell>
        </row>
        <row r="1959">
          <cell r="A1959" t="str">
            <v>08/25/2020</v>
          </cell>
        </row>
        <row r="1960">
          <cell r="A1960" t="str">
            <v>08/25/2020</v>
          </cell>
        </row>
        <row r="1961">
          <cell r="A1961" t="str">
            <v>08/25/2020</v>
          </cell>
        </row>
        <row r="1962">
          <cell r="A1962" t="str">
            <v>08/25/2020</v>
          </cell>
        </row>
        <row r="1963">
          <cell r="A1963" t="str">
            <v>08/25/2020</v>
          </cell>
        </row>
        <row r="1964">
          <cell r="A1964" t="str">
            <v>08/25/2020</v>
          </cell>
        </row>
        <row r="1965">
          <cell r="A1965" t="str">
            <v>08/25/2020</v>
          </cell>
        </row>
        <row r="1966">
          <cell r="A1966" t="str">
            <v>08/25/2020</v>
          </cell>
        </row>
        <row r="1967">
          <cell r="A1967" t="str">
            <v>08/25/2020</v>
          </cell>
        </row>
        <row r="1968">
          <cell r="A1968" t="str">
            <v>08/25/2020</v>
          </cell>
        </row>
        <row r="1969">
          <cell r="A1969" t="str">
            <v>08/26/2020</v>
          </cell>
        </row>
        <row r="1970">
          <cell r="A1970" t="str">
            <v>08/26/2020</v>
          </cell>
        </row>
        <row r="1971">
          <cell r="A1971" t="str">
            <v>08/26/2020</v>
          </cell>
        </row>
        <row r="1972">
          <cell r="A1972" t="str">
            <v>08/26/2020</v>
          </cell>
        </row>
        <row r="1973">
          <cell r="A1973" t="str">
            <v>08/26/2020</v>
          </cell>
        </row>
        <row r="1974">
          <cell r="A1974" t="str">
            <v>08/26/2020</v>
          </cell>
        </row>
        <row r="1975">
          <cell r="A1975" t="str">
            <v>08/26/2020</v>
          </cell>
        </row>
        <row r="1976">
          <cell r="A1976" t="str">
            <v>08/26/2020</v>
          </cell>
        </row>
        <row r="1977">
          <cell r="A1977" t="str">
            <v>08/26/2020</v>
          </cell>
        </row>
        <row r="1978">
          <cell r="A1978" t="str">
            <v>08/26/2020</v>
          </cell>
        </row>
        <row r="1979">
          <cell r="A1979" t="str">
            <v>08/27/2020</v>
          </cell>
        </row>
        <row r="1980">
          <cell r="A1980" t="str">
            <v>08/27/2020</v>
          </cell>
        </row>
        <row r="1981">
          <cell r="A1981" t="str">
            <v>08/27/2020</v>
          </cell>
        </row>
        <row r="1982">
          <cell r="A1982" t="str">
            <v>08/27/2020</v>
          </cell>
        </row>
        <row r="1983">
          <cell r="A1983" t="str">
            <v>08/27/2020</v>
          </cell>
        </row>
        <row r="1984">
          <cell r="A1984" t="str">
            <v>08/27/2020</v>
          </cell>
        </row>
        <row r="1985">
          <cell r="A1985" t="str">
            <v>08/27/2020</v>
          </cell>
        </row>
        <row r="1986">
          <cell r="A1986" t="str">
            <v>08/27/2020</v>
          </cell>
        </row>
        <row r="1987">
          <cell r="A1987" t="str">
            <v>08/27/2020</v>
          </cell>
        </row>
        <row r="1988">
          <cell r="A1988" t="str">
            <v>08/27/2020</v>
          </cell>
        </row>
        <row r="1989">
          <cell r="A1989" t="str">
            <v>08/27/2020</v>
          </cell>
        </row>
        <row r="1990">
          <cell r="A1990" t="str">
            <v>08/27/2020</v>
          </cell>
        </row>
        <row r="1991">
          <cell r="A1991" t="str">
            <v>08/28/2020</v>
          </cell>
        </row>
        <row r="1992">
          <cell r="A1992" t="str">
            <v>08/28/2020</v>
          </cell>
        </row>
        <row r="1993">
          <cell r="A1993" t="str">
            <v>08/28/2020</v>
          </cell>
        </row>
        <row r="1994">
          <cell r="A1994" t="str">
            <v>08/28/2020</v>
          </cell>
        </row>
        <row r="1995">
          <cell r="A1995" t="str">
            <v>08/28/2020</v>
          </cell>
        </row>
        <row r="1996">
          <cell r="A1996" t="str">
            <v>08/28/2020</v>
          </cell>
        </row>
        <row r="1997">
          <cell r="A1997" t="str">
            <v>08/28/2020</v>
          </cell>
        </row>
        <row r="1998">
          <cell r="A1998" t="str">
            <v>08/28/2020</v>
          </cell>
        </row>
        <row r="1999">
          <cell r="A1999" t="str">
            <v>08/28/2020</v>
          </cell>
        </row>
        <row r="2000">
          <cell r="A2000" t="str">
            <v>08/28/2020</v>
          </cell>
        </row>
        <row r="2001">
          <cell r="A2001" t="str">
            <v>08/29/2020</v>
          </cell>
        </row>
        <row r="2002">
          <cell r="A2002" t="str">
            <v>08/29/2020</v>
          </cell>
        </row>
        <row r="2003">
          <cell r="A2003" t="str">
            <v>08/30/2020</v>
          </cell>
        </row>
        <row r="2004">
          <cell r="A2004" t="str">
            <v>08/31/2020</v>
          </cell>
        </row>
        <row r="2005">
          <cell r="A2005" t="str">
            <v>08/31/2020</v>
          </cell>
        </row>
        <row r="2006">
          <cell r="A2006" t="str">
            <v>08/31/2020</v>
          </cell>
        </row>
        <row r="2007">
          <cell r="A2007" t="str">
            <v>08/31/2020</v>
          </cell>
        </row>
        <row r="2008">
          <cell r="A2008" t="str">
            <v>08/31/2020</v>
          </cell>
        </row>
        <row r="2009">
          <cell r="A2009" t="str">
            <v>08/31/2020</v>
          </cell>
        </row>
        <row r="2010">
          <cell r="A2010" t="str">
            <v>08/31/2020</v>
          </cell>
        </row>
        <row r="2011">
          <cell r="A2011" t="str">
            <v>08/31/2020</v>
          </cell>
        </row>
        <row r="2012">
          <cell r="A2012" t="str">
            <v>08/31/2020</v>
          </cell>
        </row>
        <row r="2013">
          <cell r="A2013" t="str">
            <v>08/31/2020</v>
          </cell>
        </row>
        <row r="2014">
          <cell r="A2014" t="str">
            <v>09/01/2020</v>
          </cell>
        </row>
        <row r="2015">
          <cell r="A2015" t="str">
            <v>09/01/2020</v>
          </cell>
        </row>
        <row r="2016">
          <cell r="A2016" t="str">
            <v>09/01/2020</v>
          </cell>
        </row>
        <row r="2017">
          <cell r="A2017" t="str">
            <v>09/01/2020</v>
          </cell>
        </row>
        <row r="2018">
          <cell r="A2018" t="str">
            <v>09/01/2020</v>
          </cell>
        </row>
        <row r="2019">
          <cell r="A2019" t="str">
            <v>09/01/2020</v>
          </cell>
        </row>
        <row r="2020">
          <cell r="A2020" t="str">
            <v>09/01/2020</v>
          </cell>
        </row>
        <row r="2021">
          <cell r="A2021" t="str">
            <v>09/01/2020</v>
          </cell>
        </row>
        <row r="2022">
          <cell r="A2022" t="str">
            <v>09/01/2020</v>
          </cell>
        </row>
        <row r="2023">
          <cell r="A2023" t="str">
            <v>09/01/2020</v>
          </cell>
        </row>
        <row r="2024">
          <cell r="A2024" t="str">
            <v>09/01/2020</v>
          </cell>
        </row>
        <row r="2025">
          <cell r="A2025" t="str">
            <v>09/02/2020</v>
          </cell>
        </row>
        <row r="2026">
          <cell r="A2026" t="str">
            <v>09/02/2020</v>
          </cell>
        </row>
        <row r="2027">
          <cell r="A2027" t="str">
            <v>09/02/2020</v>
          </cell>
        </row>
        <row r="2028">
          <cell r="A2028" t="str">
            <v>09/02/2020</v>
          </cell>
        </row>
        <row r="2029">
          <cell r="A2029" t="str">
            <v>09/02/2020</v>
          </cell>
        </row>
        <row r="2030">
          <cell r="A2030" t="str">
            <v>09/02/2020</v>
          </cell>
        </row>
        <row r="2031">
          <cell r="A2031" t="str">
            <v>09/02/2020</v>
          </cell>
        </row>
        <row r="2032">
          <cell r="A2032" t="str">
            <v>09/02/2020</v>
          </cell>
        </row>
        <row r="2033">
          <cell r="A2033" t="str">
            <v>09/02/2020</v>
          </cell>
        </row>
        <row r="2034">
          <cell r="A2034" t="str">
            <v>09/02/2020</v>
          </cell>
        </row>
        <row r="2035">
          <cell r="A2035" t="str">
            <v>09/03/2020</v>
          </cell>
        </row>
        <row r="2036">
          <cell r="A2036" t="str">
            <v>09/03/2020</v>
          </cell>
        </row>
        <row r="2037">
          <cell r="A2037" t="str">
            <v>09/03/2020</v>
          </cell>
        </row>
        <row r="2038">
          <cell r="A2038" t="str">
            <v>09/03/2020</v>
          </cell>
        </row>
        <row r="2039">
          <cell r="A2039" t="str">
            <v>09/03/2020</v>
          </cell>
        </row>
        <row r="2040">
          <cell r="A2040" t="str">
            <v>09/03/2020</v>
          </cell>
        </row>
        <row r="2041">
          <cell r="A2041" t="str">
            <v>09/03/2020</v>
          </cell>
        </row>
        <row r="2042">
          <cell r="A2042" t="str">
            <v>09/03/2020</v>
          </cell>
        </row>
        <row r="2043">
          <cell r="A2043" t="str">
            <v>09/03/2020</v>
          </cell>
        </row>
        <row r="2044">
          <cell r="A2044" t="str">
            <v>09/03/2020</v>
          </cell>
        </row>
        <row r="2045">
          <cell r="A2045" t="str">
            <v>09/03/2020</v>
          </cell>
        </row>
        <row r="2046">
          <cell r="A2046" t="str">
            <v>09/04/2020</v>
          </cell>
        </row>
        <row r="2047">
          <cell r="A2047" t="str">
            <v>09/04/2020</v>
          </cell>
        </row>
        <row r="2048">
          <cell r="A2048" t="str">
            <v>09/04/2020</v>
          </cell>
        </row>
        <row r="2049">
          <cell r="A2049" t="str">
            <v>09/04/2020</v>
          </cell>
        </row>
        <row r="2050">
          <cell r="A2050" t="str">
            <v>09/04/2020</v>
          </cell>
        </row>
        <row r="2051">
          <cell r="A2051" t="str">
            <v>09/04/2020</v>
          </cell>
        </row>
        <row r="2052">
          <cell r="A2052" t="str">
            <v>09/04/2020</v>
          </cell>
        </row>
        <row r="2053">
          <cell r="A2053" t="str">
            <v>09/04/2020</v>
          </cell>
        </row>
        <row r="2054">
          <cell r="A2054" t="str">
            <v>09/04/2020</v>
          </cell>
        </row>
        <row r="2055">
          <cell r="A2055" t="str">
            <v>09/04/2020</v>
          </cell>
        </row>
        <row r="2056">
          <cell r="A2056" t="str">
            <v>09/04/2020</v>
          </cell>
        </row>
        <row r="2057">
          <cell r="A2057" t="str">
            <v>09/04/2020</v>
          </cell>
        </row>
        <row r="2058">
          <cell r="A2058" t="str">
            <v>09/05/2020</v>
          </cell>
        </row>
        <row r="2059">
          <cell r="A2059" t="str">
            <v>09/05/2020</v>
          </cell>
        </row>
        <row r="2060">
          <cell r="A2060" t="str">
            <v>09/06/2020</v>
          </cell>
        </row>
        <row r="2061">
          <cell r="A2061" t="str">
            <v>09/07/2020</v>
          </cell>
        </row>
        <row r="2062">
          <cell r="A2062" t="str">
            <v>09/07/2020</v>
          </cell>
        </row>
        <row r="2063">
          <cell r="A2063" t="str">
            <v>09/07/2020</v>
          </cell>
        </row>
        <row r="2064">
          <cell r="A2064" t="str">
            <v>09/08/2020</v>
          </cell>
        </row>
        <row r="2065">
          <cell r="A2065" t="str">
            <v>09/08/2020</v>
          </cell>
        </row>
        <row r="2066">
          <cell r="A2066" t="str">
            <v>09/08/2020</v>
          </cell>
        </row>
        <row r="2067">
          <cell r="A2067" t="str">
            <v>09/08/2020</v>
          </cell>
        </row>
        <row r="2068">
          <cell r="A2068" t="str">
            <v>09/08/2020</v>
          </cell>
        </row>
        <row r="2069">
          <cell r="A2069" t="str">
            <v>09/08/2020</v>
          </cell>
        </row>
        <row r="2070">
          <cell r="A2070" t="str">
            <v>09/08/2020</v>
          </cell>
        </row>
        <row r="2071">
          <cell r="A2071" t="str">
            <v>09/08/2020</v>
          </cell>
        </row>
        <row r="2072">
          <cell r="A2072" t="str">
            <v>09/08/2020</v>
          </cell>
        </row>
        <row r="2073">
          <cell r="A2073" t="str">
            <v>09/08/2020</v>
          </cell>
        </row>
        <row r="2074">
          <cell r="A2074" t="str">
            <v>09/08/2020</v>
          </cell>
        </row>
        <row r="2075">
          <cell r="A2075" t="str">
            <v>09/09/2020</v>
          </cell>
        </row>
        <row r="2076">
          <cell r="A2076" t="str">
            <v>09/09/2020</v>
          </cell>
        </row>
        <row r="2077">
          <cell r="A2077" t="str">
            <v>09/09/2020</v>
          </cell>
        </row>
        <row r="2078">
          <cell r="A2078" t="str">
            <v>09/09/2020</v>
          </cell>
        </row>
        <row r="2079">
          <cell r="A2079" t="str">
            <v>09/09/2020</v>
          </cell>
        </row>
        <row r="2080">
          <cell r="A2080" t="str">
            <v>09/09/2020</v>
          </cell>
        </row>
        <row r="2081">
          <cell r="A2081" t="str">
            <v>09/09/2020</v>
          </cell>
        </row>
        <row r="2082">
          <cell r="A2082" t="str">
            <v>09/09/2020</v>
          </cell>
        </row>
        <row r="2083">
          <cell r="A2083" t="str">
            <v>09/09/2020</v>
          </cell>
        </row>
        <row r="2084">
          <cell r="A2084" t="str">
            <v>09/09/2020</v>
          </cell>
        </row>
        <row r="2085">
          <cell r="A2085" t="str">
            <v>09/10/2020</v>
          </cell>
        </row>
        <row r="2086">
          <cell r="A2086" t="str">
            <v>09/10/2020</v>
          </cell>
        </row>
        <row r="2087">
          <cell r="A2087" t="str">
            <v>09/10/2020</v>
          </cell>
        </row>
        <row r="2088">
          <cell r="A2088" t="str">
            <v>09/10/2020</v>
          </cell>
        </row>
        <row r="2089">
          <cell r="A2089" t="str">
            <v>09/10/2020</v>
          </cell>
        </row>
        <row r="2090">
          <cell r="A2090" t="str">
            <v>09/10/2020</v>
          </cell>
        </row>
        <row r="2091">
          <cell r="A2091" t="str">
            <v>09/10/2020</v>
          </cell>
        </row>
        <row r="2092">
          <cell r="A2092" t="str">
            <v>09/10/2020</v>
          </cell>
        </row>
        <row r="2093">
          <cell r="A2093" t="str">
            <v>09/10/2020</v>
          </cell>
        </row>
        <row r="2094">
          <cell r="A2094" t="str">
            <v>09/10/2020</v>
          </cell>
        </row>
        <row r="2095">
          <cell r="A2095" t="str">
            <v>09/10/2020</v>
          </cell>
        </row>
        <row r="2096">
          <cell r="A2096" t="str">
            <v>09/10/2020</v>
          </cell>
        </row>
        <row r="2097">
          <cell r="A2097" t="str">
            <v>09/11/2020</v>
          </cell>
        </row>
        <row r="2098">
          <cell r="A2098" t="str">
            <v>09/11/2020</v>
          </cell>
        </row>
        <row r="2099">
          <cell r="A2099" t="str">
            <v>09/11/2020</v>
          </cell>
        </row>
        <row r="2100">
          <cell r="A2100" t="str">
            <v>09/11/2020</v>
          </cell>
        </row>
        <row r="2101">
          <cell r="A2101" t="str">
            <v>09/11/2020</v>
          </cell>
        </row>
        <row r="2102">
          <cell r="A2102" t="str">
            <v>09/11/2020</v>
          </cell>
        </row>
        <row r="2103">
          <cell r="A2103" t="str">
            <v>09/11/2020</v>
          </cell>
        </row>
        <row r="2104">
          <cell r="A2104" t="str">
            <v>09/11/2020</v>
          </cell>
        </row>
        <row r="2105">
          <cell r="A2105" t="str">
            <v>09/11/2020</v>
          </cell>
        </row>
        <row r="2106">
          <cell r="A2106" t="str">
            <v>09/11/2020</v>
          </cell>
        </row>
        <row r="2107">
          <cell r="A2107" t="str">
            <v>09/12/2020</v>
          </cell>
        </row>
        <row r="2108">
          <cell r="A2108" t="str">
            <v>09/12/2020</v>
          </cell>
        </row>
        <row r="2109">
          <cell r="A2109" t="str">
            <v>09/13/2020</v>
          </cell>
        </row>
        <row r="2110">
          <cell r="A2110" t="str">
            <v>09/14/2020</v>
          </cell>
        </row>
        <row r="2111">
          <cell r="A2111" t="str">
            <v>09/14/2020</v>
          </cell>
        </row>
        <row r="2112">
          <cell r="A2112" t="str">
            <v>09/14/2020</v>
          </cell>
        </row>
        <row r="2113">
          <cell r="A2113" t="str">
            <v>09/14/2020</v>
          </cell>
        </row>
        <row r="2114">
          <cell r="A2114" t="str">
            <v>09/14/2020</v>
          </cell>
        </row>
        <row r="2115">
          <cell r="A2115" t="str">
            <v>09/14/2020</v>
          </cell>
        </row>
        <row r="2116">
          <cell r="A2116" t="str">
            <v>09/14/2020</v>
          </cell>
        </row>
        <row r="2117">
          <cell r="A2117" t="str">
            <v>09/14/2020</v>
          </cell>
        </row>
        <row r="2118">
          <cell r="A2118" t="str">
            <v>09/14/2020</v>
          </cell>
        </row>
        <row r="2119">
          <cell r="A2119" t="str">
            <v>09/14/2020</v>
          </cell>
        </row>
        <row r="2120">
          <cell r="A2120" t="str">
            <v>09/14/2020</v>
          </cell>
        </row>
        <row r="2121">
          <cell r="A2121" t="str">
            <v>09/15/2020</v>
          </cell>
        </row>
        <row r="2122">
          <cell r="A2122" t="str">
            <v>09/15/2020</v>
          </cell>
        </row>
        <row r="2123">
          <cell r="A2123" t="str">
            <v>09/15/2020</v>
          </cell>
        </row>
        <row r="2124">
          <cell r="A2124" t="str">
            <v>09/15/2020</v>
          </cell>
        </row>
        <row r="2125">
          <cell r="A2125" t="str">
            <v>09/15/2020</v>
          </cell>
        </row>
        <row r="2126">
          <cell r="A2126" t="str">
            <v>09/15/2020</v>
          </cell>
        </row>
        <row r="2127">
          <cell r="A2127" t="str">
            <v>09/15/2020</v>
          </cell>
        </row>
        <row r="2128">
          <cell r="A2128" t="str">
            <v>09/15/2020</v>
          </cell>
        </row>
        <row r="2129">
          <cell r="A2129" t="str">
            <v>09/15/2020</v>
          </cell>
        </row>
        <row r="2130">
          <cell r="A2130" t="str">
            <v>09/15/2020</v>
          </cell>
        </row>
        <row r="2131">
          <cell r="A2131" t="str">
            <v>09/16/2020</v>
          </cell>
        </row>
        <row r="2132">
          <cell r="A2132" t="str">
            <v>09/16/2020</v>
          </cell>
        </row>
        <row r="2133">
          <cell r="A2133" t="str">
            <v>09/16/2020</v>
          </cell>
        </row>
        <row r="2134">
          <cell r="A2134" t="str">
            <v>09/16/2020</v>
          </cell>
        </row>
        <row r="2135">
          <cell r="A2135" t="str">
            <v>09/16/2020</v>
          </cell>
        </row>
        <row r="2136">
          <cell r="A2136" t="str">
            <v>09/16/2020</v>
          </cell>
        </row>
        <row r="2137">
          <cell r="A2137" t="str">
            <v>09/16/2020</v>
          </cell>
        </row>
        <row r="2138">
          <cell r="A2138" t="str">
            <v>09/16/2020</v>
          </cell>
        </row>
        <row r="2139">
          <cell r="A2139" t="str">
            <v>09/16/2020</v>
          </cell>
        </row>
        <row r="2140">
          <cell r="A2140" t="str">
            <v>09/16/2020</v>
          </cell>
        </row>
        <row r="2141">
          <cell r="A2141" t="str">
            <v>09/16/2020</v>
          </cell>
        </row>
        <row r="2142">
          <cell r="A2142" t="str">
            <v>09/17/2020</v>
          </cell>
        </row>
        <row r="2143">
          <cell r="A2143" t="str">
            <v>09/17/2020</v>
          </cell>
        </row>
        <row r="2144">
          <cell r="A2144" t="str">
            <v>09/17/2020</v>
          </cell>
        </row>
        <row r="2145">
          <cell r="A2145" t="str">
            <v>09/17/2020</v>
          </cell>
        </row>
        <row r="2146">
          <cell r="A2146" t="str">
            <v>09/17/2020</v>
          </cell>
        </row>
        <row r="2147">
          <cell r="A2147" t="str">
            <v>09/17/2020</v>
          </cell>
        </row>
        <row r="2148">
          <cell r="A2148" t="str">
            <v>09/17/2020</v>
          </cell>
        </row>
        <row r="2149">
          <cell r="A2149" t="str">
            <v>09/17/2020</v>
          </cell>
        </row>
        <row r="2150">
          <cell r="A2150" t="str">
            <v>09/17/2020</v>
          </cell>
        </row>
        <row r="2151">
          <cell r="A2151" t="str">
            <v>09/18/2020</v>
          </cell>
        </row>
        <row r="2152">
          <cell r="A2152" t="str">
            <v>09/18/2020</v>
          </cell>
        </row>
        <row r="2153">
          <cell r="A2153" t="str">
            <v>09/18/2020</v>
          </cell>
        </row>
        <row r="2154">
          <cell r="A2154" t="str">
            <v>09/18/2020</v>
          </cell>
        </row>
        <row r="2155">
          <cell r="A2155" t="str">
            <v>09/18/2020</v>
          </cell>
        </row>
        <row r="2156">
          <cell r="A2156" t="str">
            <v>09/18/2020</v>
          </cell>
        </row>
        <row r="2157">
          <cell r="A2157" t="str">
            <v>09/18/2020</v>
          </cell>
        </row>
        <row r="2158">
          <cell r="A2158" t="str">
            <v>09/18/2020</v>
          </cell>
        </row>
        <row r="2159">
          <cell r="A2159" t="str">
            <v>09/18/2020</v>
          </cell>
        </row>
        <row r="2160">
          <cell r="A2160" t="str">
            <v>09/18/2020</v>
          </cell>
        </row>
        <row r="2161">
          <cell r="A2161" t="str">
            <v>09/18/2020</v>
          </cell>
        </row>
        <row r="2162">
          <cell r="A2162" t="str">
            <v>09/19/2020</v>
          </cell>
        </row>
        <row r="2163">
          <cell r="A2163" t="str">
            <v>09/19/2020</v>
          </cell>
        </row>
        <row r="2164">
          <cell r="A2164" t="str">
            <v>09/20/2020</v>
          </cell>
        </row>
        <row r="2165">
          <cell r="A2165" t="str">
            <v>09/21/2020</v>
          </cell>
        </row>
        <row r="2166">
          <cell r="A2166" t="str">
            <v>09/21/2020</v>
          </cell>
        </row>
        <row r="2167">
          <cell r="A2167" t="str">
            <v>09/21/2020</v>
          </cell>
        </row>
        <row r="2168">
          <cell r="A2168" t="str">
            <v>09/21/2020</v>
          </cell>
        </row>
        <row r="2169">
          <cell r="A2169" t="str">
            <v>09/21/2020</v>
          </cell>
        </row>
        <row r="2170">
          <cell r="A2170" t="str">
            <v>09/21/2020</v>
          </cell>
        </row>
        <row r="2171">
          <cell r="A2171" t="str">
            <v>09/21/2020</v>
          </cell>
        </row>
        <row r="2172">
          <cell r="A2172" t="str">
            <v>09/21/2020</v>
          </cell>
        </row>
        <row r="2173">
          <cell r="A2173" t="str">
            <v>09/21/2020</v>
          </cell>
        </row>
        <row r="2174">
          <cell r="A2174" t="str">
            <v>09/21/2020</v>
          </cell>
        </row>
        <row r="2175">
          <cell r="A2175" t="str">
            <v>09/22/2020</v>
          </cell>
        </row>
        <row r="2176">
          <cell r="A2176" t="str">
            <v>09/22/2020</v>
          </cell>
        </row>
        <row r="2177">
          <cell r="A2177" t="str">
            <v>09/22/2020</v>
          </cell>
        </row>
        <row r="2178">
          <cell r="A2178" t="str">
            <v>09/22/2020</v>
          </cell>
        </row>
        <row r="2179">
          <cell r="A2179" t="str">
            <v>09/22/2020</v>
          </cell>
        </row>
        <row r="2180">
          <cell r="A2180" t="str">
            <v>09/22/2020</v>
          </cell>
        </row>
        <row r="2181">
          <cell r="A2181" t="str">
            <v>09/22/2020</v>
          </cell>
        </row>
        <row r="2182">
          <cell r="A2182" t="str">
            <v>09/22/2020</v>
          </cell>
        </row>
        <row r="2183">
          <cell r="A2183" t="str">
            <v>09/22/2020</v>
          </cell>
        </row>
        <row r="2184">
          <cell r="A2184" t="str">
            <v>09/22/2020</v>
          </cell>
        </row>
        <row r="2185">
          <cell r="A2185" t="str">
            <v>09/23/2020</v>
          </cell>
        </row>
        <row r="2186">
          <cell r="A2186" t="str">
            <v>09/23/2020</v>
          </cell>
        </row>
        <row r="2187">
          <cell r="A2187" t="str">
            <v>09/23/2020</v>
          </cell>
        </row>
        <row r="2188">
          <cell r="A2188" t="str">
            <v>09/23/2020</v>
          </cell>
        </row>
        <row r="2189">
          <cell r="A2189" t="str">
            <v>09/23/2020</v>
          </cell>
        </row>
        <row r="2190">
          <cell r="A2190" t="str">
            <v>09/23/2020</v>
          </cell>
        </row>
        <row r="2191">
          <cell r="A2191" t="str">
            <v>09/23/2020</v>
          </cell>
        </row>
        <row r="2192">
          <cell r="A2192" t="str">
            <v>09/23/2020</v>
          </cell>
        </row>
        <row r="2193">
          <cell r="A2193" t="str">
            <v>09/23/2020</v>
          </cell>
        </row>
        <row r="2194">
          <cell r="A2194" t="str">
            <v>09/23/2020</v>
          </cell>
        </row>
        <row r="2195">
          <cell r="A2195" t="str">
            <v>09/24/2020</v>
          </cell>
        </row>
        <row r="2196">
          <cell r="A2196" t="str">
            <v>09/24/2020</v>
          </cell>
        </row>
        <row r="2197">
          <cell r="A2197" t="str">
            <v>09/24/2020</v>
          </cell>
        </row>
        <row r="2198">
          <cell r="A2198" t="str">
            <v>09/24/2020</v>
          </cell>
        </row>
        <row r="2199">
          <cell r="A2199" t="str">
            <v>09/24/2020</v>
          </cell>
        </row>
        <row r="2200">
          <cell r="A2200" t="str">
            <v>09/24/2020</v>
          </cell>
        </row>
        <row r="2201">
          <cell r="A2201" t="str">
            <v>09/24/2020</v>
          </cell>
        </row>
        <row r="2202">
          <cell r="A2202" t="str">
            <v>09/24/2020</v>
          </cell>
        </row>
        <row r="2203">
          <cell r="A2203" t="str">
            <v>09/24/2020</v>
          </cell>
        </row>
        <row r="2204">
          <cell r="A2204" t="str">
            <v>09/24/2020</v>
          </cell>
        </row>
        <row r="2205">
          <cell r="A2205" t="str">
            <v>09/25/2020</v>
          </cell>
        </row>
        <row r="2206">
          <cell r="A2206" t="str">
            <v>09/25/2020</v>
          </cell>
        </row>
        <row r="2207">
          <cell r="A2207" t="str">
            <v>09/25/2020</v>
          </cell>
        </row>
        <row r="2208">
          <cell r="A2208" t="str">
            <v>09/25/2020</v>
          </cell>
        </row>
        <row r="2209">
          <cell r="A2209" t="str">
            <v>09/25/2020</v>
          </cell>
        </row>
        <row r="2210">
          <cell r="A2210" t="str">
            <v>09/25/2020</v>
          </cell>
        </row>
        <row r="2211">
          <cell r="A2211" t="str">
            <v>09/25/2020</v>
          </cell>
        </row>
        <row r="2212">
          <cell r="A2212" t="str">
            <v>09/25/2020</v>
          </cell>
        </row>
        <row r="2213">
          <cell r="A2213" t="str">
            <v>09/25/2020</v>
          </cell>
        </row>
        <row r="2214">
          <cell r="A2214" t="str">
            <v>09/25/2020</v>
          </cell>
        </row>
        <row r="2215">
          <cell r="A2215" t="str">
            <v>09/26/2020</v>
          </cell>
        </row>
        <row r="2216">
          <cell r="A2216" t="str">
            <v>09/26/2020</v>
          </cell>
        </row>
        <row r="2217">
          <cell r="A2217" t="str">
            <v>09/27/2020</v>
          </cell>
        </row>
        <row r="2218">
          <cell r="A2218" t="str">
            <v>09/28/2020</v>
          </cell>
        </row>
        <row r="2219">
          <cell r="A2219" t="str">
            <v>09/28/2020</v>
          </cell>
        </row>
        <row r="2220">
          <cell r="A2220" t="str">
            <v>09/28/2020</v>
          </cell>
        </row>
        <row r="2221">
          <cell r="A2221" t="str">
            <v>09/28/2020</v>
          </cell>
        </row>
        <row r="2222">
          <cell r="A2222" t="str">
            <v>09/28/2020</v>
          </cell>
        </row>
        <row r="2223">
          <cell r="A2223" t="str">
            <v>09/28/2020</v>
          </cell>
        </row>
        <row r="2224">
          <cell r="A2224" t="str">
            <v>09/28/2020</v>
          </cell>
        </row>
        <row r="2225">
          <cell r="A2225" t="str">
            <v>09/28/2020</v>
          </cell>
        </row>
        <row r="2226">
          <cell r="A2226" t="str">
            <v>09/28/2020</v>
          </cell>
        </row>
        <row r="2227">
          <cell r="A2227" t="str">
            <v>09/28/2020</v>
          </cell>
        </row>
        <row r="2228">
          <cell r="A2228" t="str">
            <v>09/29/2020</v>
          </cell>
        </row>
        <row r="2229">
          <cell r="A2229" t="str">
            <v>09/29/2020</v>
          </cell>
        </row>
        <row r="2230">
          <cell r="A2230" t="str">
            <v>09/29/2020</v>
          </cell>
        </row>
        <row r="2231">
          <cell r="A2231" t="str">
            <v>09/29/2020</v>
          </cell>
        </row>
        <row r="2232">
          <cell r="A2232" t="str">
            <v>09/29/2020</v>
          </cell>
        </row>
        <row r="2233">
          <cell r="A2233" t="str">
            <v>09/29/2020</v>
          </cell>
        </row>
        <row r="2234">
          <cell r="A2234" t="str">
            <v>09/29/2020</v>
          </cell>
        </row>
        <row r="2235">
          <cell r="A2235" t="str">
            <v>09/29/2020</v>
          </cell>
        </row>
        <row r="2236">
          <cell r="A2236" t="str">
            <v>09/29/2020</v>
          </cell>
        </row>
        <row r="2237">
          <cell r="A2237" t="str">
            <v>09/29/2020</v>
          </cell>
        </row>
        <row r="2238">
          <cell r="A2238" t="str">
            <v>09/30/2020</v>
          </cell>
        </row>
        <row r="2239">
          <cell r="A2239" t="str">
            <v>09/30/2020</v>
          </cell>
        </row>
        <row r="2240">
          <cell r="A2240" t="str">
            <v>09/30/2020</v>
          </cell>
        </row>
        <row r="2241">
          <cell r="A2241" t="str">
            <v>09/30/2020</v>
          </cell>
        </row>
        <row r="2242">
          <cell r="A2242" t="str">
            <v>09/30/2020</v>
          </cell>
        </row>
        <row r="2243">
          <cell r="A2243" t="str">
            <v>09/30/2020</v>
          </cell>
        </row>
        <row r="2244">
          <cell r="A2244" t="str">
            <v>09/30/2020</v>
          </cell>
        </row>
        <row r="2245">
          <cell r="A2245" t="str">
            <v>09/30/2020</v>
          </cell>
        </row>
        <row r="2246">
          <cell r="A2246" t="str">
            <v>09/30/2020</v>
          </cell>
        </row>
        <row r="2247">
          <cell r="A2247" t="str">
            <v>09/30/2020</v>
          </cell>
        </row>
        <row r="2248">
          <cell r="A2248" t="str">
            <v>10/01/2020</v>
          </cell>
        </row>
        <row r="2249">
          <cell r="A2249" t="str">
            <v>10/01/2020</v>
          </cell>
        </row>
        <row r="2250">
          <cell r="A2250" t="str">
            <v>10/01/2020</v>
          </cell>
        </row>
        <row r="2251">
          <cell r="A2251" t="str">
            <v>10/01/2020</v>
          </cell>
        </row>
        <row r="2252">
          <cell r="A2252" t="str">
            <v>10/01/2020</v>
          </cell>
        </row>
        <row r="2253">
          <cell r="A2253" t="str">
            <v>10/01/2020</v>
          </cell>
        </row>
        <row r="2254">
          <cell r="A2254" t="str">
            <v>10/01/2020</v>
          </cell>
        </row>
        <row r="2255">
          <cell r="A2255" t="str">
            <v>10/01/2020</v>
          </cell>
        </row>
        <row r="2256">
          <cell r="A2256" t="str">
            <v>10/01/2020</v>
          </cell>
        </row>
        <row r="2257">
          <cell r="A2257" t="str">
            <v>10/01/2020</v>
          </cell>
        </row>
        <row r="2258">
          <cell r="A2258" t="str">
            <v>10/01/2020</v>
          </cell>
        </row>
        <row r="2259">
          <cell r="A2259" t="str">
            <v>10/01/2020</v>
          </cell>
        </row>
        <row r="2260">
          <cell r="A2260" t="str">
            <v>10/01/2020</v>
          </cell>
        </row>
        <row r="2261">
          <cell r="A2261" t="str">
            <v>10/01/2020</v>
          </cell>
        </row>
        <row r="2262">
          <cell r="A2262" t="str">
            <v>10/02/2020</v>
          </cell>
        </row>
        <row r="2263">
          <cell r="A2263" t="str">
            <v>10/02/2020</v>
          </cell>
        </row>
        <row r="2264">
          <cell r="A2264" t="str">
            <v>10/02/2020</v>
          </cell>
        </row>
        <row r="2265">
          <cell r="A2265" t="str">
            <v>10/02/2020</v>
          </cell>
        </row>
        <row r="2266">
          <cell r="A2266" t="str">
            <v>10/02/2020</v>
          </cell>
        </row>
        <row r="2267">
          <cell r="A2267" t="str">
            <v>10/02/2020</v>
          </cell>
        </row>
        <row r="2268">
          <cell r="A2268" t="str">
            <v>10/02/2020</v>
          </cell>
        </row>
        <row r="2269">
          <cell r="A2269" t="str">
            <v>10/02/2020</v>
          </cell>
        </row>
        <row r="2270">
          <cell r="A2270" t="str">
            <v>10/02/2020</v>
          </cell>
        </row>
        <row r="2271">
          <cell r="A2271" t="str">
            <v>10/02/2020</v>
          </cell>
        </row>
        <row r="2272">
          <cell r="A2272" t="str">
            <v>10/03/2020</v>
          </cell>
        </row>
        <row r="2273">
          <cell r="A2273" t="str">
            <v>10/03/2020</v>
          </cell>
        </row>
        <row r="2274">
          <cell r="A2274" t="str">
            <v>10/04/2020</v>
          </cell>
        </row>
        <row r="2275">
          <cell r="A2275" t="str">
            <v>10/05/2020</v>
          </cell>
        </row>
        <row r="2276">
          <cell r="A2276" t="str">
            <v>10/05/2020</v>
          </cell>
        </row>
        <row r="2277">
          <cell r="A2277" t="str">
            <v>10/05/2020</v>
          </cell>
        </row>
        <row r="2278">
          <cell r="A2278" t="str">
            <v>10/05/2020</v>
          </cell>
        </row>
        <row r="2279">
          <cell r="A2279" t="str">
            <v>10/05/2020</v>
          </cell>
        </row>
        <row r="2280">
          <cell r="A2280" t="str">
            <v>10/05/2020</v>
          </cell>
        </row>
        <row r="2281">
          <cell r="A2281" t="str">
            <v>10/05/2020</v>
          </cell>
        </row>
        <row r="2282">
          <cell r="A2282" t="str">
            <v>10/05/2020</v>
          </cell>
        </row>
        <row r="2283">
          <cell r="A2283" t="str">
            <v>10/05/2020</v>
          </cell>
        </row>
        <row r="2284">
          <cell r="A2284" t="str">
            <v>10/05/2020</v>
          </cell>
        </row>
        <row r="2285">
          <cell r="A2285" t="str">
            <v>10/05/2020</v>
          </cell>
        </row>
        <row r="2286">
          <cell r="A2286" t="str">
            <v>10/06/2020</v>
          </cell>
        </row>
        <row r="2287">
          <cell r="A2287" t="str">
            <v>10/06/2020</v>
          </cell>
        </row>
        <row r="2288">
          <cell r="A2288" t="str">
            <v>10/06/2020</v>
          </cell>
        </row>
        <row r="2289">
          <cell r="A2289" t="str">
            <v>10/06/2020</v>
          </cell>
        </row>
        <row r="2290">
          <cell r="A2290" t="str">
            <v>10/06/2020</v>
          </cell>
        </row>
        <row r="2291">
          <cell r="A2291" t="str">
            <v>10/06/2020</v>
          </cell>
        </row>
        <row r="2292">
          <cell r="A2292" t="str">
            <v>10/06/2020</v>
          </cell>
        </row>
        <row r="2293">
          <cell r="A2293" t="str">
            <v>10/06/2020</v>
          </cell>
        </row>
        <row r="2294">
          <cell r="A2294" t="str">
            <v>10/06/2020</v>
          </cell>
        </row>
        <row r="2295">
          <cell r="A2295" t="str">
            <v>10/06/2020</v>
          </cell>
        </row>
        <row r="2296">
          <cell r="A2296" t="str">
            <v>10/06/2020</v>
          </cell>
        </row>
        <row r="2297">
          <cell r="A2297" t="str">
            <v>10/07/2020</v>
          </cell>
        </row>
        <row r="2298">
          <cell r="A2298" t="str">
            <v>10/07/2020</v>
          </cell>
        </row>
        <row r="2299">
          <cell r="A2299" t="str">
            <v>10/07/2020</v>
          </cell>
        </row>
        <row r="2300">
          <cell r="A2300" t="str">
            <v>10/07/2020</v>
          </cell>
        </row>
        <row r="2301">
          <cell r="A2301" t="str">
            <v>10/07/2020</v>
          </cell>
        </row>
        <row r="2302">
          <cell r="A2302" t="str">
            <v>10/07/2020</v>
          </cell>
        </row>
        <row r="2303">
          <cell r="A2303" t="str">
            <v>10/07/2020</v>
          </cell>
        </row>
        <row r="2304">
          <cell r="A2304" t="str">
            <v>10/07/2020</v>
          </cell>
        </row>
        <row r="2305">
          <cell r="A2305" t="str">
            <v>10/07/2020</v>
          </cell>
        </row>
        <row r="2306">
          <cell r="A2306" t="str">
            <v>10/07/2020</v>
          </cell>
        </row>
        <row r="2307">
          <cell r="A2307" t="str">
            <v>10/07/2020</v>
          </cell>
        </row>
        <row r="2308">
          <cell r="A2308" t="str">
            <v>10/08/2020</v>
          </cell>
        </row>
        <row r="2309">
          <cell r="A2309" t="str">
            <v>10/08/2020</v>
          </cell>
        </row>
        <row r="2310">
          <cell r="A2310" t="str">
            <v>10/08/2020</v>
          </cell>
        </row>
        <row r="2311">
          <cell r="A2311" t="str">
            <v>10/08/2020</v>
          </cell>
        </row>
        <row r="2312">
          <cell r="A2312" t="str">
            <v>10/08/2020</v>
          </cell>
        </row>
        <row r="2313">
          <cell r="A2313" t="str">
            <v>10/08/2020</v>
          </cell>
        </row>
        <row r="2314">
          <cell r="A2314" t="str">
            <v>10/08/2020</v>
          </cell>
        </row>
        <row r="2315">
          <cell r="A2315" t="str">
            <v>10/08/2020</v>
          </cell>
        </row>
        <row r="2316">
          <cell r="A2316" t="str">
            <v>10/08/2020</v>
          </cell>
        </row>
        <row r="2317">
          <cell r="A2317" t="str">
            <v>10/08/2020</v>
          </cell>
        </row>
        <row r="2318">
          <cell r="A2318" t="str">
            <v>10/08/2020</v>
          </cell>
        </row>
        <row r="2319">
          <cell r="A2319" t="str">
            <v>10/08/2020</v>
          </cell>
        </row>
        <row r="2320">
          <cell r="A2320" t="str">
            <v>10/09/2020</v>
          </cell>
        </row>
        <row r="2321">
          <cell r="A2321" t="str">
            <v>10/09/2020</v>
          </cell>
        </row>
        <row r="2322">
          <cell r="A2322" t="str">
            <v>10/09/2020</v>
          </cell>
        </row>
        <row r="2323">
          <cell r="A2323" t="str">
            <v>10/09/2020</v>
          </cell>
        </row>
        <row r="2324">
          <cell r="A2324" t="str">
            <v>10/09/2020</v>
          </cell>
        </row>
        <row r="2325">
          <cell r="A2325" t="str">
            <v>10/09/2020</v>
          </cell>
        </row>
        <row r="2326">
          <cell r="A2326" t="str">
            <v>10/09/2020</v>
          </cell>
        </row>
        <row r="2327">
          <cell r="A2327" t="str">
            <v>10/09/2020</v>
          </cell>
        </row>
        <row r="2328">
          <cell r="A2328" t="str">
            <v>10/09/2020</v>
          </cell>
        </row>
        <row r="2329">
          <cell r="A2329" t="str">
            <v>10/09/2020</v>
          </cell>
        </row>
        <row r="2330">
          <cell r="A2330" t="str">
            <v>10/10/2020</v>
          </cell>
        </row>
        <row r="2331">
          <cell r="A2331" t="str">
            <v>10/10/2020</v>
          </cell>
        </row>
        <row r="2332">
          <cell r="A2332" t="str">
            <v>10/11/2020</v>
          </cell>
        </row>
        <row r="2333">
          <cell r="A2333" t="str">
            <v>10/12/2020</v>
          </cell>
        </row>
        <row r="2334">
          <cell r="A2334" t="str">
            <v>10/12/2020</v>
          </cell>
        </row>
        <row r="2335">
          <cell r="A2335" t="str">
            <v>10/12/2020</v>
          </cell>
        </row>
        <row r="2336">
          <cell r="A2336" t="str">
            <v>10/12/2020</v>
          </cell>
        </row>
        <row r="2337">
          <cell r="A2337" t="str">
            <v>10/12/2020</v>
          </cell>
        </row>
        <row r="2338">
          <cell r="A2338" t="str">
            <v>10/13/2020</v>
          </cell>
        </row>
        <row r="2339">
          <cell r="A2339" t="str">
            <v>10/13/2020</v>
          </cell>
        </row>
        <row r="2340">
          <cell r="A2340" t="str">
            <v>10/13/2020</v>
          </cell>
        </row>
        <row r="2341">
          <cell r="A2341" t="str">
            <v>10/13/2020</v>
          </cell>
        </row>
        <row r="2342">
          <cell r="A2342" t="str">
            <v>10/13/2020</v>
          </cell>
        </row>
        <row r="2343">
          <cell r="A2343" t="str">
            <v>10/13/2020</v>
          </cell>
        </row>
        <row r="2344">
          <cell r="A2344" t="str">
            <v>10/13/2020</v>
          </cell>
        </row>
        <row r="2345">
          <cell r="A2345" t="str">
            <v>10/13/2020</v>
          </cell>
        </row>
        <row r="2346">
          <cell r="A2346" t="str">
            <v>10/13/2020</v>
          </cell>
        </row>
        <row r="2347">
          <cell r="A2347" t="str">
            <v>10/14/2020</v>
          </cell>
        </row>
        <row r="2348">
          <cell r="A2348" t="str">
            <v>10/14/2020</v>
          </cell>
        </row>
        <row r="2349">
          <cell r="A2349" t="str">
            <v>10/14/2020</v>
          </cell>
        </row>
        <row r="2350">
          <cell r="A2350" t="str">
            <v>10/14/2020</v>
          </cell>
        </row>
        <row r="2351">
          <cell r="A2351" t="str">
            <v>10/14/2020</v>
          </cell>
        </row>
        <row r="2352">
          <cell r="A2352" t="str">
            <v>10/14/2020</v>
          </cell>
        </row>
        <row r="2353">
          <cell r="A2353" t="str">
            <v>10/14/2020</v>
          </cell>
        </row>
        <row r="2354">
          <cell r="A2354" t="str">
            <v>10/14/2020</v>
          </cell>
        </row>
        <row r="2355">
          <cell r="A2355" t="str">
            <v>10/14/2020</v>
          </cell>
        </row>
        <row r="2356">
          <cell r="A2356" t="str">
            <v>10/14/2020</v>
          </cell>
        </row>
        <row r="2357">
          <cell r="A2357" t="str">
            <v>10/14/2020</v>
          </cell>
        </row>
        <row r="2358">
          <cell r="A2358" t="str">
            <v>10/15/2020</v>
          </cell>
        </row>
        <row r="2359">
          <cell r="A2359" t="str">
            <v>10/15/2020</v>
          </cell>
        </row>
        <row r="2360">
          <cell r="A2360" t="str">
            <v>10/15/2020</v>
          </cell>
        </row>
        <row r="2361">
          <cell r="A2361" t="str">
            <v>10/15/2020</v>
          </cell>
        </row>
        <row r="2362">
          <cell r="A2362" t="str">
            <v>10/15/2020</v>
          </cell>
        </row>
        <row r="2363">
          <cell r="A2363" t="str">
            <v>10/15/2020</v>
          </cell>
        </row>
        <row r="2364">
          <cell r="A2364" t="str">
            <v>10/15/2020</v>
          </cell>
        </row>
        <row r="2365">
          <cell r="A2365" t="str">
            <v>10/15/2020</v>
          </cell>
        </row>
        <row r="2366">
          <cell r="A2366" t="str">
            <v>10/15/2020</v>
          </cell>
        </row>
        <row r="2367">
          <cell r="A2367" t="str">
            <v>10/15/2020</v>
          </cell>
        </row>
        <row r="2368">
          <cell r="A2368" t="str">
            <v>10/15/2020</v>
          </cell>
        </row>
        <row r="2369">
          <cell r="A2369" t="str">
            <v>10/15/2020</v>
          </cell>
        </row>
        <row r="2370">
          <cell r="A2370" t="str">
            <v>10/16/2020</v>
          </cell>
        </row>
        <row r="2371">
          <cell r="A2371" t="str">
            <v>10/16/2020</v>
          </cell>
        </row>
        <row r="2372">
          <cell r="A2372" t="str">
            <v>10/16/2020</v>
          </cell>
        </row>
        <row r="2373">
          <cell r="A2373" t="str">
            <v>10/16/2020</v>
          </cell>
        </row>
        <row r="2374">
          <cell r="A2374" t="str">
            <v>10/16/2020</v>
          </cell>
        </row>
        <row r="2375">
          <cell r="A2375" t="str">
            <v>10/16/2020</v>
          </cell>
        </row>
        <row r="2376">
          <cell r="A2376" t="str">
            <v>10/16/2020</v>
          </cell>
        </row>
        <row r="2377">
          <cell r="A2377" t="str">
            <v>10/16/2020</v>
          </cell>
        </row>
        <row r="2378">
          <cell r="A2378" t="str">
            <v>10/16/2020</v>
          </cell>
        </row>
        <row r="2379">
          <cell r="A2379" t="str">
            <v>10/16/2020</v>
          </cell>
        </row>
        <row r="2380">
          <cell r="A2380" t="str">
            <v>10/16/2020</v>
          </cell>
        </row>
        <row r="2381">
          <cell r="A2381" t="str">
            <v>10/16/2020</v>
          </cell>
        </row>
        <row r="2382">
          <cell r="A2382" t="str">
            <v>10/17/2020</v>
          </cell>
        </row>
        <row r="2383">
          <cell r="A2383" t="str">
            <v>10/17/2020</v>
          </cell>
        </row>
        <row r="2384">
          <cell r="A2384" t="str">
            <v>10/18/2020</v>
          </cell>
        </row>
        <row r="2385">
          <cell r="A2385" t="str">
            <v>10/19/2020</v>
          </cell>
        </row>
        <row r="2386">
          <cell r="A2386" t="str">
            <v>10/19/2020</v>
          </cell>
        </row>
        <row r="2387">
          <cell r="A2387" t="str">
            <v>10/19/2020</v>
          </cell>
        </row>
        <row r="2388">
          <cell r="A2388" t="str">
            <v>10/19/2020</v>
          </cell>
        </row>
        <row r="2389">
          <cell r="A2389" t="str">
            <v>10/19/2020</v>
          </cell>
        </row>
        <row r="2390">
          <cell r="A2390" t="str">
            <v>10/19/2020</v>
          </cell>
        </row>
        <row r="2391">
          <cell r="A2391" t="str">
            <v>10/19/2020</v>
          </cell>
        </row>
        <row r="2392">
          <cell r="A2392" t="str">
            <v>10/19/2020</v>
          </cell>
        </row>
        <row r="2393">
          <cell r="A2393" t="str">
            <v>10/19/2020</v>
          </cell>
        </row>
        <row r="2394">
          <cell r="A2394" t="str">
            <v>10/19/2020</v>
          </cell>
        </row>
        <row r="2395">
          <cell r="A2395" t="str">
            <v>10/19/2020</v>
          </cell>
        </row>
        <row r="2396">
          <cell r="A2396" t="str">
            <v>10/20/2020</v>
          </cell>
        </row>
        <row r="2397">
          <cell r="A2397" t="str">
            <v>10/20/2020</v>
          </cell>
        </row>
        <row r="2398">
          <cell r="A2398" t="str">
            <v>10/20/2020</v>
          </cell>
        </row>
        <row r="2399">
          <cell r="A2399" t="str">
            <v>10/20/2020</v>
          </cell>
        </row>
        <row r="2400">
          <cell r="A2400" t="str">
            <v>10/20/2020</v>
          </cell>
        </row>
        <row r="2401">
          <cell r="A2401" t="str">
            <v>10/20/2020</v>
          </cell>
        </row>
        <row r="2402">
          <cell r="A2402" t="str">
            <v>10/20/2020</v>
          </cell>
        </row>
        <row r="2403">
          <cell r="A2403" t="str">
            <v>10/20/2020</v>
          </cell>
        </row>
        <row r="2404">
          <cell r="A2404" t="str">
            <v>10/20/2020</v>
          </cell>
        </row>
        <row r="2405">
          <cell r="A2405" t="str">
            <v>10/20/2020</v>
          </cell>
        </row>
        <row r="2406">
          <cell r="A2406" t="str">
            <v>10/20/2020</v>
          </cell>
        </row>
        <row r="2407">
          <cell r="A2407" t="str">
            <v>10/21/2020</v>
          </cell>
        </row>
        <row r="2408">
          <cell r="A2408" t="str">
            <v>10/21/2020</v>
          </cell>
        </row>
        <row r="2409">
          <cell r="A2409" t="str">
            <v>10/21/2020</v>
          </cell>
        </row>
        <row r="2410">
          <cell r="A2410" t="str">
            <v>10/21/2020</v>
          </cell>
        </row>
        <row r="2411">
          <cell r="A2411" t="str">
            <v>10/21/2020</v>
          </cell>
        </row>
        <row r="2412">
          <cell r="A2412" t="str">
            <v>10/21/2020</v>
          </cell>
        </row>
        <row r="2413">
          <cell r="A2413" t="str">
            <v>10/21/2020</v>
          </cell>
        </row>
        <row r="2414">
          <cell r="A2414" t="str">
            <v>10/21/2020</v>
          </cell>
        </row>
        <row r="2415">
          <cell r="A2415" t="str">
            <v>10/21/2020</v>
          </cell>
        </row>
        <row r="2416">
          <cell r="A2416" t="str">
            <v>10/21/2020</v>
          </cell>
        </row>
        <row r="2417">
          <cell r="A2417" t="str">
            <v>10/22/2020</v>
          </cell>
        </row>
        <row r="2418">
          <cell r="A2418" t="str">
            <v>10/22/2020</v>
          </cell>
        </row>
        <row r="2419">
          <cell r="A2419" t="str">
            <v>10/22/2020</v>
          </cell>
        </row>
        <row r="2420">
          <cell r="A2420" t="str">
            <v>10/22/2020</v>
          </cell>
        </row>
        <row r="2421">
          <cell r="A2421" t="str">
            <v>10/22/2020</v>
          </cell>
        </row>
        <row r="2422">
          <cell r="A2422" t="str">
            <v>10/22/2020</v>
          </cell>
        </row>
        <row r="2423">
          <cell r="A2423" t="str">
            <v>10/22/2020</v>
          </cell>
        </row>
        <row r="2424">
          <cell r="A2424" t="str">
            <v>10/22/2020</v>
          </cell>
        </row>
        <row r="2425">
          <cell r="A2425" t="str">
            <v>10/22/2020</v>
          </cell>
        </row>
        <row r="2426">
          <cell r="A2426" t="str">
            <v>10/22/2020</v>
          </cell>
        </row>
        <row r="2427">
          <cell r="A2427" t="str">
            <v>10/22/2020</v>
          </cell>
        </row>
        <row r="2428">
          <cell r="A2428" t="str">
            <v>10/23/2020</v>
          </cell>
        </row>
        <row r="2429">
          <cell r="A2429" t="str">
            <v>10/23/2020</v>
          </cell>
        </row>
        <row r="2430">
          <cell r="A2430" t="str">
            <v>10/23/2020</v>
          </cell>
        </row>
        <row r="2431">
          <cell r="A2431" t="str">
            <v>10/23/2020</v>
          </cell>
        </row>
        <row r="2432">
          <cell r="A2432" t="str">
            <v>10/23/2020</v>
          </cell>
        </row>
        <row r="2433">
          <cell r="A2433" t="str">
            <v>10/23/2020</v>
          </cell>
        </row>
        <row r="2434">
          <cell r="A2434" t="str">
            <v>10/23/2020</v>
          </cell>
        </row>
        <row r="2435">
          <cell r="A2435" t="str">
            <v>10/23/2020</v>
          </cell>
        </row>
        <row r="2436">
          <cell r="A2436" t="str">
            <v>10/23/2020</v>
          </cell>
        </row>
        <row r="2437">
          <cell r="A2437" t="str">
            <v>10/23/2020</v>
          </cell>
        </row>
        <row r="2438">
          <cell r="A2438" t="str">
            <v>10/23/2020</v>
          </cell>
        </row>
        <row r="2439">
          <cell r="A2439" t="str">
            <v>10/24/2020</v>
          </cell>
        </row>
        <row r="2440">
          <cell r="A2440" t="str">
            <v>10/24/2020</v>
          </cell>
        </row>
        <row r="2441">
          <cell r="A2441" t="str">
            <v>10/25/2020</v>
          </cell>
        </row>
        <row r="2442">
          <cell r="A2442" t="str">
            <v>10/26/2020</v>
          </cell>
        </row>
        <row r="2443">
          <cell r="A2443" t="str">
            <v>10/26/2020</v>
          </cell>
        </row>
        <row r="2444">
          <cell r="A2444" t="str">
            <v>10/26/2020</v>
          </cell>
        </row>
        <row r="2445">
          <cell r="A2445" t="str">
            <v>10/26/2020</v>
          </cell>
        </row>
        <row r="2446">
          <cell r="A2446" t="str">
            <v>10/26/2020</v>
          </cell>
        </row>
        <row r="2447">
          <cell r="A2447" t="str">
            <v>10/26/2020</v>
          </cell>
        </row>
        <row r="2448">
          <cell r="A2448" t="str">
            <v>10/26/2020</v>
          </cell>
        </row>
        <row r="2449">
          <cell r="A2449" t="str">
            <v>10/26/2020</v>
          </cell>
        </row>
        <row r="2450">
          <cell r="A2450" t="str">
            <v>10/26/2020</v>
          </cell>
        </row>
        <row r="2451">
          <cell r="A2451" t="str">
            <v>10/26/2020</v>
          </cell>
        </row>
        <row r="2452">
          <cell r="A2452" t="str">
            <v>10/27/2020</v>
          </cell>
        </row>
        <row r="2453">
          <cell r="A2453" t="str">
            <v>10/27/2020</v>
          </cell>
        </row>
        <row r="2454">
          <cell r="A2454" t="str">
            <v>10/27/2020</v>
          </cell>
        </row>
        <row r="2455">
          <cell r="A2455" t="str">
            <v>10/27/2020</v>
          </cell>
        </row>
        <row r="2456">
          <cell r="A2456" t="str">
            <v>10/27/2020</v>
          </cell>
        </row>
        <row r="2457">
          <cell r="A2457" t="str">
            <v>10/27/2020</v>
          </cell>
        </row>
        <row r="2458">
          <cell r="A2458" t="str">
            <v>10/27/2020</v>
          </cell>
        </row>
        <row r="2459">
          <cell r="A2459" t="str">
            <v>10/27/2020</v>
          </cell>
        </row>
        <row r="2460">
          <cell r="A2460" t="str">
            <v>10/27/2020</v>
          </cell>
        </row>
        <row r="2461">
          <cell r="A2461" t="str">
            <v>10/27/2020</v>
          </cell>
        </row>
        <row r="2462">
          <cell r="A2462" t="str">
            <v>10/27/2020</v>
          </cell>
        </row>
        <row r="2463">
          <cell r="A2463" t="str">
            <v>10/28/2020</v>
          </cell>
        </row>
        <row r="2464">
          <cell r="A2464" t="str">
            <v>10/28/2020</v>
          </cell>
        </row>
        <row r="2465">
          <cell r="A2465" t="str">
            <v>10/28/2020</v>
          </cell>
        </row>
        <row r="2466">
          <cell r="A2466" t="str">
            <v>10/28/2020</v>
          </cell>
        </row>
        <row r="2467">
          <cell r="A2467" t="str">
            <v>10/28/2020</v>
          </cell>
        </row>
        <row r="2468">
          <cell r="A2468" t="str">
            <v>10/28/2020</v>
          </cell>
        </row>
        <row r="2469">
          <cell r="A2469" t="str">
            <v>10/28/2020</v>
          </cell>
        </row>
        <row r="2470">
          <cell r="A2470" t="str">
            <v>10/28/2020</v>
          </cell>
        </row>
        <row r="2471">
          <cell r="A2471" t="str">
            <v>10/28/2020</v>
          </cell>
        </row>
        <row r="2472">
          <cell r="A2472" t="str">
            <v>10/28/2020</v>
          </cell>
        </row>
        <row r="2473">
          <cell r="A2473" t="str">
            <v>10/28/2020</v>
          </cell>
        </row>
        <row r="2474">
          <cell r="A2474" t="str">
            <v>10/29/2020</v>
          </cell>
        </row>
        <row r="2475">
          <cell r="A2475" t="str">
            <v>10/29/2020</v>
          </cell>
        </row>
        <row r="2476">
          <cell r="A2476" t="str">
            <v>10/29/2020</v>
          </cell>
        </row>
        <row r="2477">
          <cell r="A2477" t="str">
            <v>10/29/2020</v>
          </cell>
        </row>
        <row r="2478">
          <cell r="A2478" t="str">
            <v>10/29/2020</v>
          </cell>
        </row>
        <row r="2479">
          <cell r="A2479" t="str">
            <v>10/29/2020</v>
          </cell>
        </row>
        <row r="2480">
          <cell r="A2480" t="str">
            <v>10/29/2020</v>
          </cell>
        </row>
        <row r="2481">
          <cell r="A2481" t="str">
            <v>10/29/2020</v>
          </cell>
        </row>
        <row r="2482">
          <cell r="A2482" t="str">
            <v>10/29/2020</v>
          </cell>
        </row>
        <row r="2483">
          <cell r="A2483" t="str">
            <v>10/30/2020</v>
          </cell>
        </row>
        <row r="2484">
          <cell r="A2484" t="str">
            <v>10/30/2020</v>
          </cell>
        </row>
        <row r="2485">
          <cell r="A2485" t="str">
            <v>10/30/2020</v>
          </cell>
        </row>
        <row r="2486">
          <cell r="A2486" t="str">
            <v>10/30/2020</v>
          </cell>
        </row>
        <row r="2487">
          <cell r="A2487" t="str">
            <v>10/30/2020</v>
          </cell>
        </row>
        <row r="2488">
          <cell r="A2488" t="str">
            <v>10/30/2020</v>
          </cell>
        </row>
        <row r="2489">
          <cell r="A2489" t="str">
            <v>10/30/2020</v>
          </cell>
        </row>
        <row r="2490">
          <cell r="A2490" t="str">
            <v>10/30/2020</v>
          </cell>
        </row>
        <row r="2491">
          <cell r="A2491" t="str">
            <v>10/30/2020</v>
          </cell>
        </row>
        <row r="2492">
          <cell r="A2492" t="str">
            <v>10/30/2020</v>
          </cell>
        </row>
        <row r="2493">
          <cell r="A2493" t="str">
            <v>10/31/2020</v>
          </cell>
        </row>
        <row r="2494">
          <cell r="A2494" t="str">
            <v>10/31/2020</v>
          </cell>
        </row>
        <row r="2495">
          <cell r="A2495" t="str">
            <v>11/01/2020</v>
          </cell>
        </row>
        <row r="2496">
          <cell r="A2496" t="str">
            <v>11/01/2020</v>
          </cell>
        </row>
        <row r="2497">
          <cell r="A2497" t="str">
            <v>11/02/2020</v>
          </cell>
        </row>
        <row r="2498">
          <cell r="A2498" t="str">
            <v>11/02/2020</v>
          </cell>
        </row>
        <row r="2499">
          <cell r="A2499" t="str">
            <v>11/02/2020</v>
          </cell>
        </row>
        <row r="2500">
          <cell r="A2500" t="str">
            <v>11/02/2020</v>
          </cell>
        </row>
        <row r="2501">
          <cell r="A2501" t="str">
            <v>11/02/2020</v>
          </cell>
        </row>
        <row r="2502">
          <cell r="A2502" t="str">
            <v>11/02/2020</v>
          </cell>
        </row>
        <row r="2503">
          <cell r="A2503" t="str">
            <v>11/02/2020</v>
          </cell>
        </row>
        <row r="2504">
          <cell r="A2504" t="str">
            <v>11/02/2020</v>
          </cell>
        </row>
        <row r="2505">
          <cell r="A2505" t="str">
            <v>11/02/2020</v>
          </cell>
        </row>
        <row r="2506">
          <cell r="A2506" t="str">
            <v>11/02/2020</v>
          </cell>
        </row>
        <row r="2507">
          <cell r="A2507" t="str">
            <v>11/02/2020</v>
          </cell>
        </row>
        <row r="2508">
          <cell r="A2508" t="str">
            <v>11/02/2020</v>
          </cell>
        </row>
        <row r="2509">
          <cell r="A2509" t="str">
            <v>11/03/2020</v>
          </cell>
        </row>
        <row r="2510">
          <cell r="A2510" t="str">
            <v>11/03/2020</v>
          </cell>
        </row>
        <row r="2511">
          <cell r="A2511" t="str">
            <v>11/03/2020</v>
          </cell>
        </row>
        <row r="2512">
          <cell r="A2512" t="str">
            <v>11/03/2020</v>
          </cell>
        </row>
        <row r="2513">
          <cell r="A2513" t="str">
            <v>11/03/2020</v>
          </cell>
        </row>
        <row r="2514">
          <cell r="A2514" t="str">
            <v>11/03/2020</v>
          </cell>
        </row>
        <row r="2515">
          <cell r="A2515" t="str">
            <v>11/03/2020</v>
          </cell>
        </row>
        <row r="2516">
          <cell r="A2516" t="str">
            <v>11/03/2020</v>
          </cell>
        </row>
        <row r="2517">
          <cell r="A2517" t="str">
            <v>11/03/2020</v>
          </cell>
        </row>
        <row r="2518">
          <cell r="A2518" t="str">
            <v>11/03/2020</v>
          </cell>
        </row>
        <row r="2519">
          <cell r="A2519" t="str">
            <v>11/03/2020</v>
          </cell>
        </row>
        <row r="2520">
          <cell r="A2520" t="str">
            <v>11/04/2020</v>
          </cell>
        </row>
        <row r="2521">
          <cell r="A2521" t="str">
            <v>11/04/2020</v>
          </cell>
        </row>
        <row r="2522">
          <cell r="A2522" t="str">
            <v>11/04/2020</v>
          </cell>
        </row>
        <row r="2523">
          <cell r="A2523" t="str">
            <v>11/04/2020</v>
          </cell>
        </row>
        <row r="2524">
          <cell r="A2524" t="str">
            <v>11/04/2020</v>
          </cell>
        </row>
        <row r="2525">
          <cell r="A2525" t="str">
            <v>11/04/2020</v>
          </cell>
        </row>
        <row r="2526">
          <cell r="A2526" t="str">
            <v>11/04/2020</v>
          </cell>
        </row>
        <row r="2527">
          <cell r="A2527" t="str">
            <v>11/04/2020</v>
          </cell>
        </row>
        <row r="2528">
          <cell r="A2528" t="str">
            <v>11/04/2020</v>
          </cell>
        </row>
        <row r="2529">
          <cell r="A2529" t="str">
            <v>11/04/2020</v>
          </cell>
        </row>
        <row r="2530">
          <cell r="A2530" t="str">
            <v>11/04/2020</v>
          </cell>
        </row>
        <row r="2531">
          <cell r="A2531" t="str">
            <v>11/05/2020</v>
          </cell>
        </row>
        <row r="2532">
          <cell r="A2532" t="str">
            <v>11/05/2020</v>
          </cell>
        </row>
        <row r="2533">
          <cell r="A2533" t="str">
            <v>11/05/2020</v>
          </cell>
        </row>
        <row r="2534">
          <cell r="A2534" t="str">
            <v>11/05/2020</v>
          </cell>
        </row>
        <row r="2535">
          <cell r="A2535" t="str">
            <v>11/05/2020</v>
          </cell>
        </row>
        <row r="2536">
          <cell r="A2536" t="str">
            <v>11/05/2020</v>
          </cell>
        </row>
        <row r="2537">
          <cell r="A2537" t="str">
            <v>11/05/2020</v>
          </cell>
        </row>
        <row r="2538">
          <cell r="A2538" t="str">
            <v>11/05/2020</v>
          </cell>
        </row>
        <row r="2539">
          <cell r="A2539" t="str">
            <v>11/05/2020</v>
          </cell>
        </row>
        <row r="2540">
          <cell r="A2540" t="str">
            <v>11/05/2020</v>
          </cell>
        </row>
        <row r="2541">
          <cell r="A2541" t="str">
            <v>11/05/2020</v>
          </cell>
        </row>
        <row r="2542">
          <cell r="A2542" t="str">
            <v>11/05/2020</v>
          </cell>
        </row>
        <row r="2543">
          <cell r="A2543" t="str">
            <v>11/05/2020</v>
          </cell>
        </row>
        <row r="2544">
          <cell r="A2544" t="str">
            <v>11/06/2020</v>
          </cell>
        </row>
        <row r="2545">
          <cell r="A2545" t="str">
            <v>11/06/2020</v>
          </cell>
        </row>
        <row r="2546">
          <cell r="A2546" t="str">
            <v>11/06/2020</v>
          </cell>
        </row>
        <row r="2547">
          <cell r="A2547" t="str">
            <v>11/06/2020</v>
          </cell>
        </row>
        <row r="2548">
          <cell r="A2548" t="str">
            <v>11/06/2020</v>
          </cell>
        </row>
        <row r="2549">
          <cell r="A2549" t="str">
            <v>11/06/2020</v>
          </cell>
        </row>
        <row r="2550">
          <cell r="A2550" t="str">
            <v>11/06/2020</v>
          </cell>
        </row>
        <row r="2551">
          <cell r="A2551" t="str">
            <v>11/06/2020</v>
          </cell>
        </row>
        <row r="2552">
          <cell r="A2552" t="str">
            <v>11/06/2020</v>
          </cell>
        </row>
        <row r="2553">
          <cell r="A2553" t="str">
            <v>11/06/2020</v>
          </cell>
        </row>
        <row r="2554">
          <cell r="A2554" t="str">
            <v>11/07/2020</v>
          </cell>
        </row>
        <row r="2555">
          <cell r="A2555" t="str">
            <v>11/07/2020</v>
          </cell>
        </row>
        <row r="2556">
          <cell r="A2556" t="str">
            <v>11/09/2020</v>
          </cell>
        </row>
        <row r="2557">
          <cell r="A2557" t="str">
            <v>11/09/2020</v>
          </cell>
        </row>
        <row r="2558">
          <cell r="A2558" t="str">
            <v>11/09/2020</v>
          </cell>
        </row>
        <row r="2559">
          <cell r="A2559" t="str">
            <v>11/09/2020</v>
          </cell>
        </row>
        <row r="2560">
          <cell r="A2560" t="str">
            <v>11/09/2020</v>
          </cell>
        </row>
        <row r="2561">
          <cell r="A2561" t="str">
            <v>11/09/2020</v>
          </cell>
        </row>
        <row r="2562">
          <cell r="A2562" t="str">
            <v>11/09/2020</v>
          </cell>
        </row>
        <row r="2563">
          <cell r="A2563" t="str">
            <v>11/09/2020</v>
          </cell>
        </row>
        <row r="2564">
          <cell r="A2564" t="str">
            <v>11/09/2020</v>
          </cell>
        </row>
        <row r="2565">
          <cell r="A2565" t="str">
            <v>11/09/2020</v>
          </cell>
        </row>
        <row r="2566">
          <cell r="A2566" t="str">
            <v>11/10/2020</v>
          </cell>
        </row>
        <row r="2567">
          <cell r="A2567" t="str">
            <v>11/10/2020</v>
          </cell>
        </row>
        <row r="2568">
          <cell r="A2568" t="str">
            <v>11/10/2020</v>
          </cell>
        </row>
        <row r="2569">
          <cell r="A2569" t="str">
            <v>11/10/2020</v>
          </cell>
        </row>
        <row r="2570">
          <cell r="A2570" t="str">
            <v>11/10/2020</v>
          </cell>
        </row>
        <row r="2571">
          <cell r="A2571" t="str">
            <v>11/10/2020</v>
          </cell>
        </row>
        <row r="2572">
          <cell r="A2572" t="str">
            <v>11/10/2020</v>
          </cell>
        </row>
        <row r="2573">
          <cell r="A2573" t="str">
            <v>11/10/2020</v>
          </cell>
        </row>
        <row r="2574">
          <cell r="A2574" t="str">
            <v>11/10/2020</v>
          </cell>
        </row>
        <row r="2575">
          <cell r="A2575" t="str">
            <v>11/10/2020</v>
          </cell>
        </row>
        <row r="2576">
          <cell r="A2576" t="str">
            <v>11/10/2020</v>
          </cell>
        </row>
        <row r="2577">
          <cell r="A2577" t="str">
            <v>11/11/2020</v>
          </cell>
        </row>
        <row r="2578">
          <cell r="A2578" t="str">
            <v>11/11/2020</v>
          </cell>
        </row>
        <row r="2579">
          <cell r="A2579" t="str">
            <v>11/11/2020</v>
          </cell>
        </row>
        <row r="2580">
          <cell r="A2580" t="str">
            <v>11/11/2020</v>
          </cell>
        </row>
        <row r="2581">
          <cell r="A2581" t="str">
            <v>11/11/2020</v>
          </cell>
        </row>
        <row r="2582">
          <cell r="A2582" t="str">
            <v>11/11/2020</v>
          </cell>
        </row>
        <row r="2583">
          <cell r="A2583" t="str">
            <v>11/11/2020</v>
          </cell>
        </row>
        <row r="2584">
          <cell r="A2584" t="str">
            <v>11/12/2020</v>
          </cell>
        </row>
        <row r="2585">
          <cell r="A2585" t="str">
            <v>11/12/2020</v>
          </cell>
        </row>
        <row r="2586">
          <cell r="A2586" t="str">
            <v>11/12/2020</v>
          </cell>
        </row>
        <row r="2587">
          <cell r="A2587" t="str">
            <v>11/12/2020</v>
          </cell>
        </row>
        <row r="2588">
          <cell r="A2588" t="str">
            <v>11/12/2020</v>
          </cell>
        </row>
        <row r="2589">
          <cell r="A2589" t="str">
            <v>11/12/2020</v>
          </cell>
        </row>
        <row r="2590">
          <cell r="A2590" t="str">
            <v>11/12/2020</v>
          </cell>
        </row>
        <row r="2591">
          <cell r="A2591" t="str">
            <v>11/12/2020</v>
          </cell>
        </row>
        <row r="2592">
          <cell r="A2592" t="str">
            <v>11/12/2020</v>
          </cell>
        </row>
        <row r="2593">
          <cell r="A2593" t="str">
            <v>11/12/2020</v>
          </cell>
        </row>
        <row r="2594">
          <cell r="A2594" t="str">
            <v>11/13/2020</v>
          </cell>
        </row>
        <row r="2595">
          <cell r="A2595" t="str">
            <v>11/13/2020</v>
          </cell>
        </row>
        <row r="2596">
          <cell r="A2596" t="str">
            <v>11/13/2020</v>
          </cell>
        </row>
        <row r="2597">
          <cell r="A2597" t="str">
            <v>11/13/2020</v>
          </cell>
        </row>
        <row r="2598">
          <cell r="A2598" t="str">
            <v>11/13/2020</v>
          </cell>
        </row>
        <row r="2599">
          <cell r="A2599" t="str">
            <v>11/13/2020</v>
          </cell>
        </row>
        <row r="2600">
          <cell r="A2600" t="str">
            <v>11/13/2020</v>
          </cell>
        </row>
        <row r="2601">
          <cell r="A2601" t="str">
            <v>11/13/2020</v>
          </cell>
        </row>
        <row r="2602">
          <cell r="A2602" t="str">
            <v>11/13/2020</v>
          </cell>
        </row>
        <row r="2603">
          <cell r="A2603" t="str">
            <v>11/13/2020</v>
          </cell>
        </row>
        <row r="2604">
          <cell r="A2604" t="str">
            <v>11/13/2020</v>
          </cell>
        </row>
        <row r="2605">
          <cell r="A2605" t="str">
            <v>11/14/2020</v>
          </cell>
        </row>
        <row r="2606">
          <cell r="A2606" t="str">
            <v>11/16/2020</v>
          </cell>
        </row>
        <row r="2607">
          <cell r="A2607" t="str">
            <v>11/16/2020</v>
          </cell>
        </row>
        <row r="2608">
          <cell r="A2608" t="str">
            <v>11/16/2020</v>
          </cell>
        </row>
        <row r="2609">
          <cell r="A2609" t="str">
            <v>11/16/2020</v>
          </cell>
        </row>
        <row r="2610">
          <cell r="A2610" t="str">
            <v>11/16/2020</v>
          </cell>
        </row>
        <row r="2611">
          <cell r="A2611" t="str">
            <v>11/16/2020</v>
          </cell>
        </row>
        <row r="2612">
          <cell r="A2612" t="str">
            <v>11/16/2020</v>
          </cell>
        </row>
        <row r="2613">
          <cell r="A2613" t="str">
            <v>11/16/2020</v>
          </cell>
        </row>
        <row r="2614">
          <cell r="A2614" t="str">
            <v>11/16/2020</v>
          </cell>
        </row>
        <row r="2615">
          <cell r="A2615" t="str">
            <v>11/16/2020</v>
          </cell>
        </row>
        <row r="2616">
          <cell r="A2616" t="str">
            <v>11/16/2020</v>
          </cell>
        </row>
        <row r="2617">
          <cell r="A2617" t="str">
            <v>11/17/2020</v>
          </cell>
        </row>
        <row r="2618">
          <cell r="A2618" t="str">
            <v>11/17/2020</v>
          </cell>
        </row>
        <row r="2619">
          <cell r="A2619" t="str">
            <v>11/17/2020</v>
          </cell>
        </row>
        <row r="2620">
          <cell r="A2620" t="str">
            <v>11/17/2020</v>
          </cell>
        </row>
        <row r="2621">
          <cell r="A2621" t="str">
            <v>11/17/2020</v>
          </cell>
        </row>
        <row r="2622">
          <cell r="A2622" t="str">
            <v>11/17/2020</v>
          </cell>
        </row>
        <row r="2623">
          <cell r="A2623" t="str">
            <v>11/17/2020</v>
          </cell>
        </row>
        <row r="2624">
          <cell r="A2624" t="str">
            <v>11/17/2020</v>
          </cell>
        </row>
        <row r="2625">
          <cell r="A2625" t="str">
            <v>11/17/2020</v>
          </cell>
        </row>
        <row r="2626">
          <cell r="A2626" t="str">
            <v>11/17/2020</v>
          </cell>
        </row>
        <row r="2627">
          <cell r="A2627" t="str">
            <v>11/17/2020</v>
          </cell>
        </row>
        <row r="2628">
          <cell r="A2628" t="str">
            <v>11/18/2020</v>
          </cell>
        </row>
        <row r="2629">
          <cell r="A2629" t="str">
            <v>11/18/2020</v>
          </cell>
        </row>
        <row r="2630">
          <cell r="A2630" t="str">
            <v>11/18/2020</v>
          </cell>
        </row>
        <row r="2631">
          <cell r="A2631" t="str">
            <v>11/18/2020</v>
          </cell>
        </row>
        <row r="2632">
          <cell r="A2632" t="str">
            <v>11/18/2020</v>
          </cell>
        </row>
        <row r="2633">
          <cell r="A2633" t="str">
            <v>11/18/2020</v>
          </cell>
        </row>
        <row r="2634">
          <cell r="A2634" t="str">
            <v>11/18/2020</v>
          </cell>
        </row>
        <row r="2635">
          <cell r="A2635" t="str">
            <v>11/18/2020</v>
          </cell>
        </row>
        <row r="2636">
          <cell r="A2636" t="str">
            <v>11/18/2020</v>
          </cell>
        </row>
        <row r="2637">
          <cell r="A2637" t="str">
            <v>11/18/2020</v>
          </cell>
        </row>
      </sheetData>
      <sheetData sheetId="6" refreshError="1"/>
      <sheetData sheetId="7" refreshError="1"/>
      <sheetData sheetId="8" refreshError="1"/>
      <sheetData sheetId="9" refreshError="1"/>
      <sheetData sheetId="10" refreshError="1"/>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 val="Rllfwd"/>
    </sheetNames>
    <sheetDataSet>
      <sheetData sheetId="0"/>
      <sheetData sheetId="1"/>
      <sheetData sheetId="2"/>
      <sheetData sheetId="3"/>
      <sheetData sheetId="4"/>
      <sheetData sheetId="5"/>
      <sheetData sheetId="6">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2024%20Low%20Income%20Revenue%20Requirement%20Limit%20Tes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ewman, Valerie" refreshedDate="45526.6079650463" createdVersion="6" refreshedVersion="6" minRefreshableVersion="3" recordCount="2409">
  <cacheSource type="worksheet">
    <worksheetSource ref="A5:Q2414" sheet="Pledge Payment Post Convers (2" r:id="rId2"/>
  </cacheSource>
  <cacheFields count="17">
    <cacheField name="Alt BP for Payments" numFmtId="0">
      <sharedItems count="40">
        <s v="1000474984 : PORT GAMBLE S'KLALLAM TRIBE"/>
        <s v="1000491777 : KITSAP COMMUNITY RESOURCES"/>
        <s v="1000544620 : MDC"/>
        <s v="1000546310 : PUYALLUP INDIAN TRIBE"/>
        <s v="1000747595 : MULTI-SERVICE CENTER"/>
        <s v="1000758625 : FISHLINE"/>
        <s v="1000825763 : ALL SAINTS COMMUNITY SERVICE"/>
        <s v="1001079553 : SOUTH PUGET INTER-TRIBAL PLANNING AGENCY"/>
        <s v="1001197324 : ST. VINCENT DE PAUL"/>
        <s v="1001379000 : SAMARITAN PROJECT"/>
        <s v="1001483037 : HELPING HAND"/>
        <s v="1001486303 : UNITED METHODIST CHURCH"/>
        <s v="1001521474 : BYRD BARR PLACE"/>
        <s v="1001606549 : VETERANS ADMINISTRATION"/>
        <s v="1001620409 : UPPER SKAGIT INDIAN TRIBE"/>
        <s v="1001737784 : HOPELINK"/>
        <s v="1002006943 : SNOHOMISH COUNTY"/>
        <s v="1002061525 : LUMMI INDIAN TRIBE"/>
        <s v="1002233129 : CATHOLIC COMMUNITY SERVICES"/>
        <s v="1002718418 : SACRED HEART EMERGENCY OUTREACH"/>
        <s v="1002750679 : Pierce County Human Services"/>
        <s v="1002819376 : OTHER PLEDGE AGENCIES"/>
        <s v="1003006175 : SUQUAMISH TRIBE"/>
        <s v="1003099211 : OPPORTUNITY COUNCIL"/>
        <s v="1003393680 : SMALL TRIBES ORGANIZATION OF WESTERN WAS"/>
        <s v="1003626258 : NOOKSACK INDIAN TRIBE"/>
        <s v="1003692666 : HOPESOURCE"/>
        <s v="1003969274 : PIERCE COUNTY VETERANS BUREAU"/>
        <s v="1004248026 : HELPLINE HOUSE"/>
        <s v="1004249115 : COMMUNITY ACTION OF SKAGIT COUNTY"/>
        <s v="1004263789 : SALVATION ARMY"/>
        <s v="1004289045 : FISH FOOD BANK"/>
        <s v="1004362717 : SWINOMISH TRIBAL COMMUNITY"/>
        <s v="1004556122 : PROJECT HOPE"/>
        <s v="1004655425 : DSHS"/>
        <s v="1004858570 : MUCKLESHOOT INDIAN TRIBE"/>
        <s v="1004946098 : Community Action Counc Thurston/Lewis Co"/>
        <s v="1200959789 : SHARE AND CARE HOUSE"/>
        <s v="1201342693 : DEPT OF CHILDREN YOUTH &amp; FAMILIES"/>
        <s v="Overall Result"/>
      </sharedItems>
    </cacheField>
    <cacheField name="Clearing" numFmtId="0">
      <sharedItems containsDate="1" containsMixedTypes="1" minDate="2023-08-01T00:00:00" maxDate="2024-08-22T00:00:00"/>
    </cacheField>
    <cacheField name="Main Transaction" numFmtId="0">
      <sharedItems count="2">
        <s v="Pledge"/>
        <s v="Result"/>
      </sharedItems>
    </cacheField>
    <cacheField name="Sub-Transaction" numFmtId="0">
      <sharedItems count="6">
        <s v="Others"/>
        <s v="PSE HELP Elec Pledge"/>
        <s v="Result"/>
        <s v="LIHEAP Pledge"/>
        <s v="PSE HELP Gas Pledge"/>
        <s v="Salvation Army Pledge"/>
      </sharedItems>
    </cacheField>
    <cacheField name="08/2023" numFmtId="0">
      <sharedItems containsString="0" containsBlank="1" containsNumber="1" minValue="39.380000000000003" maxValue="3729261.07"/>
    </cacheField>
    <cacheField name="09/2023" numFmtId="0">
      <sharedItems containsString="0" containsBlank="1" containsNumber="1" minValue="0" maxValue="1547265.69"/>
    </cacheField>
    <cacheField name="10/2023" numFmtId="0">
      <sharedItems containsString="0" containsBlank="1" containsNumber="1" minValue="45.9" maxValue="4751797.6500000004"/>
    </cacheField>
    <cacheField name="11/2023" numFmtId="0">
      <sharedItems containsString="0" containsBlank="1" containsNumber="1" minValue="0" maxValue="7576496.9299999997"/>
    </cacheField>
    <cacheField name="12/2023" numFmtId="0">
      <sharedItems containsString="0" containsBlank="1" containsNumber="1" minValue="31.02" maxValue="4776672.5999999996"/>
    </cacheField>
    <cacheField name="01/2024" numFmtId="0">
      <sharedItems containsString="0" containsBlank="1" containsNumber="1" minValue="18.760000000000002" maxValue="6317582.79"/>
    </cacheField>
    <cacheField name="02/2024" numFmtId="0">
      <sharedItems containsString="0" containsBlank="1" containsNumber="1" minValue="0" maxValue="6844945.8399999999"/>
    </cacheField>
    <cacheField name="03/2024" numFmtId="0">
      <sharedItems containsString="0" containsBlank="1" containsNumber="1" minValue="0" maxValue="6188555.1299999999"/>
    </cacheField>
    <cacheField name="04/2024" numFmtId="0">
      <sharedItems containsString="0" containsBlank="1" containsNumber="1" minValue="0" maxValue="7065031.46"/>
    </cacheField>
    <cacheField name="05/2024" numFmtId="0">
      <sharedItems containsString="0" containsBlank="1" containsNumber="1" minValue="50" maxValue="8584453.6600000001"/>
    </cacheField>
    <cacheField name="06/2024" numFmtId="0">
      <sharedItems containsString="0" containsBlank="1" containsNumber="1" minValue="50.24" maxValue="4975491.6100000003"/>
    </cacheField>
    <cacheField name="07/2024" numFmtId="0">
      <sharedItems containsString="0" containsBlank="1" containsNumber="1" minValue="53.09" maxValue="3990818.41"/>
    </cacheField>
    <cacheField name="Overall Result" numFmtId="0">
      <sharedItems containsString="0" containsBlank="1" containsNumber="1" minValue="0" maxValue="66348372.84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09">
  <r>
    <x v="0"/>
    <d v="2023-08-23T00:00:00"/>
    <x v="0"/>
    <x v="0"/>
    <n v="250"/>
    <m/>
    <m/>
    <m/>
    <m/>
    <m/>
    <m/>
    <m/>
    <m/>
    <m/>
    <m/>
    <m/>
    <n v="250"/>
  </r>
  <r>
    <x v="0"/>
    <d v="2023-11-21T00:00:00"/>
    <x v="0"/>
    <x v="0"/>
    <m/>
    <m/>
    <m/>
    <n v="10758.56"/>
    <m/>
    <m/>
    <m/>
    <m/>
    <m/>
    <m/>
    <m/>
    <m/>
    <n v="10758.56"/>
  </r>
  <r>
    <x v="0"/>
    <d v="2023-11-30T00:00:00"/>
    <x v="0"/>
    <x v="0"/>
    <m/>
    <n v="1000"/>
    <n v="250"/>
    <m/>
    <m/>
    <m/>
    <m/>
    <m/>
    <m/>
    <m/>
    <m/>
    <m/>
    <n v="1250"/>
  </r>
  <r>
    <x v="0"/>
    <d v="2023-12-11T00:00:00"/>
    <x v="0"/>
    <x v="0"/>
    <m/>
    <m/>
    <n v="250"/>
    <m/>
    <n v="31.02"/>
    <m/>
    <m/>
    <m/>
    <m/>
    <m/>
    <m/>
    <m/>
    <n v="281.02"/>
  </r>
  <r>
    <x v="0"/>
    <d v="2023-12-13T00:00:00"/>
    <x v="0"/>
    <x v="0"/>
    <m/>
    <m/>
    <m/>
    <m/>
    <n v="678"/>
    <m/>
    <m/>
    <m/>
    <m/>
    <m/>
    <m/>
    <m/>
    <n v="678"/>
  </r>
  <r>
    <x v="0"/>
    <d v="2023-12-19T00:00:00"/>
    <x v="0"/>
    <x v="0"/>
    <m/>
    <m/>
    <m/>
    <m/>
    <n v="250"/>
    <m/>
    <m/>
    <m/>
    <m/>
    <m/>
    <m/>
    <m/>
    <n v="250"/>
  </r>
  <r>
    <x v="0"/>
    <d v="2023-12-28T00:00:00"/>
    <x v="0"/>
    <x v="0"/>
    <m/>
    <m/>
    <m/>
    <m/>
    <n v="1067.9100000000001"/>
    <m/>
    <m/>
    <m/>
    <m/>
    <m/>
    <m/>
    <m/>
    <n v="1067.9100000000001"/>
  </r>
  <r>
    <x v="0"/>
    <d v="2024-01-10T00:00:00"/>
    <x v="0"/>
    <x v="0"/>
    <m/>
    <m/>
    <m/>
    <m/>
    <m/>
    <n v="250"/>
    <m/>
    <m/>
    <m/>
    <m/>
    <m/>
    <m/>
    <n v="250"/>
  </r>
  <r>
    <x v="0"/>
    <d v="2024-01-22T00:00:00"/>
    <x v="0"/>
    <x v="0"/>
    <m/>
    <m/>
    <m/>
    <m/>
    <m/>
    <n v="13593.32"/>
    <m/>
    <m/>
    <m/>
    <m/>
    <m/>
    <m/>
    <n v="13593.32"/>
  </r>
  <r>
    <x v="0"/>
    <d v="2024-02-02T00:00:00"/>
    <x v="0"/>
    <x v="0"/>
    <m/>
    <m/>
    <m/>
    <m/>
    <m/>
    <m/>
    <n v="1300"/>
    <m/>
    <m/>
    <m/>
    <m/>
    <m/>
    <n v="1300"/>
  </r>
  <r>
    <x v="0"/>
    <d v="2024-02-06T00:00:00"/>
    <x v="0"/>
    <x v="0"/>
    <m/>
    <m/>
    <m/>
    <m/>
    <m/>
    <n v="750"/>
    <n v="363.16"/>
    <m/>
    <m/>
    <m/>
    <m/>
    <m/>
    <n v="1113.1600000000001"/>
  </r>
  <r>
    <x v="0"/>
    <d v="2024-02-13T00:00:00"/>
    <x v="0"/>
    <x v="0"/>
    <m/>
    <m/>
    <m/>
    <m/>
    <m/>
    <m/>
    <n v="500"/>
    <m/>
    <m/>
    <m/>
    <m/>
    <m/>
    <n v="500"/>
  </r>
  <r>
    <x v="0"/>
    <d v="2024-02-21T00:00:00"/>
    <x v="0"/>
    <x v="0"/>
    <m/>
    <m/>
    <m/>
    <m/>
    <m/>
    <m/>
    <n v="1109.95"/>
    <m/>
    <m/>
    <m/>
    <m/>
    <m/>
    <n v="1109.95"/>
  </r>
  <r>
    <x v="0"/>
    <d v="2024-02-27T00:00:00"/>
    <x v="0"/>
    <x v="0"/>
    <m/>
    <m/>
    <m/>
    <m/>
    <m/>
    <m/>
    <n v="771.11"/>
    <m/>
    <m/>
    <m/>
    <m/>
    <m/>
    <n v="771.11"/>
  </r>
  <r>
    <x v="0"/>
    <d v="2024-03-07T00:00:00"/>
    <x v="0"/>
    <x v="0"/>
    <m/>
    <m/>
    <m/>
    <m/>
    <m/>
    <m/>
    <n v="250"/>
    <n v="153.55000000000001"/>
    <m/>
    <m/>
    <m/>
    <m/>
    <n v="403.55"/>
  </r>
  <r>
    <x v="0"/>
    <d v="2024-03-13T00:00:00"/>
    <x v="0"/>
    <x v="0"/>
    <m/>
    <m/>
    <m/>
    <m/>
    <m/>
    <m/>
    <m/>
    <n v="250"/>
    <m/>
    <m/>
    <m/>
    <m/>
    <n v="250"/>
  </r>
  <r>
    <x v="0"/>
    <d v="2024-03-18T00:00:00"/>
    <x v="0"/>
    <x v="0"/>
    <m/>
    <m/>
    <m/>
    <m/>
    <m/>
    <m/>
    <m/>
    <n v="500"/>
    <m/>
    <m/>
    <m/>
    <m/>
    <n v="500"/>
  </r>
  <r>
    <x v="0"/>
    <d v="2024-03-19T00:00:00"/>
    <x v="0"/>
    <x v="0"/>
    <m/>
    <m/>
    <m/>
    <m/>
    <m/>
    <m/>
    <m/>
    <n v="157.5"/>
    <m/>
    <m/>
    <m/>
    <m/>
    <n v="157.5"/>
  </r>
  <r>
    <x v="0"/>
    <d v="2024-03-28T00:00:00"/>
    <x v="0"/>
    <x v="0"/>
    <m/>
    <m/>
    <m/>
    <m/>
    <m/>
    <m/>
    <m/>
    <n v="1500"/>
    <m/>
    <m/>
    <m/>
    <m/>
    <n v="1500"/>
  </r>
  <r>
    <x v="0"/>
    <d v="2024-04-04T00:00:00"/>
    <x v="0"/>
    <x v="0"/>
    <m/>
    <m/>
    <m/>
    <m/>
    <m/>
    <m/>
    <m/>
    <n v="1000"/>
    <m/>
    <m/>
    <m/>
    <m/>
    <n v="1000"/>
  </r>
  <r>
    <x v="0"/>
    <d v="2024-04-25T00:00:00"/>
    <x v="0"/>
    <x v="0"/>
    <m/>
    <m/>
    <m/>
    <m/>
    <m/>
    <m/>
    <m/>
    <m/>
    <n v="558.77"/>
    <m/>
    <m/>
    <m/>
    <n v="558.77"/>
  </r>
  <r>
    <x v="0"/>
    <d v="2024-05-20T00:00:00"/>
    <x v="0"/>
    <x v="0"/>
    <m/>
    <m/>
    <m/>
    <m/>
    <m/>
    <m/>
    <m/>
    <m/>
    <m/>
    <n v="1768.07"/>
    <m/>
    <m/>
    <n v="1768.07"/>
  </r>
  <r>
    <x v="0"/>
    <d v="2024-06-04T00:00:00"/>
    <x v="0"/>
    <x v="0"/>
    <m/>
    <m/>
    <m/>
    <m/>
    <m/>
    <m/>
    <m/>
    <m/>
    <m/>
    <m/>
    <n v="748.5"/>
    <m/>
    <n v="748.5"/>
  </r>
  <r>
    <x v="0"/>
    <d v="2024-06-05T00:00:00"/>
    <x v="0"/>
    <x v="0"/>
    <m/>
    <m/>
    <m/>
    <m/>
    <m/>
    <m/>
    <m/>
    <m/>
    <m/>
    <m/>
    <n v="76.790000000000006"/>
    <m/>
    <n v="76.790000000000006"/>
  </r>
  <r>
    <x v="0"/>
    <d v="2024-06-26T00:00:00"/>
    <x v="0"/>
    <x v="0"/>
    <m/>
    <m/>
    <m/>
    <m/>
    <m/>
    <m/>
    <m/>
    <m/>
    <m/>
    <m/>
    <n v="50.24"/>
    <m/>
    <n v="50.24"/>
  </r>
  <r>
    <x v="0"/>
    <d v="2024-07-17T00:00:00"/>
    <x v="0"/>
    <x v="0"/>
    <m/>
    <m/>
    <m/>
    <m/>
    <m/>
    <m/>
    <m/>
    <m/>
    <m/>
    <m/>
    <n v="997.09"/>
    <m/>
    <n v="997.09"/>
  </r>
  <r>
    <x v="0"/>
    <s v="#"/>
    <x v="0"/>
    <x v="0"/>
    <m/>
    <m/>
    <m/>
    <m/>
    <m/>
    <m/>
    <m/>
    <m/>
    <m/>
    <m/>
    <m/>
    <m/>
    <m/>
  </r>
  <r>
    <x v="0"/>
    <s v="#"/>
    <x v="0"/>
    <x v="1"/>
    <m/>
    <m/>
    <m/>
    <m/>
    <m/>
    <m/>
    <m/>
    <m/>
    <m/>
    <m/>
    <m/>
    <m/>
    <m/>
  </r>
  <r>
    <x v="0"/>
    <s v="Result"/>
    <x v="1"/>
    <x v="2"/>
    <n v="250"/>
    <n v="1000"/>
    <n v="500"/>
    <n v="10758.56"/>
    <n v="2026.93"/>
    <n v="14593.32"/>
    <n v="4294.22"/>
    <n v="3561.05"/>
    <n v="558.77"/>
    <n v="1768.07"/>
    <n v="1872.62"/>
    <m/>
    <n v="41183.54"/>
  </r>
  <r>
    <x v="1"/>
    <d v="2023-08-01T00:00:00"/>
    <x v="0"/>
    <x v="1"/>
    <n v="805"/>
    <m/>
    <m/>
    <m/>
    <m/>
    <m/>
    <m/>
    <m/>
    <m/>
    <m/>
    <m/>
    <m/>
    <n v="805"/>
  </r>
  <r>
    <x v="1"/>
    <d v="2023-08-15T00:00:00"/>
    <x v="0"/>
    <x v="0"/>
    <n v="1790.6"/>
    <m/>
    <m/>
    <m/>
    <m/>
    <m/>
    <m/>
    <m/>
    <m/>
    <m/>
    <m/>
    <m/>
    <n v="1790.6"/>
  </r>
  <r>
    <x v="1"/>
    <d v="2023-08-17T00:00:00"/>
    <x v="0"/>
    <x v="1"/>
    <n v="28545"/>
    <m/>
    <m/>
    <m/>
    <m/>
    <m/>
    <m/>
    <m/>
    <m/>
    <m/>
    <m/>
    <m/>
    <n v="28545"/>
  </r>
  <r>
    <x v="1"/>
    <d v="2023-08-22T00:00:00"/>
    <x v="0"/>
    <x v="3"/>
    <n v="20256"/>
    <m/>
    <m/>
    <m/>
    <m/>
    <m/>
    <m/>
    <m/>
    <m/>
    <m/>
    <m/>
    <m/>
    <n v="20256"/>
  </r>
  <r>
    <x v="1"/>
    <d v="2023-08-22T00:00:00"/>
    <x v="0"/>
    <x v="1"/>
    <n v="15732"/>
    <m/>
    <m/>
    <m/>
    <m/>
    <m/>
    <m/>
    <m/>
    <m/>
    <m/>
    <m/>
    <m/>
    <n v="15732"/>
  </r>
  <r>
    <x v="1"/>
    <d v="2023-08-28T00:00:00"/>
    <x v="0"/>
    <x v="0"/>
    <n v="98.88"/>
    <m/>
    <m/>
    <m/>
    <m/>
    <m/>
    <m/>
    <m/>
    <m/>
    <m/>
    <m/>
    <m/>
    <n v="98.88"/>
  </r>
  <r>
    <x v="1"/>
    <d v="2023-08-29T00:00:00"/>
    <x v="0"/>
    <x v="3"/>
    <n v="40798"/>
    <m/>
    <m/>
    <m/>
    <m/>
    <m/>
    <m/>
    <m/>
    <m/>
    <m/>
    <m/>
    <m/>
    <n v="40798"/>
  </r>
  <r>
    <x v="1"/>
    <d v="2023-08-29T00:00:00"/>
    <x v="0"/>
    <x v="0"/>
    <n v="242.36"/>
    <m/>
    <m/>
    <m/>
    <m/>
    <m/>
    <m/>
    <m/>
    <m/>
    <m/>
    <m/>
    <m/>
    <n v="242.36"/>
  </r>
  <r>
    <x v="1"/>
    <d v="2023-08-30T00:00:00"/>
    <x v="0"/>
    <x v="0"/>
    <n v="498.48"/>
    <m/>
    <m/>
    <m/>
    <m/>
    <m/>
    <m/>
    <m/>
    <m/>
    <m/>
    <m/>
    <m/>
    <n v="498.48"/>
  </r>
  <r>
    <x v="1"/>
    <d v="2023-09-13T00:00:00"/>
    <x v="0"/>
    <x v="0"/>
    <m/>
    <n v="316.19"/>
    <m/>
    <m/>
    <m/>
    <m/>
    <m/>
    <m/>
    <m/>
    <m/>
    <m/>
    <m/>
    <n v="316.19"/>
  </r>
  <r>
    <x v="1"/>
    <d v="2023-09-13T00:00:00"/>
    <x v="0"/>
    <x v="1"/>
    <n v="41287"/>
    <n v="13173"/>
    <m/>
    <m/>
    <m/>
    <m/>
    <m/>
    <m/>
    <m/>
    <m/>
    <m/>
    <m/>
    <n v="54460"/>
  </r>
  <r>
    <x v="1"/>
    <d v="2023-09-19T00:00:00"/>
    <x v="0"/>
    <x v="1"/>
    <m/>
    <n v="31835"/>
    <m/>
    <m/>
    <m/>
    <m/>
    <m/>
    <m/>
    <m/>
    <m/>
    <m/>
    <m/>
    <n v="31835"/>
  </r>
  <r>
    <x v="1"/>
    <d v="2023-09-22T00:00:00"/>
    <x v="0"/>
    <x v="1"/>
    <n v="3371"/>
    <n v="850"/>
    <m/>
    <m/>
    <m/>
    <m/>
    <m/>
    <m/>
    <m/>
    <m/>
    <m/>
    <m/>
    <n v="4221"/>
  </r>
  <r>
    <x v="1"/>
    <d v="2023-09-25T00:00:00"/>
    <x v="0"/>
    <x v="0"/>
    <m/>
    <n v="325.14"/>
    <m/>
    <m/>
    <m/>
    <m/>
    <m/>
    <m/>
    <m/>
    <m/>
    <m/>
    <m/>
    <n v="325.14"/>
  </r>
  <r>
    <x v="1"/>
    <d v="2023-09-25T00:00:00"/>
    <x v="0"/>
    <x v="1"/>
    <n v="2605"/>
    <n v="4429"/>
    <m/>
    <m/>
    <m/>
    <m/>
    <m/>
    <m/>
    <m/>
    <m/>
    <m/>
    <m/>
    <n v="7034"/>
  </r>
  <r>
    <x v="1"/>
    <d v="2023-10-09T00:00:00"/>
    <x v="0"/>
    <x v="0"/>
    <m/>
    <m/>
    <n v="2416.33"/>
    <m/>
    <m/>
    <m/>
    <m/>
    <m/>
    <m/>
    <m/>
    <m/>
    <m/>
    <n v="2416.33"/>
  </r>
  <r>
    <x v="1"/>
    <d v="2023-10-13T00:00:00"/>
    <x v="0"/>
    <x v="0"/>
    <m/>
    <m/>
    <n v="752.53"/>
    <m/>
    <m/>
    <m/>
    <m/>
    <m/>
    <m/>
    <m/>
    <m/>
    <m/>
    <n v="752.53"/>
  </r>
  <r>
    <x v="1"/>
    <d v="2023-10-17T00:00:00"/>
    <x v="0"/>
    <x v="0"/>
    <m/>
    <m/>
    <n v="1153.55"/>
    <m/>
    <m/>
    <m/>
    <m/>
    <m/>
    <m/>
    <m/>
    <m/>
    <m/>
    <n v="1153.55"/>
  </r>
  <r>
    <x v="1"/>
    <d v="2023-10-18T00:00:00"/>
    <x v="0"/>
    <x v="0"/>
    <m/>
    <m/>
    <n v="3045.47"/>
    <m/>
    <m/>
    <m/>
    <m/>
    <m/>
    <m/>
    <m/>
    <m/>
    <m/>
    <n v="3045.47"/>
  </r>
  <r>
    <x v="1"/>
    <d v="2023-10-26T00:00:00"/>
    <x v="0"/>
    <x v="3"/>
    <m/>
    <m/>
    <n v="4140"/>
    <m/>
    <m/>
    <m/>
    <m/>
    <m/>
    <m/>
    <m/>
    <m/>
    <m/>
    <n v="4140"/>
  </r>
  <r>
    <x v="1"/>
    <d v="2023-10-26T00:00:00"/>
    <x v="0"/>
    <x v="0"/>
    <m/>
    <m/>
    <n v="3860.75"/>
    <m/>
    <m/>
    <m/>
    <m/>
    <m/>
    <m/>
    <m/>
    <m/>
    <m/>
    <n v="3860.75"/>
  </r>
  <r>
    <x v="1"/>
    <d v="2023-11-02T00:00:00"/>
    <x v="0"/>
    <x v="3"/>
    <m/>
    <m/>
    <n v="8066"/>
    <n v="659"/>
    <m/>
    <m/>
    <m/>
    <m/>
    <m/>
    <m/>
    <m/>
    <m/>
    <n v="8725"/>
  </r>
  <r>
    <x v="1"/>
    <d v="2023-11-02T00:00:00"/>
    <x v="0"/>
    <x v="0"/>
    <m/>
    <m/>
    <m/>
    <n v="2041.23"/>
    <m/>
    <m/>
    <m/>
    <m/>
    <m/>
    <m/>
    <m/>
    <m/>
    <n v="2041.23"/>
  </r>
  <r>
    <x v="1"/>
    <d v="2023-11-09T00:00:00"/>
    <x v="0"/>
    <x v="3"/>
    <m/>
    <m/>
    <n v="1937"/>
    <n v="6307"/>
    <m/>
    <m/>
    <m/>
    <m/>
    <m/>
    <m/>
    <m/>
    <m/>
    <n v="8244"/>
  </r>
  <r>
    <x v="1"/>
    <d v="2023-11-09T00:00:00"/>
    <x v="0"/>
    <x v="0"/>
    <m/>
    <m/>
    <m/>
    <n v="1093.6099999999999"/>
    <m/>
    <m/>
    <m/>
    <m/>
    <m/>
    <m/>
    <m/>
    <m/>
    <n v="1093.6099999999999"/>
  </r>
  <r>
    <x v="1"/>
    <d v="2023-11-15T00:00:00"/>
    <x v="0"/>
    <x v="0"/>
    <m/>
    <m/>
    <m/>
    <n v="695.73"/>
    <m/>
    <m/>
    <m/>
    <m/>
    <m/>
    <m/>
    <m/>
    <m/>
    <n v="695.73"/>
  </r>
  <r>
    <x v="1"/>
    <d v="2023-12-04T00:00:00"/>
    <x v="0"/>
    <x v="0"/>
    <m/>
    <m/>
    <m/>
    <m/>
    <n v="2401.5300000000002"/>
    <m/>
    <m/>
    <m/>
    <m/>
    <m/>
    <m/>
    <m/>
    <n v="2401.5300000000002"/>
  </r>
  <r>
    <x v="1"/>
    <d v="2023-12-14T00:00:00"/>
    <x v="0"/>
    <x v="0"/>
    <m/>
    <m/>
    <m/>
    <m/>
    <n v="4203.7"/>
    <m/>
    <m/>
    <m/>
    <m/>
    <m/>
    <m/>
    <m/>
    <n v="4203.7"/>
  </r>
  <r>
    <x v="1"/>
    <d v="2023-12-15T00:00:00"/>
    <x v="0"/>
    <x v="3"/>
    <m/>
    <m/>
    <m/>
    <n v="15100"/>
    <m/>
    <m/>
    <m/>
    <m/>
    <m/>
    <m/>
    <m/>
    <m/>
    <n v="15100"/>
  </r>
  <r>
    <x v="1"/>
    <d v="2023-12-19T00:00:00"/>
    <x v="0"/>
    <x v="0"/>
    <m/>
    <m/>
    <m/>
    <m/>
    <n v="963.49"/>
    <m/>
    <m/>
    <m/>
    <m/>
    <m/>
    <m/>
    <m/>
    <n v="963.49"/>
  </r>
  <r>
    <x v="1"/>
    <d v="2023-12-28T00:00:00"/>
    <x v="0"/>
    <x v="3"/>
    <m/>
    <m/>
    <m/>
    <n v="12224"/>
    <n v="9153"/>
    <m/>
    <m/>
    <m/>
    <m/>
    <m/>
    <m/>
    <m/>
    <n v="21377"/>
  </r>
  <r>
    <x v="1"/>
    <d v="2024-01-09T00:00:00"/>
    <x v="0"/>
    <x v="0"/>
    <m/>
    <m/>
    <m/>
    <m/>
    <m/>
    <n v="2286.4"/>
    <m/>
    <m/>
    <m/>
    <m/>
    <m/>
    <m/>
    <n v="2286.4"/>
  </r>
  <r>
    <x v="1"/>
    <d v="2024-01-22T00:00:00"/>
    <x v="0"/>
    <x v="3"/>
    <m/>
    <m/>
    <m/>
    <n v="200"/>
    <n v="7777"/>
    <n v="2602"/>
    <m/>
    <m/>
    <m/>
    <m/>
    <m/>
    <m/>
    <n v="10579"/>
  </r>
  <r>
    <x v="1"/>
    <d v="2024-01-29T00:00:00"/>
    <x v="0"/>
    <x v="3"/>
    <m/>
    <m/>
    <m/>
    <m/>
    <m/>
    <n v="15784"/>
    <m/>
    <m/>
    <m/>
    <m/>
    <m/>
    <m/>
    <n v="15784"/>
  </r>
  <r>
    <x v="1"/>
    <d v="2024-02-06T00:00:00"/>
    <x v="0"/>
    <x v="1"/>
    <m/>
    <m/>
    <n v="20307"/>
    <n v="81020"/>
    <n v="10264"/>
    <m/>
    <n v="136"/>
    <m/>
    <m/>
    <m/>
    <m/>
    <m/>
    <n v="111727"/>
  </r>
  <r>
    <x v="1"/>
    <d v="2024-02-07T00:00:00"/>
    <x v="0"/>
    <x v="1"/>
    <m/>
    <m/>
    <n v="600"/>
    <n v="5190"/>
    <n v="34430"/>
    <n v="59053"/>
    <n v="1837"/>
    <m/>
    <m/>
    <m/>
    <m/>
    <m/>
    <n v="101110"/>
  </r>
  <r>
    <x v="1"/>
    <d v="2024-02-08T00:00:00"/>
    <x v="0"/>
    <x v="1"/>
    <m/>
    <m/>
    <m/>
    <n v="56290"/>
    <n v="7353"/>
    <n v="45254"/>
    <n v="845"/>
    <m/>
    <m/>
    <m/>
    <m/>
    <m/>
    <n v="109742"/>
  </r>
  <r>
    <x v="1"/>
    <d v="2024-02-13T00:00:00"/>
    <x v="0"/>
    <x v="0"/>
    <m/>
    <m/>
    <m/>
    <m/>
    <m/>
    <m/>
    <n v="1365.16"/>
    <m/>
    <m/>
    <m/>
    <m/>
    <m/>
    <n v="1365.16"/>
  </r>
  <r>
    <x v="1"/>
    <d v="2024-02-14T00:00:00"/>
    <x v="0"/>
    <x v="1"/>
    <m/>
    <m/>
    <n v="4313"/>
    <m/>
    <n v="383"/>
    <m/>
    <m/>
    <m/>
    <m/>
    <m/>
    <m/>
    <m/>
    <n v="4696"/>
  </r>
  <r>
    <x v="1"/>
    <d v="2024-02-15T00:00:00"/>
    <x v="0"/>
    <x v="1"/>
    <m/>
    <m/>
    <n v="18186"/>
    <n v="7166"/>
    <n v="41395"/>
    <n v="701"/>
    <n v="471"/>
    <m/>
    <m/>
    <m/>
    <m/>
    <m/>
    <n v="67919"/>
  </r>
  <r>
    <x v="1"/>
    <d v="2024-02-20T00:00:00"/>
    <x v="0"/>
    <x v="1"/>
    <m/>
    <m/>
    <m/>
    <m/>
    <m/>
    <n v="10551"/>
    <n v="63494"/>
    <m/>
    <m/>
    <m/>
    <m/>
    <m/>
    <n v="74045"/>
  </r>
  <r>
    <x v="1"/>
    <d v="2024-02-22T00:00:00"/>
    <x v="0"/>
    <x v="1"/>
    <m/>
    <m/>
    <m/>
    <m/>
    <m/>
    <m/>
    <n v="36767"/>
    <m/>
    <m/>
    <m/>
    <m/>
    <m/>
    <n v="36767"/>
  </r>
  <r>
    <x v="1"/>
    <d v="2024-02-23T00:00:00"/>
    <x v="0"/>
    <x v="3"/>
    <m/>
    <m/>
    <m/>
    <m/>
    <m/>
    <n v="7133"/>
    <n v="3400"/>
    <m/>
    <m/>
    <m/>
    <m/>
    <m/>
    <n v="10533"/>
  </r>
  <r>
    <x v="1"/>
    <d v="2024-03-08T00:00:00"/>
    <x v="0"/>
    <x v="3"/>
    <m/>
    <m/>
    <m/>
    <m/>
    <m/>
    <m/>
    <n v="26749"/>
    <m/>
    <m/>
    <m/>
    <m/>
    <m/>
    <n v="26749"/>
  </r>
  <r>
    <x v="1"/>
    <d v="2024-03-08T00:00:00"/>
    <x v="0"/>
    <x v="0"/>
    <m/>
    <m/>
    <m/>
    <m/>
    <m/>
    <m/>
    <m/>
    <n v="108.89"/>
    <m/>
    <m/>
    <m/>
    <m/>
    <n v="108.89"/>
  </r>
  <r>
    <x v="1"/>
    <d v="2024-03-12T00:00:00"/>
    <x v="0"/>
    <x v="3"/>
    <m/>
    <m/>
    <m/>
    <m/>
    <m/>
    <m/>
    <n v="10399"/>
    <n v="15827"/>
    <m/>
    <m/>
    <m/>
    <m/>
    <n v="26226"/>
  </r>
  <r>
    <x v="1"/>
    <d v="2024-03-15T00:00:00"/>
    <x v="0"/>
    <x v="1"/>
    <m/>
    <m/>
    <m/>
    <n v="681"/>
    <n v="500"/>
    <n v="5659"/>
    <n v="94805"/>
    <n v="27331"/>
    <m/>
    <m/>
    <m/>
    <m/>
    <n v="128976"/>
  </r>
  <r>
    <x v="1"/>
    <d v="2024-03-19T00:00:00"/>
    <x v="0"/>
    <x v="0"/>
    <m/>
    <m/>
    <m/>
    <m/>
    <m/>
    <m/>
    <m/>
    <n v="562.27"/>
    <m/>
    <m/>
    <m/>
    <m/>
    <n v="562.27"/>
  </r>
  <r>
    <x v="1"/>
    <d v="2024-03-21T00:00:00"/>
    <x v="0"/>
    <x v="1"/>
    <m/>
    <m/>
    <m/>
    <m/>
    <m/>
    <m/>
    <n v="1500"/>
    <n v="75314"/>
    <m/>
    <m/>
    <m/>
    <m/>
    <n v="76814"/>
  </r>
  <r>
    <x v="1"/>
    <d v="2024-03-27T00:00:00"/>
    <x v="0"/>
    <x v="3"/>
    <m/>
    <m/>
    <m/>
    <m/>
    <m/>
    <m/>
    <m/>
    <n v="15058"/>
    <m/>
    <m/>
    <m/>
    <m/>
    <n v="15058"/>
  </r>
  <r>
    <x v="1"/>
    <d v="2024-03-28T00:00:00"/>
    <x v="0"/>
    <x v="3"/>
    <m/>
    <m/>
    <m/>
    <m/>
    <m/>
    <m/>
    <m/>
    <n v="9183"/>
    <m/>
    <m/>
    <m/>
    <m/>
    <n v="9183"/>
  </r>
  <r>
    <x v="1"/>
    <d v="2024-03-28T00:00:00"/>
    <x v="0"/>
    <x v="1"/>
    <m/>
    <m/>
    <m/>
    <m/>
    <m/>
    <m/>
    <m/>
    <n v="45528"/>
    <m/>
    <m/>
    <m/>
    <m/>
    <n v="45528"/>
  </r>
  <r>
    <x v="1"/>
    <d v="2024-03-29T00:00:00"/>
    <x v="0"/>
    <x v="0"/>
    <m/>
    <m/>
    <m/>
    <m/>
    <m/>
    <m/>
    <m/>
    <n v="798"/>
    <m/>
    <m/>
    <m/>
    <m/>
    <n v="798"/>
  </r>
  <r>
    <x v="1"/>
    <d v="2024-04-03T00:00:00"/>
    <x v="0"/>
    <x v="1"/>
    <m/>
    <m/>
    <m/>
    <m/>
    <m/>
    <m/>
    <m/>
    <n v="144600"/>
    <n v="2221"/>
    <m/>
    <m/>
    <m/>
    <n v="146821"/>
  </r>
  <r>
    <x v="1"/>
    <d v="2024-04-08T00:00:00"/>
    <x v="0"/>
    <x v="3"/>
    <m/>
    <m/>
    <m/>
    <m/>
    <m/>
    <m/>
    <m/>
    <n v="8227"/>
    <n v="8799"/>
    <m/>
    <m/>
    <m/>
    <n v="17026"/>
  </r>
  <r>
    <x v="1"/>
    <d v="2024-04-12T00:00:00"/>
    <x v="0"/>
    <x v="3"/>
    <m/>
    <m/>
    <m/>
    <m/>
    <m/>
    <m/>
    <m/>
    <m/>
    <n v="9184"/>
    <m/>
    <m/>
    <m/>
    <n v="9184"/>
  </r>
  <r>
    <x v="1"/>
    <d v="2024-04-12T00:00:00"/>
    <x v="0"/>
    <x v="1"/>
    <m/>
    <m/>
    <m/>
    <m/>
    <m/>
    <m/>
    <m/>
    <n v="51459"/>
    <n v="1184"/>
    <m/>
    <m/>
    <m/>
    <n v="52643"/>
  </r>
  <r>
    <x v="1"/>
    <d v="2024-04-19T00:00:00"/>
    <x v="0"/>
    <x v="3"/>
    <m/>
    <m/>
    <m/>
    <m/>
    <m/>
    <m/>
    <m/>
    <m/>
    <n v="6447"/>
    <m/>
    <m/>
    <m/>
    <n v="6447"/>
  </r>
  <r>
    <x v="1"/>
    <d v="2024-04-23T00:00:00"/>
    <x v="0"/>
    <x v="1"/>
    <m/>
    <m/>
    <m/>
    <m/>
    <m/>
    <n v="860"/>
    <n v="913"/>
    <n v="5472"/>
    <n v="206061"/>
    <m/>
    <m/>
    <m/>
    <n v="213306"/>
  </r>
  <r>
    <x v="1"/>
    <d v="2024-04-25T00:00:00"/>
    <x v="0"/>
    <x v="3"/>
    <m/>
    <m/>
    <m/>
    <m/>
    <m/>
    <m/>
    <m/>
    <m/>
    <n v="8959"/>
    <m/>
    <m/>
    <m/>
    <n v="8959"/>
  </r>
  <r>
    <x v="1"/>
    <d v="2024-04-29T00:00:00"/>
    <x v="0"/>
    <x v="1"/>
    <m/>
    <m/>
    <m/>
    <m/>
    <m/>
    <m/>
    <m/>
    <n v="2121"/>
    <n v="56239"/>
    <m/>
    <m/>
    <m/>
    <n v="58360"/>
  </r>
  <r>
    <x v="1"/>
    <d v="2024-05-01T00:00:00"/>
    <x v="0"/>
    <x v="3"/>
    <m/>
    <m/>
    <m/>
    <m/>
    <m/>
    <m/>
    <m/>
    <m/>
    <n v="4372"/>
    <n v="1522"/>
    <m/>
    <m/>
    <n v="5894"/>
  </r>
  <r>
    <x v="1"/>
    <d v="2024-05-02T00:00:00"/>
    <x v="0"/>
    <x v="0"/>
    <m/>
    <m/>
    <m/>
    <m/>
    <m/>
    <m/>
    <m/>
    <m/>
    <m/>
    <n v="317.62"/>
    <m/>
    <m/>
    <n v="317.62"/>
  </r>
  <r>
    <x v="1"/>
    <d v="2024-05-08T00:00:00"/>
    <x v="0"/>
    <x v="1"/>
    <m/>
    <m/>
    <m/>
    <m/>
    <m/>
    <m/>
    <m/>
    <m/>
    <n v="41288"/>
    <n v="72725"/>
    <m/>
    <m/>
    <n v="114013"/>
  </r>
  <r>
    <x v="1"/>
    <d v="2024-05-15T00:00:00"/>
    <x v="0"/>
    <x v="0"/>
    <m/>
    <m/>
    <m/>
    <m/>
    <m/>
    <m/>
    <m/>
    <m/>
    <m/>
    <n v="360.55"/>
    <m/>
    <m/>
    <n v="360.55"/>
  </r>
  <r>
    <x v="1"/>
    <d v="2024-05-15T00:00:00"/>
    <x v="0"/>
    <x v="1"/>
    <m/>
    <m/>
    <m/>
    <m/>
    <m/>
    <m/>
    <m/>
    <m/>
    <m/>
    <n v="85361"/>
    <m/>
    <m/>
    <n v="85361"/>
  </r>
  <r>
    <x v="1"/>
    <d v="2024-05-17T00:00:00"/>
    <x v="0"/>
    <x v="3"/>
    <m/>
    <m/>
    <m/>
    <m/>
    <m/>
    <m/>
    <m/>
    <m/>
    <m/>
    <n v="14814"/>
    <m/>
    <m/>
    <n v="14814"/>
  </r>
  <r>
    <x v="1"/>
    <d v="2024-05-17T00:00:00"/>
    <x v="0"/>
    <x v="1"/>
    <m/>
    <m/>
    <m/>
    <n v="376"/>
    <n v="500"/>
    <m/>
    <n v="554"/>
    <m/>
    <n v="4641"/>
    <n v="96701"/>
    <m/>
    <m/>
    <n v="102772"/>
  </r>
  <r>
    <x v="1"/>
    <d v="2024-05-20T00:00:00"/>
    <x v="0"/>
    <x v="3"/>
    <m/>
    <m/>
    <m/>
    <m/>
    <m/>
    <m/>
    <m/>
    <m/>
    <m/>
    <n v="11944"/>
    <m/>
    <m/>
    <n v="11944"/>
  </r>
  <r>
    <x v="1"/>
    <d v="2024-05-21T00:00:00"/>
    <x v="0"/>
    <x v="1"/>
    <m/>
    <m/>
    <m/>
    <m/>
    <m/>
    <m/>
    <m/>
    <m/>
    <m/>
    <n v="30515"/>
    <m/>
    <m/>
    <n v="30515"/>
  </r>
  <r>
    <x v="1"/>
    <d v="2024-05-23T00:00:00"/>
    <x v="0"/>
    <x v="3"/>
    <m/>
    <m/>
    <m/>
    <m/>
    <m/>
    <m/>
    <m/>
    <m/>
    <m/>
    <n v="8100"/>
    <m/>
    <m/>
    <n v="8100"/>
  </r>
  <r>
    <x v="1"/>
    <d v="2024-05-29T00:00:00"/>
    <x v="0"/>
    <x v="1"/>
    <m/>
    <m/>
    <m/>
    <m/>
    <m/>
    <m/>
    <m/>
    <m/>
    <m/>
    <n v="140854"/>
    <m/>
    <m/>
    <n v="140854"/>
  </r>
  <r>
    <x v="1"/>
    <d v="2024-06-04T00:00:00"/>
    <x v="0"/>
    <x v="3"/>
    <m/>
    <m/>
    <m/>
    <m/>
    <m/>
    <m/>
    <m/>
    <m/>
    <m/>
    <n v="15289"/>
    <m/>
    <m/>
    <n v="15289"/>
  </r>
  <r>
    <x v="1"/>
    <d v="2024-06-04T00:00:00"/>
    <x v="0"/>
    <x v="1"/>
    <m/>
    <m/>
    <m/>
    <m/>
    <m/>
    <m/>
    <m/>
    <m/>
    <m/>
    <n v="45649"/>
    <n v="13005"/>
    <m/>
    <n v="58654"/>
  </r>
  <r>
    <x v="1"/>
    <d v="2024-06-05T00:00:00"/>
    <x v="0"/>
    <x v="0"/>
    <m/>
    <m/>
    <m/>
    <m/>
    <m/>
    <m/>
    <m/>
    <m/>
    <m/>
    <n v="507.26"/>
    <n v="2046.8"/>
    <m/>
    <n v="2554.06"/>
  </r>
  <r>
    <x v="1"/>
    <d v="2024-06-07T00:00:00"/>
    <x v="0"/>
    <x v="3"/>
    <m/>
    <m/>
    <m/>
    <m/>
    <m/>
    <m/>
    <m/>
    <m/>
    <m/>
    <n v="13783"/>
    <m/>
    <m/>
    <n v="13783"/>
  </r>
  <r>
    <x v="1"/>
    <d v="2024-06-10T00:00:00"/>
    <x v="0"/>
    <x v="1"/>
    <m/>
    <m/>
    <m/>
    <m/>
    <m/>
    <m/>
    <m/>
    <m/>
    <m/>
    <m/>
    <n v="74869"/>
    <m/>
    <n v="74869"/>
  </r>
  <r>
    <x v="1"/>
    <d v="2024-06-13T00:00:00"/>
    <x v="0"/>
    <x v="1"/>
    <m/>
    <m/>
    <m/>
    <m/>
    <m/>
    <m/>
    <m/>
    <m/>
    <m/>
    <m/>
    <n v="913"/>
    <m/>
    <n v="913"/>
  </r>
  <r>
    <x v="1"/>
    <d v="2024-06-17T00:00:00"/>
    <x v="0"/>
    <x v="3"/>
    <m/>
    <m/>
    <m/>
    <m/>
    <m/>
    <m/>
    <m/>
    <m/>
    <m/>
    <n v="8908"/>
    <n v="8505"/>
    <m/>
    <n v="17413"/>
  </r>
  <r>
    <x v="1"/>
    <d v="2024-06-18T00:00:00"/>
    <x v="0"/>
    <x v="1"/>
    <m/>
    <m/>
    <m/>
    <m/>
    <m/>
    <m/>
    <m/>
    <m/>
    <m/>
    <m/>
    <n v="42712"/>
    <m/>
    <n v="42712"/>
  </r>
  <r>
    <x v="1"/>
    <d v="2024-06-25T00:00:00"/>
    <x v="0"/>
    <x v="3"/>
    <m/>
    <m/>
    <m/>
    <m/>
    <m/>
    <m/>
    <m/>
    <m/>
    <m/>
    <m/>
    <n v="10624"/>
    <m/>
    <n v="10624"/>
  </r>
  <r>
    <x v="1"/>
    <d v="2024-06-26T00:00:00"/>
    <x v="0"/>
    <x v="1"/>
    <m/>
    <m/>
    <m/>
    <m/>
    <m/>
    <m/>
    <m/>
    <m/>
    <m/>
    <m/>
    <n v="8360"/>
    <m/>
    <n v="8360"/>
  </r>
  <r>
    <x v="1"/>
    <d v="2024-07-09T00:00:00"/>
    <x v="0"/>
    <x v="1"/>
    <m/>
    <m/>
    <m/>
    <m/>
    <m/>
    <m/>
    <m/>
    <m/>
    <m/>
    <m/>
    <n v="51046"/>
    <n v="60482"/>
    <n v="111528"/>
  </r>
  <r>
    <x v="1"/>
    <d v="2024-07-10T00:00:00"/>
    <x v="0"/>
    <x v="3"/>
    <m/>
    <m/>
    <m/>
    <m/>
    <m/>
    <m/>
    <m/>
    <m/>
    <m/>
    <m/>
    <n v="6246"/>
    <m/>
    <n v="6246"/>
  </r>
  <r>
    <x v="1"/>
    <d v="2024-07-15T00:00:00"/>
    <x v="0"/>
    <x v="1"/>
    <m/>
    <m/>
    <m/>
    <m/>
    <m/>
    <m/>
    <m/>
    <m/>
    <m/>
    <m/>
    <m/>
    <n v="21738"/>
    <n v="21738"/>
  </r>
  <r>
    <x v="1"/>
    <d v="2024-07-17T00:00:00"/>
    <x v="0"/>
    <x v="3"/>
    <m/>
    <m/>
    <m/>
    <m/>
    <m/>
    <m/>
    <m/>
    <m/>
    <m/>
    <m/>
    <n v="6010"/>
    <m/>
    <n v="6010"/>
  </r>
  <r>
    <x v="1"/>
    <d v="2024-07-18T00:00:00"/>
    <x v="0"/>
    <x v="3"/>
    <m/>
    <m/>
    <m/>
    <m/>
    <m/>
    <m/>
    <m/>
    <m/>
    <m/>
    <m/>
    <n v="700"/>
    <n v="417"/>
    <n v="1117"/>
  </r>
  <r>
    <x v="1"/>
    <d v="2024-07-18T00:00:00"/>
    <x v="0"/>
    <x v="1"/>
    <m/>
    <m/>
    <m/>
    <m/>
    <m/>
    <m/>
    <m/>
    <m/>
    <m/>
    <m/>
    <m/>
    <n v="244235"/>
    <n v="244235"/>
  </r>
  <r>
    <x v="1"/>
    <d v="2024-07-24T00:00:00"/>
    <x v="0"/>
    <x v="1"/>
    <m/>
    <m/>
    <m/>
    <m/>
    <m/>
    <m/>
    <m/>
    <m/>
    <m/>
    <m/>
    <m/>
    <n v="176233"/>
    <n v="176233"/>
  </r>
  <r>
    <x v="1"/>
    <d v="2024-07-30T00:00:00"/>
    <x v="0"/>
    <x v="1"/>
    <m/>
    <m/>
    <m/>
    <m/>
    <m/>
    <m/>
    <m/>
    <m/>
    <m/>
    <m/>
    <n v="686"/>
    <n v="277131"/>
    <n v="277817"/>
  </r>
  <r>
    <x v="1"/>
    <d v="2024-08-07T00:00:00"/>
    <x v="0"/>
    <x v="1"/>
    <m/>
    <m/>
    <m/>
    <m/>
    <m/>
    <m/>
    <m/>
    <m/>
    <m/>
    <m/>
    <m/>
    <n v="138459"/>
    <n v="138459"/>
  </r>
  <r>
    <x v="1"/>
    <s v="#"/>
    <x v="0"/>
    <x v="3"/>
    <m/>
    <m/>
    <m/>
    <m/>
    <m/>
    <m/>
    <m/>
    <m/>
    <m/>
    <m/>
    <m/>
    <m/>
    <m/>
  </r>
  <r>
    <x v="1"/>
    <s v="#"/>
    <x v="0"/>
    <x v="0"/>
    <m/>
    <m/>
    <m/>
    <m/>
    <m/>
    <m/>
    <m/>
    <m/>
    <m/>
    <m/>
    <m/>
    <m/>
    <m/>
  </r>
  <r>
    <x v="1"/>
    <s v="#"/>
    <x v="0"/>
    <x v="1"/>
    <m/>
    <m/>
    <m/>
    <m/>
    <m/>
    <m/>
    <m/>
    <m/>
    <m/>
    <m/>
    <m/>
    <m/>
    <m/>
  </r>
  <r>
    <x v="1"/>
    <s v="#"/>
    <x v="0"/>
    <x v="4"/>
    <m/>
    <m/>
    <m/>
    <m/>
    <m/>
    <m/>
    <m/>
    <m/>
    <m/>
    <m/>
    <m/>
    <m/>
    <m/>
  </r>
  <r>
    <x v="1"/>
    <s v="Result"/>
    <x v="1"/>
    <x v="2"/>
    <n v="156029.32"/>
    <n v="50928.33"/>
    <n v="68777.63"/>
    <n v="189043.57"/>
    <n v="119323.72"/>
    <n v="149883.4"/>
    <n v="243235.16"/>
    <n v="401589.16"/>
    <n v="349395"/>
    <n v="547350.43000000005"/>
    <n v="225722.8"/>
    <n v="918695"/>
    <n v="3419973.52"/>
  </r>
  <r>
    <x v="2"/>
    <d v="2023-08-16T00:00:00"/>
    <x v="0"/>
    <x v="3"/>
    <n v="1187"/>
    <m/>
    <m/>
    <m/>
    <m/>
    <m/>
    <m/>
    <m/>
    <m/>
    <m/>
    <m/>
    <m/>
    <n v="1187"/>
  </r>
  <r>
    <x v="2"/>
    <d v="2023-08-23T00:00:00"/>
    <x v="0"/>
    <x v="4"/>
    <n v="2315"/>
    <m/>
    <m/>
    <m/>
    <m/>
    <m/>
    <m/>
    <m/>
    <m/>
    <m/>
    <m/>
    <m/>
    <n v="2315"/>
  </r>
  <r>
    <x v="2"/>
    <d v="2023-08-28T00:00:00"/>
    <x v="0"/>
    <x v="3"/>
    <n v="1894"/>
    <m/>
    <m/>
    <m/>
    <m/>
    <m/>
    <m/>
    <m/>
    <m/>
    <m/>
    <m/>
    <m/>
    <n v="1894"/>
  </r>
  <r>
    <x v="2"/>
    <d v="2023-09-11T00:00:00"/>
    <x v="0"/>
    <x v="4"/>
    <n v="6212"/>
    <n v="408"/>
    <m/>
    <m/>
    <m/>
    <m/>
    <m/>
    <m/>
    <m/>
    <m/>
    <m/>
    <m/>
    <n v="6620"/>
  </r>
  <r>
    <x v="2"/>
    <d v="2023-09-13T00:00:00"/>
    <x v="0"/>
    <x v="3"/>
    <n v="828"/>
    <n v="1048"/>
    <m/>
    <m/>
    <m/>
    <m/>
    <m/>
    <m/>
    <m/>
    <m/>
    <m/>
    <m/>
    <n v="1876"/>
  </r>
  <r>
    <x v="2"/>
    <d v="2023-09-20T00:00:00"/>
    <x v="0"/>
    <x v="3"/>
    <n v="750"/>
    <n v="562"/>
    <m/>
    <m/>
    <m/>
    <m/>
    <m/>
    <m/>
    <m/>
    <m/>
    <m/>
    <m/>
    <n v="1312"/>
  </r>
  <r>
    <x v="2"/>
    <d v="2023-09-21T00:00:00"/>
    <x v="0"/>
    <x v="4"/>
    <m/>
    <n v="843"/>
    <m/>
    <m/>
    <m/>
    <m/>
    <m/>
    <m/>
    <m/>
    <m/>
    <m/>
    <m/>
    <n v="843"/>
  </r>
  <r>
    <x v="2"/>
    <d v="2023-10-11T00:00:00"/>
    <x v="0"/>
    <x v="3"/>
    <n v="756"/>
    <m/>
    <n v="2154"/>
    <m/>
    <m/>
    <m/>
    <m/>
    <m/>
    <m/>
    <m/>
    <m/>
    <m/>
    <n v="2910"/>
  </r>
  <r>
    <x v="2"/>
    <d v="2023-10-31T00:00:00"/>
    <x v="0"/>
    <x v="3"/>
    <m/>
    <m/>
    <n v="2399"/>
    <m/>
    <m/>
    <m/>
    <m/>
    <m/>
    <m/>
    <m/>
    <m/>
    <m/>
    <n v="2399"/>
  </r>
  <r>
    <x v="2"/>
    <d v="2023-11-28T00:00:00"/>
    <x v="0"/>
    <x v="3"/>
    <m/>
    <m/>
    <n v="2810"/>
    <n v="1267"/>
    <m/>
    <m/>
    <m/>
    <m/>
    <m/>
    <m/>
    <m/>
    <m/>
    <n v="4077"/>
  </r>
  <r>
    <x v="2"/>
    <d v="2023-12-12T00:00:00"/>
    <x v="0"/>
    <x v="3"/>
    <m/>
    <m/>
    <m/>
    <m/>
    <n v="3003"/>
    <m/>
    <m/>
    <m/>
    <m/>
    <m/>
    <m/>
    <m/>
    <n v="3003"/>
  </r>
  <r>
    <x v="2"/>
    <d v="2023-12-28T00:00:00"/>
    <x v="0"/>
    <x v="3"/>
    <m/>
    <m/>
    <m/>
    <m/>
    <n v="3730"/>
    <m/>
    <m/>
    <m/>
    <m/>
    <m/>
    <m/>
    <m/>
    <n v="3730"/>
  </r>
  <r>
    <x v="2"/>
    <d v="2024-01-09T00:00:00"/>
    <x v="0"/>
    <x v="3"/>
    <m/>
    <m/>
    <m/>
    <m/>
    <m/>
    <n v="11375"/>
    <m/>
    <m/>
    <m/>
    <m/>
    <m/>
    <m/>
    <n v="11375"/>
  </r>
  <r>
    <x v="2"/>
    <d v="2024-01-26T00:00:00"/>
    <x v="0"/>
    <x v="3"/>
    <m/>
    <m/>
    <m/>
    <m/>
    <m/>
    <n v="3976"/>
    <m/>
    <m/>
    <m/>
    <m/>
    <m/>
    <m/>
    <n v="3976"/>
  </r>
  <r>
    <x v="2"/>
    <d v="2024-02-13T00:00:00"/>
    <x v="0"/>
    <x v="3"/>
    <m/>
    <m/>
    <m/>
    <m/>
    <m/>
    <m/>
    <n v="2716"/>
    <m/>
    <m/>
    <m/>
    <m/>
    <m/>
    <n v="2716"/>
  </r>
  <r>
    <x v="2"/>
    <d v="2024-02-22T00:00:00"/>
    <x v="0"/>
    <x v="3"/>
    <m/>
    <m/>
    <m/>
    <m/>
    <m/>
    <m/>
    <n v="8957"/>
    <m/>
    <m/>
    <m/>
    <m/>
    <m/>
    <n v="8957"/>
  </r>
  <r>
    <x v="2"/>
    <d v="2024-03-05T00:00:00"/>
    <x v="0"/>
    <x v="4"/>
    <m/>
    <m/>
    <n v="4440"/>
    <n v="6958"/>
    <n v="26938"/>
    <n v="10662"/>
    <n v="58057"/>
    <n v="3942"/>
    <m/>
    <m/>
    <m/>
    <m/>
    <n v="110997"/>
  </r>
  <r>
    <x v="2"/>
    <d v="2024-03-12T00:00:00"/>
    <x v="0"/>
    <x v="3"/>
    <m/>
    <m/>
    <m/>
    <m/>
    <m/>
    <m/>
    <m/>
    <n v="8685"/>
    <m/>
    <m/>
    <m/>
    <m/>
    <n v="8685"/>
  </r>
  <r>
    <x v="2"/>
    <d v="2024-04-05T00:00:00"/>
    <x v="0"/>
    <x v="3"/>
    <m/>
    <m/>
    <m/>
    <m/>
    <m/>
    <m/>
    <m/>
    <m/>
    <n v="4824"/>
    <m/>
    <m/>
    <m/>
    <n v="4824"/>
  </r>
  <r>
    <x v="2"/>
    <d v="2024-04-16T00:00:00"/>
    <x v="0"/>
    <x v="3"/>
    <m/>
    <m/>
    <m/>
    <m/>
    <m/>
    <m/>
    <m/>
    <m/>
    <n v="8292"/>
    <m/>
    <m/>
    <m/>
    <n v="8292"/>
  </r>
  <r>
    <x v="2"/>
    <d v="2024-04-30T00:00:00"/>
    <x v="0"/>
    <x v="3"/>
    <m/>
    <m/>
    <m/>
    <m/>
    <m/>
    <m/>
    <m/>
    <m/>
    <n v="4629"/>
    <m/>
    <m/>
    <m/>
    <n v="4629"/>
  </r>
  <r>
    <x v="2"/>
    <d v="2024-05-09T00:00:00"/>
    <x v="0"/>
    <x v="4"/>
    <m/>
    <m/>
    <m/>
    <m/>
    <m/>
    <m/>
    <m/>
    <n v="14146"/>
    <n v="24410"/>
    <m/>
    <m/>
    <m/>
    <n v="38556"/>
  </r>
  <r>
    <x v="2"/>
    <d v="2024-05-10T00:00:00"/>
    <x v="0"/>
    <x v="4"/>
    <m/>
    <m/>
    <m/>
    <m/>
    <m/>
    <m/>
    <m/>
    <n v="7815"/>
    <n v="15604"/>
    <n v="4734"/>
    <m/>
    <m/>
    <n v="28153"/>
  </r>
  <r>
    <x v="2"/>
    <d v="2024-05-21T00:00:00"/>
    <x v="0"/>
    <x v="3"/>
    <m/>
    <m/>
    <m/>
    <m/>
    <m/>
    <m/>
    <m/>
    <m/>
    <m/>
    <n v="4648"/>
    <m/>
    <m/>
    <n v="4648"/>
  </r>
  <r>
    <x v="2"/>
    <d v="2024-06-11T00:00:00"/>
    <x v="0"/>
    <x v="3"/>
    <m/>
    <m/>
    <m/>
    <m/>
    <m/>
    <m/>
    <m/>
    <m/>
    <m/>
    <m/>
    <n v="6190"/>
    <m/>
    <n v="6190"/>
  </r>
  <r>
    <x v="2"/>
    <d v="2024-06-17T00:00:00"/>
    <x v="0"/>
    <x v="4"/>
    <m/>
    <m/>
    <m/>
    <m/>
    <m/>
    <m/>
    <m/>
    <m/>
    <m/>
    <n v="4180"/>
    <n v="8579"/>
    <m/>
    <n v="12759"/>
  </r>
  <r>
    <x v="2"/>
    <d v="2024-06-25T00:00:00"/>
    <x v="0"/>
    <x v="3"/>
    <m/>
    <m/>
    <m/>
    <m/>
    <m/>
    <m/>
    <m/>
    <m/>
    <m/>
    <m/>
    <n v="1669"/>
    <m/>
    <n v="1669"/>
  </r>
  <r>
    <x v="2"/>
    <d v="2024-07-19T00:00:00"/>
    <x v="0"/>
    <x v="3"/>
    <m/>
    <m/>
    <m/>
    <m/>
    <m/>
    <m/>
    <m/>
    <m/>
    <m/>
    <m/>
    <m/>
    <n v="577"/>
    <n v="577"/>
  </r>
  <r>
    <x v="2"/>
    <d v="2024-07-22T00:00:00"/>
    <x v="0"/>
    <x v="4"/>
    <m/>
    <m/>
    <m/>
    <m/>
    <m/>
    <m/>
    <m/>
    <m/>
    <m/>
    <m/>
    <n v="5927"/>
    <n v="26921"/>
    <n v="32848"/>
  </r>
  <r>
    <x v="2"/>
    <d v="2024-07-25T00:00:00"/>
    <x v="0"/>
    <x v="3"/>
    <m/>
    <m/>
    <m/>
    <m/>
    <m/>
    <m/>
    <m/>
    <m/>
    <m/>
    <m/>
    <m/>
    <n v="2922"/>
    <n v="2922"/>
  </r>
  <r>
    <x v="2"/>
    <s v="#"/>
    <x v="0"/>
    <x v="3"/>
    <m/>
    <m/>
    <m/>
    <m/>
    <m/>
    <m/>
    <m/>
    <m/>
    <m/>
    <m/>
    <m/>
    <m/>
    <m/>
  </r>
  <r>
    <x v="2"/>
    <s v="#"/>
    <x v="0"/>
    <x v="1"/>
    <m/>
    <m/>
    <m/>
    <m/>
    <m/>
    <m/>
    <m/>
    <m/>
    <m/>
    <m/>
    <m/>
    <m/>
    <m/>
  </r>
  <r>
    <x v="2"/>
    <s v="#"/>
    <x v="0"/>
    <x v="4"/>
    <m/>
    <m/>
    <m/>
    <m/>
    <m/>
    <m/>
    <m/>
    <m/>
    <m/>
    <m/>
    <m/>
    <m/>
    <m/>
  </r>
  <r>
    <x v="2"/>
    <s v="Result"/>
    <x v="1"/>
    <x v="2"/>
    <n v="13942"/>
    <n v="2861"/>
    <n v="11803"/>
    <n v="8225"/>
    <n v="33671"/>
    <n v="26013"/>
    <n v="69730"/>
    <n v="34588"/>
    <n v="57759"/>
    <n v="13562"/>
    <n v="22365"/>
    <n v="30420"/>
    <n v="324939"/>
  </r>
  <r>
    <x v="3"/>
    <d v="2023-08-15T00:00:00"/>
    <x v="0"/>
    <x v="0"/>
    <n v="806.77"/>
    <m/>
    <m/>
    <m/>
    <m/>
    <m/>
    <m/>
    <m/>
    <m/>
    <m/>
    <m/>
    <m/>
    <n v="806.77"/>
  </r>
  <r>
    <x v="3"/>
    <d v="2023-08-24T00:00:00"/>
    <x v="0"/>
    <x v="0"/>
    <n v="891.53"/>
    <m/>
    <m/>
    <m/>
    <m/>
    <m/>
    <m/>
    <m/>
    <m/>
    <m/>
    <m/>
    <m/>
    <n v="891.53"/>
  </r>
  <r>
    <x v="3"/>
    <d v="2023-08-30T00:00:00"/>
    <x v="0"/>
    <x v="0"/>
    <n v="266.31"/>
    <m/>
    <m/>
    <m/>
    <m/>
    <m/>
    <m/>
    <m/>
    <m/>
    <m/>
    <m/>
    <m/>
    <n v="266.31"/>
  </r>
  <r>
    <x v="3"/>
    <d v="2023-09-05T00:00:00"/>
    <x v="0"/>
    <x v="0"/>
    <n v="538.73"/>
    <m/>
    <m/>
    <m/>
    <m/>
    <m/>
    <m/>
    <m/>
    <m/>
    <m/>
    <m/>
    <m/>
    <n v="538.73"/>
  </r>
  <r>
    <x v="3"/>
    <d v="2023-09-13T00:00:00"/>
    <x v="0"/>
    <x v="0"/>
    <n v="4060.32"/>
    <m/>
    <m/>
    <m/>
    <m/>
    <m/>
    <m/>
    <m/>
    <m/>
    <m/>
    <m/>
    <m/>
    <n v="4060.32"/>
  </r>
  <r>
    <x v="3"/>
    <d v="2023-09-15T00:00:00"/>
    <x v="0"/>
    <x v="0"/>
    <m/>
    <n v="1648.16"/>
    <m/>
    <m/>
    <m/>
    <m/>
    <m/>
    <m/>
    <m/>
    <m/>
    <m/>
    <m/>
    <n v="1648.16"/>
  </r>
  <r>
    <x v="3"/>
    <d v="2023-09-20T00:00:00"/>
    <x v="0"/>
    <x v="0"/>
    <n v="77.599999999999994"/>
    <m/>
    <m/>
    <m/>
    <m/>
    <m/>
    <m/>
    <m/>
    <m/>
    <m/>
    <m/>
    <m/>
    <n v="77.599999999999994"/>
  </r>
  <r>
    <x v="3"/>
    <d v="2023-09-21T00:00:00"/>
    <x v="0"/>
    <x v="0"/>
    <m/>
    <n v="2146.46"/>
    <m/>
    <m/>
    <m/>
    <m/>
    <m/>
    <m/>
    <m/>
    <m/>
    <m/>
    <m/>
    <n v="2146.46"/>
  </r>
  <r>
    <x v="3"/>
    <d v="2023-09-22T00:00:00"/>
    <x v="0"/>
    <x v="0"/>
    <n v="1000"/>
    <n v="935.31"/>
    <m/>
    <m/>
    <m/>
    <m/>
    <m/>
    <m/>
    <m/>
    <m/>
    <m/>
    <m/>
    <n v="1935.31"/>
  </r>
  <r>
    <x v="3"/>
    <d v="2023-09-25T00:00:00"/>
    <x v="0"/>
    <x v="0"/>
    <m/>
    <n v="1327.56"/>
    <m/>
    <m/>
    <m/>
    <m/>
    <m/>
    <m/>
    <m/>
    <m/>
    <m/>
    <m/>
    <n v="1327.56"/>
  </r>
  <r>
    <x v="3"/>
    <d v="2023-09-29T00:00:00"/>
    <x v="0"/>
    <x v="0"/>
    <m/>
    <n v="261.61"/>
    <m/>
    <m/>
    <m/>
    <m/>
    <m/>
    <m/>
    <m/>
    <m/>
    <m/>
    <m/>
    <n v="261.61"/>
  </r>
  <r>
    <x v="3"/>
    <d v="2023-10-02T00:00:00"/>
    <x v="0"/>
    <x v="0"/>
    <m/>
    <n v="2918.03"/>
    <n v="212.04"/>
    <m/>
    <m/>
    <m/>
    <m/>
    <m/>
    <m/>
    <m/>
    <m/>
    <m/>
    <n v="3130.07"/>
  </r>
  <r>
    <x v="3"/>
    <d v="2023-10-06T00:00:00"/>
    <x v="0"/>
    <x v="0"/>
    <m/>
    <n v="1236.49"/>
    <m/>
    <m/>
    <m/>
    <m/>
    <m/>
    <m/>
    <m/>
    <m/>
    <m/>
    <m/>
    <n v="1236.49"/>
  </r>
  <r>
    <x v="3"/>
    <d v="2023-10-09T00:00:00"/>
    <x v="0"/>
    <x v="0"/>
    <m/>
    <n v="2447.83"/>
    <n v="497.07"/>
    <m/>
    <m/>
    <m/>
    <m/>
    <m/>
    <m/>
    <m/>
    <m/>
    <m/>
    <n v="2944.9"/>
  </r>
  <r>
    <x v="3"/>
    <d v="2023-10-11T00:00:00"/>
    <x v="0"/>
    <x v="0"/>
    <m/>
    <m/>
    <n v="1903.56"/>
    <m/>
    <m/>
    <m/>
    <m/>
    <m/>
    <m/>
    <m/>
    <m/>
    <m/>
    <n v="1903.56"/>
  </r>
  <r>
    <x v="3"/>
    <d v="2023-10-17T00:00:00"/>
    <x v="0"/>
    <x v="0"/>
    <m/>
    <m/>
    <n v="3864.91"/>
    <m/>
    <m/>
    <m/>
    <m/>
    <m/>
    <m/>
    <m/>
    <m/>
    <m/>
    <n v="3864.91"/>
  </r>
  <r>
    <x v="3"/>
    <d v="2023-10-18T00:00:00"/>
    <x v="0"/>
    <x v="0"/>
    <m/>
    <m/>
    <n v="6781.87"/>
    <m/>
    <m/>
    <m/>
    <m/>
    <m/>
    <m/>
    <m/>
    <m/>
    <m/>
    <n v="6781.87"/>
  </r>
  <r>
    <x v="3"/>
    <d v="2023-10-20T00:00:00"/>
    <x v="0"/>
    <x v="0"/>
    <m/>
    <m/>
    <n v="17638.990000000002"/>
    <m/>
    <m/>
    <m/>
    <m/>
    <m/>
    <m/>
    <m/>
    <m/>
    <m/>
    <n v="17638.990000000002"/>
  </r>
  <r>
    <x v="3"/>
    <d v="2023-10-24T00:00:00"/>
    <x v="0"/>
    <x v="0"/>
    <m/>
    <m/>
    <n v="6248.46"/>
    <m/>
    <m/>
    <m/>
    <m/>
    <m/>
    <m/>
    <m/>
    <m/>
    <m/>
    <n v="6248.46"/>
  </r>
  <r>
    <x v="3"/>
    <d v="2023-10-30T00:00:00"/>
    <x v="0"/>
    <x v="0"/>
    <m/>
    <m/>
    <n v="11012.68"/>
    <m/>
    <m/>
    <m/>
    <m/>
    <m/>
    <m/>
    <m/>
    <m/>
    <m/>
    <n v="11012.68"/>
  </r>
  <r>
    <x v="3"/>
    <d v="2023-10-31T00:00:00"/>
    <x v="0"/>
    <x v="0"/>
    <m/>
    <m/>
    <n v="15178.47"/>
    <m/>
    <m/>
    <m/>
    <m/>
    <m/>
    <m/>
    <m/>
    <m/>
    <m/>
    <n v="15178.47"/>
  </r>
  <r>
    <x v="3"/>
    <d v="2023-11-02T00:00:00"/>
    <x v="0"/>
    <x v="0"/>
    <m/>
    <m/>
    <n v="1713.11"/>
    <n v="117.98"/>
    <m/>
    <m/>
    <m/>
    <m/>
    <m/>
    <m/>
    <m/>
    <m/>
    <n v="1831.09"/>
  </r>
  <r>
    <x v="3"/>
    <d v="2023-11-03T00:00:00"/>
    <x v="0"/>
    <x v="0"/>
    <m/>
    <m/>
    <n v="1549.7"/>
    <m/>
    <m/>
    <m/>
    <m/>
    <m/>
    <m/>
    <m/>
    <m/>
    <m/>
    <n v="1549.7"/>
  </r>
  <r>
    <x v="3"/>
    <d v="2023-11-07T00:00:00"/>
    <x v="0"/>
    <x v="0"/>
    <m/>
    <m/>
    <n v="2011.01"/>
    <m/>
    <m/>
    <m/>
    <m/>
    <m/>
    <m/>
    <m/>
    <m/>
    <m/>
    <n v="2011.01"/>
  </r>
  <r>
    <x v="3"/>
    <d v="2023-11-14T00:00:00"/>
    <x v="0"/>
    <x v="0"/>
    <m/>
    <m/>
    <m/>
    <n v="5410.48"/>
    <m/>
    <m/>
    <m/>
    <m/>
    <m/>
    <m/>
    <m/>
    <m/>
    <n v="5410.48"/>
  </r>
  <r>
    <x v="3"/>
    <d v="2023-11-20T00:00:00"/>
    <x v="0"/>
    <x v="0"/>
    <m/>
    <m/>
    <m/>
    <n v="871.73"/>
    <m/>
    <m/>
    <m/>
    <m/>
    <m/>
    <m/>
    <m/>
    <m/>
    <n v="871.73"/>
  </r>
  <r>
    <x v="3"/>
    <d v="2023-11-21T00:00:00"/>
    <x v="0"/>
    <x v="0"/>
    <m/>
    <m/>
    <m/>
    <n v="99.97"/>
    <m/>
    <m/>
    <m/>
    <m/>
    <m/>
    <m/>
    <m/>
    <m/>
    <n v="99.97"/>
  </r>
  <r>
    <x v="3"/>
    <d v="2023-11-28T00:00:00"/>
    <x v="0"/>
    <x v="0"/>
    <m/>
    <m/>
    <n v="390.47"/>
    <n v="4753"/>
    <m/>
    <m/>
    <m/>
    <m/>
    <m/>
    <m/>
    <m/>
    <m/>
    <n v="5143.47"/>
  </r>
  <r>
    <x v="3"/>
    <d v="2023-11-30T00:00:00"/>
    <x v="0"/>
    <x v="0"/>
    <n v="3156.39"/>
    <m/>
    <m/>
    <n v="1440.55"/>
    <m/>
    <m/>
    <m/>
    <m/>
    <m/>
    <m/>
    <m/>
    <m/>
    <n v="4596.9399999999996"/>
  </r>
  <r>
    <x v="3"/>
    <d v="2023-12-05T00:00:00"/>
    <x v="0"/>
    <x v="0"/>
    <m/>
    <m/>
    <m/>
    <n v="14820.05"/>
    <n v="7045.79"/>
    <m/>
    <m/>
    <m/>
    <m/>
    <m/>
    <m/>
    <m/>
    <n v="21865.84"/>
  </r>
  <r>
    <x v="3"/>
    <d v="2023-12-11T00:00:00"/>
    <x v="0"/>
    <x v="0"/>
    <m/>
    <m/>
    <m/>
    <n v="797.48"/>
    <n v="974.68"/>
    <m/>
    <m/>
    <m/>
    <m/>
    <m/>
    <m/>
    <m/>
    <n v="1772.16"/>
  </r>
  <r>
    <x v="3"/>
    <d v="2023-12-12T00:00:00"/>
    <x v="0"/>
    <x v="0"/>
    <m/>
    <m/>
    <m/>
    <n v="933.77"/>
    <m/>
    <m/>
    <m/>
    <m/>
    <m/>
    <m/>
    <m/>
    <m/>
    <n v="933.77"/>
  </r>
  <r>
    <x v="3"/>
    <d v="2023-12-15T00:00:00"/>
    <x v="0"/>
    <x v="0"/>
    <m/>
    <m/>
    <m/>
    <n v="1384.09"/>
    <n v="1999.33"/>
    <m/>
    <m/>
    <m/>
    <m/>
    <m/>
    <m/>
    <m/>
    <n v="3383.42"/>
  </r>
  <r>
    <x v="3"/>
    <d v="2023-12-20T00:00:00"/>
    <x v="0"/>
    <x v="0"/>
    <m/>
    <m/>
    <m/>
    <n v="3872.91"/>
    <n v="3404.38"/>
    <m/>
    <m/>
    <m/>
    <m/>
    <m/>
    <m/>
    <m/>
    <n v="7277.29"/>
  </r>
  <r>
    <x v="3"/>
    <d v="2023-12-27T00:00:00"/>
    <x v="0"/>
    <x v="0"/>
    <m/>
    <m/>
    <m/>
    <m/>
    <n v="16835.28"/>
    <m/>
    <m/>
    <m/>
    <m/>
    <m/>
    <m/>
    <m/>
    <n v="16835.28"/>
  </r>
  <r>
    <x v="3"/>
    <d v="2023-12-28T00:00:00"/>
    <x v="0"/>
    <x v="0"/>
    <m/>
    <m/>
    <m/>
    <m/>
    <n v="2430.36"/>
    <m/>
    <m/>
    <m/>
    <m/>
    <m/>
    <m/>
    <m/>
    <n v="2430.36"/>
  </r>
  <r>
    <x v="3"/>
    <d v="2024-01-03T00:00:00"/>
    <x v="0"/>
    <x v="0"/>
    <m/>
    <m/>
    <m/>
    <m/>
    <n v="9146.0400000000009"/>
    <n v="2433.13"/>
    <m/>
    <m/>
    <m/>
    <m/>
    <m/>
    <m/>
    <n v="11579.17"/>
  </r>
  <r>
    <x v="3"/>
    <d v="2024-01-04T00:00:00"/>
    <x v="0"/>
    <x v="0"/>
    <m/>
    <m/>
    <m/>
    <m/>
    <n v="4696.18"/>
    <m/>
    <m/>
    <m/>
    <m/>
    <m/>
    <m/>
    <m/>
    <n v="4696.18"/>
  </r>
  <r>
    <x v="3"/>
    <d v="2024-01-09T00:00:00"/>
    <x v="0"/>
    <x v="0"/>
    <m/>
    <m/>
    <m/>
    <m/>
    <n v="914.17"/>
    <m/>
    <m/>
    <m/>
    <m/>
    <m/>
    <m/>
    <m/>
    <n v="914.17"/>
  </r>
  <r>
    <x v="3"/>
    <d v="2024-01-22T00:00:00"/>
    <x v="0"/>
    <x v="0"/>
    <m/>
    <m/>
    <m/>
    <m/>
    <m/>
    <n v="1986.08"/>
    <m/>
    <m/>
    <m/>
    <m/>
    <m/>
    <m/>
    <n v="1986.08"/>
  </r>
  <r>
    <x v="3"/>
    <d v="2024-01-24T00:00:00"/>
    <x v="0"/>
    <x v="0"/>
    <m/>
    <m/>
    <m/>
    <n v="1234.0899999999999"/>
    <n v="1013.45"/>
    <n v="2220.38"/>
    <m/>
    <m/>
    <m/>
    <m/>
    <m/>
    <m/>
    <n v="4467.92"/>
  </r>
  <r>
    <x v="3"/>
    <d v="2024-01-26T00:00:00"/>
    <x v="0"/>
    <x v="0"/>
    <m/>
    <m/>
    <m/>
    <m/>
    <m/>
    <n v="13067.56"/>
    <m/>
    <m/>
    <m/>
    <m/>
    <m/>
    <m/>
    <n v="13067.56"/>
  </r>
  <r>
    <x v="3"/>
    <d v="2024-01-31T00:00:00"/>
    <x v="0"/>
    <x v="0"/>
    <m/>
    <m/>
    <m/>
    <m/>
    <m/>
    <n v="4610.1000000000004"/>
    <m/>
    <m/>
    <m/>
    <m/>
    <m/>
    <m/>
    <n v="4610.1000000000004"/>
  </r>
  <r>
    <x v="3"/>
    <d v="2024-02-02T00:00:00"/>
    <x v="0"/>
    <x v="0"/>
    <m/>
    <m/>
    <m/>
    <m/>
    <m/>
    <n v="9154.27"/>
    <n v="611.39"/>
    <m/>
    <m/>
    <m/>
    <m/>
    <m/>
    <n v="9765.66"/>
  </r>
  <r>
    <x v="3"/>
    <d v="2024-02-05T00:00:00"/>
    <x v="0"/>
    <x v="0"/>
    <m/>
    <m/>
    <m/>
    <m/>
    <m/>
    <n v="6279.02"/>
    <m/>
    <m/>
    <m/>
    <m/>
    <m/>
    <m/>
    <n v="6279.02"/>
  </r>
  <r>
    <x v="3"/>
    <d v="2024-02-06T00:00:00"/>
    <x v="0"/>
    <x v="0"/>
    <m/>
    <m/>
    <m/>
    <m/>
    <m/>
    <n v="2827.21"/>
    <n v="546.20000000000005"/>
    <m/>
    <m/>
    <m/>
    <m/>
    <m/>
    <n v="3373.41"/>
  </r>
  <r>
    <x v="3"/>
    <d v="2024-02-07T00:00:00"/>
    <x v="0"/>
    <x v="0"/>
    <m/>
    <m/>
    <m/>
    <m/>
    <m/>
    <n v="1040.8900000000001"/>
    <m/>
    <m/>
    <m/>
    <m/>
    <m/>
    <m/>
    <n v="1040.8900000000001"/>
  </r>
  <r>
    <x v="3"/>
    <d v="2024-02-08T00:00:00"/>
    <x v="0"/>
    <x v="0"/>
    <m/>
    <m/>
    <m/>
    <m/>
    <m/>
    <n v="5368.75"/>
    <m/>
    <m/>
    <m/>
    <m/>
    <m/>
    <m/>
    <n v="5368.75"/>
  </r>
  <r>
    <x v="3"/>
    <d v="2024-02-12T00:00:00"/>
    <x v="0"/>
    <x v="0"/>
    <m/>
    <m/>
    <m/>
    <m/>
    <m/>
    <n v="1444.8"/>
    <n v="6036.61"/>
    <m/>
    <m/>
    <m/>
    <m/>
    <m/>
    <n v="7481.41"/>
  </r>
  <r>
    <x v="3"/>
    <d v="2024-02-13T00:00:00"/>
    <x v="0"/>
    <x v="0"/>
    <m/>
    <m/>
    <m/>
    <m/>
    <m/>
    <m/>
    <n v="3420.13"/>
    <m/>
    <m/>
    <m/>
    <m/>
    <m/>
    <n v="3420.13"/>
  </r>
  <r>
    <x v="3"/>
    <d v="2024-02-14T00:00:00"/>
    <x v="0"/>
    <x v="0"/>
    <m/>
    <m/>
    <m/>
    <m/>
    <m/>
    <m/>
    <n v="1699.45"/>
    <m/>
    <m/>
    <m/>
    <m/>
    <m/>
    <n v="1699.45"/>
  </r>
  <r>
    <x v="3"/>
    <d v="2024-02-15T00:00:00"/>
    <x v="0"/>
    <x v="0"/>
    <m/>
    <m/>
    <m/>
    <m/>
    <m/>
    <m/>
    <n v="197.18"/>
    <m/>
    <m/>
    <m/>
    <m/>
    <m/>
    <n v="197.18"/>
  </r>
  <r>
    <x v="3"/>
    <d v="2024-02-23T00:00:00"/>
    <x v="0"/>
    <x v="0"/>
    <m/>
    <m/>
    <m/>
    <m/>
    <m/>
    <m/>
    <n v="14513.85"/>
    <m/>
    <m/>
    <m/>
    <m/>
    <m/>
    <n v="14513.85"/>
  </r>
  <r>
    <x v="3"/>
    <d v="2024-02-27T00:00:00"/>
    <x v="0"/>
    <x v="0"/>
    <m/>
    <m/>
    <m/>
    <m/>
    <m/>
    <n v="300.37"/>
    <n v="17822.73"/>
    <m/>
    <m/>
    <m/>
    <m/>
    <m/>
    <n v="18123.099999999999"/>
  </r>
  <r>
    <x v="3"/>
    <d v="2024-02-29T00:00:00"/>
    <x v="0"/>
    <x v="0"/>
    <m/>
    <m/>
    <m/>
    <m/>
    <m/>
    <m/>
    <n v="4367.16"/>
    <m/>
    <m/>
    <m/>
    <m/>
    <m/>
    <n v="4367.16"/>
  </r>
  <r>
    <x v="3"/>
    <d v="2024-03-07T00:00:00"/>
    <x v="0"/>
    <x v="0"/>
    <m/>
    <m/>
    <m/>
    <m/>
    <m/>
    <m/>
    <n v="541.17999999999995"/>
    <n v="323.41000000000003"/>
    <m/>
    <m/>
    <m/>
    <m/>
    <n v="864.59"/>
  </r>
  <r>
    <x v="3"/>
    <d v="2024-03-08T00:00:00"/>
    <x v="0"/>
    <x v="0"/>
    <m/>
    <m/>
    <m/>
    <m/>
    <m/>
    <m/>
    <n v="5480.1"/>
    <n v="74.319999999999993"/>
    <m/>
    <m/>
    <m/>
    <m/>
    <n v="5554.42"/>
  </r>
  <r>
    <x v="3"/>
    <d v="2024-03-12T00:00:00"/>
    <x v="0"/>
    <x v="0"/>
    <m/>
    <m/>
    <m/>
    <m/>
    <m/>
    <n v="1539.38"/>
    <n v="3992.32"/>
    <n v="19845.669999999998"/>
    <m/>
    <m/>
    <m/>
    <m/>
    <n v="25377.37"/>
  </r>
  <r>
    <x v="3"/>
    <d v="2024-03-14T00:00:00"/>
    <x v="0"/>
    <x v="0"/>
    <m/>
    <m/>
    <m/>
    <m/>
    <m/>
    <m/>
    <m/>
    <n v="2907.79"/>
    <m/>
    <m/>
    <m/>
    <m/>
    <n v="2907.79"/>
  </r>
  <r>
    <x v="3"/>
    <d v="2024-03-15T00:00:00"/>
    <x v="0"/>
    <x v="0"/>
    <m/>
    <m/>
    <m/>
    <m/>
    <m/>
    <m/>
    <m/>
    <n v="2228.91"/>
    <m/>
    <m/>
    <m/>
    <m/>
    <n v="2228.91"/>
  </r>
  <r>
    <x v="3"/>
    <d v="2024-03-18T00:00:00"/>
    <x v="0"/>
    <x v="0"/>
    <m/>
    <m/>
    <m/>
    <m/>
    <m/>
    <m/>
    <m/>
    <n v="9179.61"/>
    <m/>
    <m/>
    <m/>
    <m/>
    <n v="9179.61"/>
  </r>
  <r>
    <x v="3"/>
    <d v="2024-03-19T00:00:00"/>
    <x v="0"/>
    <x v="0"/>
    <m/>
    <m/>
    <m/>
    <m/>
    <m/>
    <m/>
    <m/>
    <n v="2995.01"/>
    <m/>
    <m/>
    <m/>
    <m/>
    <n v="2995.01"/>
  </r>
  <r>
    <x v="3"/>
    <d v="2024-03-22T00:00:00"/>
    <x v="0"/>
    <x v="0"/>
    <m/>
    <m/>
    <m/>
    <m/>
    <m/>
    <m/>
    <m/>
    <n v="1360.68"/>
    <m/>
    <m/>
    <m/>
    <m/>
    <n v="1360.68"/>
  </r>
  <r>
    <x v="3"/>
    <d v="2024-03-27T00:00:00"/>
    <x v="0"/>
    <x v="0"/>
    <m/>
    <m/>
    <m/>
    <m/>
    <m/>
    <m/>
    <m/>
    <n v="2763.89"/>
    <m/>
    <m/>
    <m/>
    <m/>
    <n v="2763.89"/>
  </r>
  <r>
    <x v="3"/>
    <d v="2024-03-28T00:00:00"/>
    <x v="0"/>
    <x v="0"/>
    <m/>
    <m/>
    <m/>
    <m/>
    <m/>
    <m/>
    <m/>
    <n v="344.64"/>
    <m/>
    <m/>
    <m/>
    <m/>
    <n v="344.64"/>
  </r>
  <r>
    <x v="3"/>
    <d v="2024-04-04T00:00:00"/>
    <x v="0"/>
    <x v="0"/>
    <m/>
    <m/>
    <m/>
    <m/>
    <m/>
    <m/>
    <m/>
    <n v="10741.16"/>
    <n v="1682.25"/>
    <m/>
    <m/>
    <m/>
    <n v="12423.41"/>
  </r>
  <r>
    <x v="3"/>
    <d v="2024-04-09T00:00:00"/>
    <x v="0"/>
    <x v="0"/>
    <m/>
    <m/>
    <m/>
    <m/>
    <m/>
    <m/>
    <m/>
    <n v="2685.52"/>
    <n v="2061.2600000000002"/>
    <m/>
    <m/>
    <m/>
    <n v="4746.78"/>
  </r>
  <r>
    <x v="3"/>
    <d v="2024-04-10T00:00:00"/>
    <x v="0"/>
    <x v="0"/>
    <m/>
    <m/>
    <m/>
    <m/>
    <m/>
    <m/>
    <m/>
    <m/>
    <n v="8161.88"/>
    <m/>
    <m/>
    <m/>
    <n v="8161.88"/>
  </r>
  <r>
    <x v="3"/>
    <d v="2024-04-11T00:00:00"/>
    <x v="0"/>
    <x v="0"/>
    <m/>
    <m/>
    <m/>
    <m/>
    <m/>
    <m/>
    <m/>
    <m/>
    <n v="1191.47"/>
    <m/>
    <m/>
    <m/>
    <n v="1191.47"/>
  </r>
  <r>
    <x v="3"/>
    <d v="2024-04-17T00:00:00"/>
    <x v="0"/>
    <x v="0"/>
    <m/>
    <m/>
    <m/>
    <m/>
    <m/>
    <m/>
    <m/>
    <m/>
    <n v="2426.89"/>
    <m/>
    <m/>
    <m/>
    <n v="2426.89"/>
  </r>
  <r>
    <x v="3"/>
    <d v="2024-04-22T00:00:00"/>
    <x v="0"/>
    <x v="0"/>
    <m/>
    <m/>
    <m/>
    <m/>
    <m/>
    <m/>
    <m/>
    <m/>
    <n v="5006.3599999999997"/>
    <m/>
    <m/>
    <m/>
    <n v="5006.3599999999997"/>
  </r>
  <r>
    <x v="3"/>
    <d v="2024-04-26T00:00:00"/>
    <x v="0"/>
    <x v="0"/>
    <m/>
    <m/>
    <m/>
    <m/>
    <m/>
    <m/>
    <m/>
    <m/>
    <n v="277.86"/>
    <m/>
    <m/>
    <m/>
    <n v="277.86"/>
  </r>
  <r>
    <x v="3"/>
    <d v="2024-04-30T00:00:00"/>
    <x v="0"/>
    <x v="0"/>
    <m/>
    <m/>
    <m/>
    <m/>
    <m/>
    <m/>
    <m/>
    <m/>
    <n v="8509.82"/>
    <m/>
    <m/>
    <m/>
    <n v="8509.82"/>
  </r>
  <r>
    <x v="3"/>
    <d v="2024-05-02T00:00:00"/>
    <x v="0"/>
    <x v="0"/>
    <m/>
    <m/>
    <m/>
    <m/>
    <m/>
    <m/>
    <m/>
    <m/>
    <n v="186.33"/>
    <n v="466.01"/>
    <m/>
    <m/>
    <n v="652.34"/>
  </r>
  <r>
    <x v="3"/>
    <d v="2024-05-06T00:00:00"/>
    <x v="0"/>
    <x v="0"/>
    <m/>
    <m/>
    <m/>
    <m/>
    <m/>
    <m/>
    <m/>
    <n v="223.93"/>
    <n v="5655.34"/>
    <m/>
    <m/>
    <m/>
    <n v="5879.27"/>
  </r>
  <r>
    <x v="3"/>
    <d v="2024-05-08T00:00:00"/>
    <x v="0"/>
    <x v="0"/>
    <m/>
    <m/>
    <m/>
    <m/>
    <m/>
    <m/>
    <m/>
    <m/>
    <n v="1850.43"/>
    <n v="5434.81"/>
    <m/>
    <m/>
    <n v="7285.24"/>
  </r>
  <r>
    <x v="3"/>
    <d v="2024-05-09T00:00:00"/>
    <x v="0"/>
    <x v="0"/>
    <m/>
    <m/>
    <m/>
    <m/>
    <m/>
    <m/>
    <m/>
    <m/>
    <n v="6890.06"/>
    <n v="576.49"/>
    <m/>
    <m/>
    <n v="7466.55"/>
  </r>
  <r>
    <x v="3"/>
    <d v="2024-05-14T00:00:00"/>
    <x v="0"/>
    <x v="0"/>
    <m/>
    <m/>
    <m/>
    <m/>
    <m/>
    <m/>
    <m/>
    <m/>
    <m/>
    <n v="2725.64"/>
    <m/>
    <m/>
    <n v="2725.64"/>
  </r>
  <r>
    <x v="3"/>
    <d v="2024-05-15T00:00:00"/>
    <x v="0"/>
    <x v="0"/>
    <m/>
    <m/>
    <m/>
    <m/>
    <m/>
    <m/>
    <m/>
    <m/>
    <m/>
    <n v="3004.14"/>
    <m/>
    <m/>
    <n v="3004.14"/>
  </r>
  <r>
    <x v="3"/>
    <d v="2024-05-20T00:00:00"/>
    <x v="0"/>
    <x v="0"/>
    <m/>
    <m/>
    <m/>
    <m/>
    <m/>
    <m/>
    <m/>
    <m/>
    <m/>
    <n v="11637.94"/>
    <m/>
    <m/>
    <n v="11637.94"/>
  </r>
  <r>
    <x v="3"/>
    <d v="2024-05-21T00:00:00"/>
    <x v="0"/>
    <x v="0"/>
    <m/>
    <m/>
    <m/>
    <m/>
    <m/>
    <m/>
    <m/>
    <m/>
    <m/>
    <n v="1427.43"/>
    <m/>
    <m/>
    <n v="1427.43"/>
  </r>
  <r>
    <x v="3"/>
    <d v="2024-05-30T00:00:00"/>
    <x v="0"/>
    <x v="0"/>
    <m/>
    <m/>
    <m/>
    <m/>
    <m/>
    <m/>
    <m/>
    <m/>
    <m/>
    <n v="5475.17"/>
    <m/>
    <m/>
    <n v="5475.17"/>
  </r>
  <r>
    <x v="3"/>
    <d v="2024-06-05T00:00:00"/>
    <x v="0"/>
    <x v="0"/>
    <m/>
    <m/>
    <m/>
    <m/>
    <m/>
    <m/>
    <m/>
    <m/>
    <m/>
    <n v="2354.65"/>
    <m/>
    <m/>
    <n v="2354.65"/>
  </r>
  <r>
    <x v="3"/>
    <d v="2024-06-07T00:00:00"/>
    <x v="0"/>
    <x v="0"/>
    <m/>
    <m/>
    <m/>
    <m/>
    <m/>
    <m/>
    <m/>
    <m/>
    <m/>
    <n v="221.73"/>
    <m/>
    <m/>
    <n v="221.73"/>
  </r>
  <r>
    <x v="3"/>
    <d v="2024-06-10T00:00:00"/>
    <x v="0"/>
    <x v="0"/>
    <m/>
    <m/>
    <m/>
    <m/>
    <m/>
    <m/>
    <m/>
    <m/>
    <n v="278.64999999999998"/>
    <m/>
    <m/>
    <m/>
    <n v="278.64999999999998"/>
  </r>
  <r>
    <x v="3"/>
    <d v="2024-06-11T00:00:00"/>
    <x v="0"/>
    <x v="0"/>
    <m/>
    <m/>
    <m/>
    <m/>
    <m/>
    <m/>
    <m/>
    <m/>
    <m/>
    <m/>
    <n v="491.49"/>
    <m/>
    <n v="491.49"/>
  </r>
  <r>
    <x v="3"/>
    <d v="2024-06-12T00:00:00"/>
    <x v="0"/>
    <x v="0"/>
    <m/>
    <m/>
    <m/>
    <m/>
    <m/>
    <m/>
    <m/>
    <m/>
    <m/>
    <m/>
    <n v="3072.49"/>
    <m/>
    <n v="3072.49"/>
  </r>
  <r>
    <x v="3"/>
    <d v="2024-06-20T00:00:00"/>
    <x v="0"/>
    <x v="0"/>
    <m/>
    <m/>
    <m/>
    <m/>
    <m/>
    <m/>
    <m/>
    <m/>
    <m/>
    <m/>
    <n v="8835.67"/>
    <m/>
    <n v="8835.67"/>
  </r>
  <r>
    <x v="3"/>
    <d v="2024-06-21T00:00:00"/>
    <x v="0"/>
    <x v="0"/>
    <m/>
    <m/>
    <m/>
    <m/>
    <m/>
    <m/>
    <m/>
    <m/>
    <m/>
    <m/>
    <n v="3414.19"/>
    <m/>
    <n v="3414.19"/>
  </r>
  <r>
    <x v="3"/>
    <d v="2024-06-26T00:00:00"/>
    <x v="0"/>
    <x v="0"/>
    <m/>
    <m/>
    <m/>
    <m/>
    <m/>
    <m/>
    <m/>
    <m/>
    <m/>
    <m/>
    <n v="267.77999999999997"/>
    <m/>
    <n v="267.77999999999997"/>
  </r>
  <r>
    <x v="3"/>
    <d v="2024-06-27T00:00:00"/>
    <x v="0"/>
    <x v="0"/>
    <m/>
    <m/>
    <m/>
    <m/>
    <m/>
    <m/>
    <m/>
    <m/>
    <m/>
    <m/>
    <n v="1642.41"/>
    <m/>
    <n v="1642.41"/>
  </r>
  <r>
    <x v="3"/>
    <d v="2024-07-01T00:00:00"/>
    <x v="0"/>
    <x v="0"/>
    <m/>
    <m/>
    <m/>
    <m/>
    <m/>
    <m/>
    <m/>
    <m/>
    <m/>
    <m/>
    <n v="8377.9599999999991"/>
    <m/>
    <n v="8377.9599999999991"/>
  </r>
  <r>
    <x v="3"/>
    <d v="2024-07-10T00:00:00"/>
    <x v="0"/>
    <x v="0"/>
    <m/>
    <m/>
    <m/>
    <m/>
    <m/>
    <m/>
    <m/>
    <m/>
    <m/>
    <m/>
    <n v="6554.13"/>
    <m/>
    <n v="6554.13"/>
  </r>
  <r>
    <x v="3"/>
    <d v="2024-07-17T00:00:00"/>
    <x v="0"/>
    <x v="0"/>
    <m/>
    <m/>
    <m/>
    <m/>
    <m/>
    <m/>
    <m/>
    <m/>
    <m/>
    <m/>
    <n v="1591.97"/>
    <n v="5351.59"/>
    <n v="6943.56"/>
  </r>
  <r>
    <x v="3"/>
    <d v="2024-07-24T00:00:00"/>
    <x v="0"/>
    <x v="0"/>
    <m/>
    <m/>
    <m/>
    <m/>
    <m/>
    <m/>
    <m/>
    <m/>
    <m/>
    <m/>
    <m/>
    <n v="7817.71"/>
    <n v="7817.71"/>
  </r>
  <r>
    <x v="3"/>
    <d v="2024-07-25T00:00:00"/>
    <x v="0"/>
    <x v="0"/>
    <m/>
    <m/>
    <m/>
    <m/>
    <m/>
    <m/>
    <m/>
    <m/>
    <m/>
    <m/>
    <m/>
    <n v="2361.6799999999998"/>
    <n v="2361.6799999999998"/>
  </r>
  <r>
    <x v="3"/>
    <d v="2024-07-29T00:00:00"/>
    <x v="0"/>
    <x v="0"/>
    <m/>
    <m/>
    <m/>
    <m/>
    <m/>
    <m/>
    <m/>
    <m/>
    <m/>
    <m/>
    <m/>
    <n v="6501.73"/>
    <n v="6501.73"/>
  </r>
  <r>
    <x v="3"/>
    <d v="2024-08-01T00:00:00"/>
    <x v="0"/>
    <x v="0"/>
    <m/>
    <m/>
    <m/>
    <m/>
    <m/>
    <m/>
    <m/>
    <m/>
    <m/>
    <m/>
    <m/>
    <n v="1334.55"/>
    <n v="1334.55"/>
  </r>
  <r>
    <x v="3"/>
    <d v="2024-08-09T00:00:00"/>
    <x v="0"/>
    <x v="0"/>
    <m/>
    <m/>
    <m/>
    <m/>
    <m/>
    <m/>
    <m/>
    <m/>
    <m/>
    <m/>
    <n v="1233.18"/>
    <m/>
    <n v="1233.18"/>
  </r>
  <r>
    <x v="3"/>
    <d v="2024-08-12T00:00:00"/>
    <x v="0"/>
    <x v="0"/>
    <m/>
    <m/>
    <m/>
    <m/>
    <m/>
    <m/>
    <m/>
    <m/>
    <m/>
    <m/>
    <m/>
    <n v="75.53"/>
    <n v="75.53"/>
  </r>
  <r>
    <x v="3"/>
    <d v="2024-08-13T00:00:00"/>
    <x v="0"/>
    <x v="0"/>
    <m/>
    <m/>
    <m/>
    <m/>
    <m/>
    <m/>
    <m/>
    <m/>
    <m/>
    <m/>
    <m/>
    <n v="593.49"/>
    <n v="593.49"/>
  </r>
  <r>
    <x v="3"/>
    <d v="2024-08-14T00:00:00"/>
    <x v="0"/>
    <x v="0"/>
    <m/>
    <m/>
    <m/>
    <m/>
    <m/>
    <m/>
    <m/>
    <m/>
    <m/>
    <m/>
    <m/>
    <n v="3695.56"/>
    <n v="3695.56"/>
  </r>
  <r>
    <x v="3"/>
    <s v="#"/>
    <x v="0"/>
    <x v="3"/>
    <m/>
    <m/>
    <m/>
    <m/>
    <m/>
    <m/>
    <m/>
    <m/>
    <m/>
    <m/>
    <m/>
    <m/>
    <m/>
  </r>
  <r>
    <x v="3"/>
    <s v="#"/>
    <x v="0"/>
    <x v="0"/>
    <m/>
    <m/>
    <m/>
    <m/>
    <m/>
    <m/>
    <m/>
    <m/>
    <m/>
    <m/>
    <m/>
    <m/>
    <m/>
  </r>
  <r>
    <x v="3"/>
    <s v="#"/>
    <x v="0"/>
    <x v="1"/>
    <m/>
    <m/>
    <m/>
    <m/>
    <m/>
    <m/>
    <m/>
    <m/>
    <m/>
    <m/>
    <m/>
    <m/>
    <m/>
  </r>
  <r>
    <x v="3"/>
    <s v="#"/>
    <x v="0"/>
    <x v="4"/>
    <m/>
    <m/>
    <m/>
    <m/>
    <m/>
    <m/>
    <m/>
    <m/>
    <m/>
    <m/>
    <m/>
    <m/>
    <m/>
  </r>
  <r>
    <x v="3"/>
    <s v="Result"/>
    <x v="1"/>
    <x v="2"/>
    <n v="10797.65"/>
    <n v="12921.45"/>
    <n v="69002.34"/>
    <n v="35736.1"/>
    <n v="48459.66"/>
    <n v="52271.94"/>
    <n v="59228.3"/>
    <n v="55674.54"/>
    <n v="44178.6"/>
    <n v="33324.01"/>
    <n v="35481.269999999997"/>
    <n v="27731.84"/>
    <n v="484807.7"/>
  </r>
  <r>
    <x v="4"/>
    <d v="2023-08-07T00:00:00"/>
    <x v="0"/>
    <x v="0"/>
    <n v="1761.87"/>
    <m/>
    <m/>
    <m/>
    <m/>
    <m/>
    <m/>
    <m/>
    <m/>
    <m/>
    <m/>
    <m/>
    <n v="1761.87"/>
  </r>
  <r>
    <x v="4"/>
    <d v="2023-08-08T00:00:00"/>
    <x v="0"/>
    <x v="1"/>
    <n v="2573"/>
    <m/>
    <m/>
    <m/>
    <m/>
    <m/>
    <m/>
    <m/>
    <m/>
    <m/>
    <m/>
    <m/>
    <n v="2573"/>
  </r>
  <r>
    <x v="4"/>
    <d v="2023-08-08T00:00:00"/>
    <x v="0"/>
    <x v="4"/>
    <n v="1212"/>
    <m/>
    <m/>
    <m/>
    <m/>
    <m/>
    <m/>
    <m/>
    <m/>
    <m/>
    <m/>
    <m/>
    <n v="1212"/>
  </r>
  <r>
    <x v="4"/>
    <d v="2023-08-09T00:00:00"/>
    <x v="0"/>
    <x v="1"/>
    <n v="2176"/>
    <m/>
    <m/>
    <m/>
    <m/>
    <m/>
    <m/>
    <m/>
    <m/>
    <m/>
    <m/>
    <m/>
    <n v="2176"/>
  </r>
  <r>
    <x v="4"/>
    <d v="2023-08-09T00:00:00"/>
    <x v="0"/>
    <x v="4"/>
    <n v="1255"/>
    <m/>
    <m/>
    <m/>
    <m/>
    <m/>
    <m/>
    <m/>
    <m/>
    <m/>
    <m/>
    <m/>
    <n v="1255"/>
  </r>
  <r>
    <x v="4"/>
    <d v="2023-08-10T00:00:00"/>
    <x v="0"/>
    <x v="1"/>
    <n v="4688"/>
    <m/>
    <m/>
    <m/>
    <m/>
    <m/>
    <m/>
    <m/>
    <m/>
    <m/>
    <m/>
    <m/>
    <n v="4688"/>
  </r>
  <r>
    <x v="4"/>
    <d v="2023-08-10T00:00:00"/>
    <x v="0"/>
    <x v="4"/>
    <n v="1536"/>
    <m/>
    <m/>
    <m/>
    <m/>
    <m/>
    <m/>
    <m/>
    <m/>
    <m/>
    <m/>
    <m/>
    <n v="1536"/>
  </r>
  <r>
    <x v="4"/>
    <d v="2023-08-11T00:00:00"/>
    <x v="0"/>
    <x v="3"/>
    <n v="68953"/>
    <m/>
    <m/>
    <m/>
    <m/>
    <m/>
    <m/>
    <m/>
    <m/>
    <m/>
    <m/>
    <m/>
    <n v="68953"/>
  </r>
  <r>
    <x v="4"/>
    <d v="2023-08-14T00:00:00"/>
    <x v="0"/>
    <x v="3"/>
    <n v="5251"/>
    <m/>
    <m/>
    <m/>
    <m/>
    <m/>
    <m/>
    <m/>
    <m/>
    <m/>
    <m/>
    <m/>
    <n v="5251"/>
  </r>
  <r>
    <x v="4"/>
    <d v="2023-08-15T00:00:00"/>
    <x v="0"/>
    <x v="3"/>
    <n v="4470"/>
    <m/>
    <m/>
    <m/>
    <m/>
    <m/>
    <m/>
    <m/>
    <m/>
    <m/>
    <m/>
    <m/>
    <n v="4470"/>
  </r>
  <r>
    <x v="4"/>
    <d v="2023-08-16T00:00:00"/>
    <x v="0"/>
    <x v="3"/>
    <n v="3413"/>
    <m/>
    <m/>
    <m/>
    <m/>
    <m/>
    <m/>
    <m/>
    <m/>
    <m/>
    <m/>
    <m/>
    <n v="3413"/>
  </r>
  <r>
    <x v="4"/>
    <d v="2023-08-16T00:00:00"/>
    <x v="0"/>
    <x v="1"/>
    <n v="1797"/>
    <m/>
    <m/>
    <m/>
    <m/>
    <m/>
    <m/>
    <m/>
    <m/>
    <m/>
    <m/>
    <m/>
    <n v="1797"/>
  </r>
  <r>
    <x v="4"/>
    <d v="2023-08-16T00:00:00"/>
    <x v="0"/>
    <x v="4"/>
    <n v="1653"/>
    <m/>
    <m/>
    <m/>
    <m/>
    <m/>
    <m/>
    <m/>
    <m/>
    <m/>
    <m/>
    <m/>
    <n v="1653"/>
  </r>
  <r>
    <x v="4"/>
    <d v="2023-08-17T00:00:00"/>
    <x v="0"/>
    <x v="1"/>
    <n v="1863"/>
    <m/>
    <m/>
    <m/>
    <m/>
    <m/>
    <m/>
    <m/>
    <m/>
    <m/>
    <m/>
    <m/>
    <n v="1863"/>
  </r>
  <r>
    <x v="4"/>
    <d v="2023-08-17T00:00:00"/>
    <x v="0"/>
    <x v="4"/>
    <n v="269"/>
    <m/>
    <m/>
    <m/>
    <m/>
    <m/>
    <m/>
    <m/>
    <m/>
    <m/>
    <m/>
    <m/>
    <n v="269"/>
  </r>
  <r>
    <x v="4"/>
    <d v="2023-08-18T00:00:00"/>
    <x v="0"/>
    <x v="1"/>
    <n v="4928"/>
    <m/>
    <m/>
    <m/>
    <m/>
    <m/>
    <m/>
    <m/>
    <m/>
    <m/>
    <m/>
    <m/>
    <n v="4928"/>
  </r>
  <r>
    <x v="4"/>
    <d v="2023-08-18T00:00:00"/>
    <x v="0"/>
    <x v="4"/>
    <n v="3258"/>
    <m/>
    <m/>
    <m/>
    <m/>
    <m/>
    <m/>
    <m/>
    <m/>
    <m/>
    <m/>
    <m/>
    <n v="3258"/>
  </r>
  <r>
    <x v="4"/>
    <d v="2023-08-22T00:00:00"/>
    <x v="0"/>
    <x v="1"/>
    <n v="910"/>
    <m/>
    <m/>
    <m/>
    <m/>
    <m/>
    <m/>
    <m/>
    <m/>
    <m/>
    <m/>
    <m/>
    <n v="910"/>
  </r>
  <r>
    <x v="4"/>
    <d v="2023-08-28T00:00:00"/>
    <x v="0"/>
    <x v="1"/>
    <n v="877"/>
    <m/>
    <m/>
    <m/>
    <m/>
    <m/>
    <m/>
    <m/>
    <m/>
    <m/>
    <m/>
    <m/>
    <n v="877"/>
  </r>
  <r>
    <x v="4"/>
    <d v="2023-08-30T00:00:00"/>
    <x v="0"/>
    <x v="4"/>
    <n v="7946"/>
    <m/>
    <m/>
    <m/>
    <m/>
    <m/>
    <m/>
    <m/>
    <m/>
    <m/>
    <m/>
    <m/>
    <n v="7946"/>
  </r>
  <r>
    <x v="4"/>
    <d v="2023-08-31T00:00:00"/>
    <x v="0"/>
    <x v="3"/>
    <n v="4527"/>
    <m/>
    <m/>
    <m/>
    <m/>
    <m/>
    <m/>
    <m/>
    <m/>
    <m/>
    <m/>
    <m/>
    <n v="4527"/>
  </r>
  <r>
    <x v="4"/>
    <d v="2023-08-31T00:00:00"/>
    <x v="0"/>
    <x v="1"/>
    <n v="54521"/>
    <m/>
    <m/>
    <m/>
    <m/>
    <m/>
    <m/>
    <m/>
    <m/>
    <m/>
    <m/>
    <m/>
    <n v="54521"/>
  </r>
  <r>
    <x v="4"/>
    <d v="2023-08-31T00:00:00"/>
    <x v="0"/>
    <x v="4"/>
    <n v="9894"/>
    <m/>
    <m/>
    <m/>
    <m/>
    <m/>
    <m/>
    <m/>
    <m/>
    <m/>
    <m/>
    <m/>
    <n v="9894"/>
  </r>
  <r>
    <x v="4"/>
    <d v="2023-09-01T00:00:00"/>
    <x v="0"/>
    <x v="3"/>
    <m/>
    <n v="126079"/>
    <m/>
    <m/>
    <m/>
    <m/>
    <m/>
    <m/>
    <m/>
    <m/>
    <m/>
    <m/>
    <n v="126079"/>
  </r>
  <r>
    <x v="4"/>
    <d v="2023-09-01T00:00:00"/>
    <x v="0"/>
    <x v="1"/>
    <n v="75459"/>
    <n v="10583"/>
    <m/>
    <m/>
    <m/>
    <m/>
    <m/>
    <m/>
    <m/>
    <m/>
    <m/>
    <m/>
    <n v="86042"/>
  </r>
  <r>
    <x v="4"/>
    <d v="2023-09-01T00:00:00"/>
    <x v="0"/>
    <x v="4"/>
    <n v="14989"/>
    <n v="2773"/>
    <m/>
    <m/>
    <m/>
    <m/>
    <m/>
    <m/>
    <m/>
    <m/>
    <m/>
    <m/>
    <n v="17762"/>
  </r>
  <r>
    <x v="4"/>
    <d v="2023-09-05T00:00:00"/>
    <x v="0"/>
    <x v="3"/>
    <m/>
    <n v="25197"/>
    <m/>
    <m/>
    <m/>
    <m/>
    <m/>
    <m/>
    <m/>
    <m/>
    <m/>
    <m/>
    <n v="25197"/>
  </r>
  <r>
    <x v="4"/>
    <d v="2023-09-06T00:00:00"/>
    <x v="0"/>
    <x v="3"/>
    <m/>
    <n v="134303"/>
    <m/>
    <m/>
    <m/>
    <m/>
    <m/>
    <m/>
    <m/>
    <m/>
    <m/>
    <m/>
    <n v="134303"/>
  </r>
  <r>
    <x v="4"/>
    <d v="2023-09-07T00:00:00"/>
    <x v="0"/>
    <x v="3"/>
    <m/>
    <n v="98205"/>
    <m/>
    <m/>
    <m/>
    <m/>
    <m/>
    <m/>
    <m/>
    <m/>
    <m/>
    <m/>
    <n v="98205"/>
  </r>
  <r>
    <x v="4"/>
    <d v="2023-09-07T00:00:00"/>
    <x v="0"/>
    <x v="1"/>
    <n v="38598"/>
    <n v="1070"/>
    <m/>
    <m/>
    <m/>
    <m/>
    <m/>
    <m/>
    <m/>
    <m/>
    <m/>
    <m/>
    <n v="39668"/>
  </r>
  <r>
    <x v="4"/>
    <d v="2023-09-07T00:00:00"/>
    <x v="0"/>
    <x v="4"/>
    <n v="139"/>
    <m/>
    <m/>
    <m/>
    <m/>
    <m/>
    <m/>
    <m/>
    <m/>
    <m/>
    <m/>
    <m/>
    <n v="139"/>
  </r>
  <r>
    <x v="4"/>
    <d v="2023-09-08T00:00:00"/>
    <x v="0"/>
    <x v="3"/>
    <m/>
    <n v="84810"/>
    <m/>
    <m/>
    <m/>
    <m/>
    <m/>
    <m/>
    <m/>
    <m/>
    <m/>
    <m/>
    <n v="84810"/>
  </r>
  <r>
    <x v="4"/>
    <d v="2023-09-11T00:00:00"/>
    <x v="0"/>
    <x v="3"/>
    <m/>
    <n v="57105"/>
    <m/>
    <m/>
    <m/>
    <m/>
    <m/>
    <m/>
    <m/>
    <m/>
    <m/>
    <m/>
    <n v="57105"/>
  </r>
  <r>
    <x v="4"/>
    <d v="2023-09-12T00:00:00"/>
    <x v="0"/>
    <x v="1"/>
    <n v="52815"/>
    <n v="7752"/>
    <m/>
    <m/>
    <m/>
    <m/>
    <m/>
    <m/>
    <m/>
    <m/>
    <m/>
    <m/>
    <n v="60567"/>
  </r>
  <r>
    <x v="4"/>
    <d v="2023-09-12T00:00:00"/>
    <x v="0"/>
    <x v="4"/>
    <n v="8558"/>
    <n v="297"/>
    <m/>
    <m/>
    <m/>
    <m/>
    <m/>
    <m/>
    <m/>
    <m/>
    <m/>
    <m/>
    <n v="8855"/>
  </r>
  <r>
    <x v="4"/>
    <d v="2023-09-22T00:00:00"/>
    <x v="0"/>
    <x v="1"/>
    <n v="81206"/>
    <n v="120883"/>
    <m/>
    <m/>
    <m/>
    <m/>
    <m/>
    <m/>
    <m/>
    <m/>
    <m/>
    <m/>
    <n v="202089"/>
  </r>
  <r>
    <x v="4"/>
    <d v="2023-09-22T00:00:00"/>
    <x v="0"/>
    <x v="4"/>
    <n v="15446"/>
    <n v="25816"/>
    <m/>
    <m/>
    <m/>
    <m/>
    <m/>
    <m/>
    <m/>
    <m/>
    <m/>
    <m/>
    <n v="41262"/>
  </r>
  <r>
    <x v="4"/>
    <d v="2023-09-26T00:00:00"/>
    <x v="0"/>
    <x v="4"/>
    <m/>
    <n v="104"/>
    <m/>
    <m/>
    <m/>
    <m/>
    <m/>
    <m/>
    <m/>
    <m/>
    <m/>
    <m/>
    <n v="104"/>
  </r>
  <r>
    <x v="4"/>
    <d v="2023-11-13T00:00:00"/>
    <x v="0"/>
    <x v="0"/>
    <m/>
    <m/>
    <m/>
    <n v="700"/>
    <m/>
    <m/>
    <m/>
    <m/>
    <m/>
    <m/>
    <m/>
    <m/>
    <n v="700"/>
  </r>
  <r>
    <x v="4"/>
    <d v="2023-12-01T00:00:00"/>
    <x v="0"/>
    <x v="3"/>
    <m/>
    <m/>
    <n v="212068"/>
    <n v="27058"/>
    <n v="19498"/>
    <m/>
    <m/>
    <m/>
    <m/>
    <m/>
    <m/>
    <m/>
    <n v="258624"/>
  </r>
  <r>
    <x v="4"/>
    <d v="2023-12-01T00:00:00"/>
    <x v="0"/>
    <x v="1"/>
    <m/>
    <m/>
    <n v="200884"/>
    <n v="12925"/>
    <n v="5826"/>
    <m/>
    <m/>
    <m/>
    <m/>
    <m/>
    <m/>
    <m/>
    <n v="219635"/>
  </r>
  <r>
    <x v="4"/>
    <d v="2023-12-01T00:00:00"/>
    <x v="0"/>
    <x v="4"/>
    <m/>
    <m/>
    <n v="28141"/>
    <n v="3257"/>
    <n v="450"/>
    <m/>
    <m/>
    <m/>
    <m/>
    <m/>
    <m/>
    <m/>
    <n v="31848"/>
  </r>
  <r>
    <x v="4"/>
    <d v="2023-12-04T00:00:00"/>
    <x v="0"/>
    <x v="3"/>
    <m/>
    <m/>
    <m/>
    <m/>
    <n v="778.37"/>
    <m/>
    <m/>
    <m/>
    <m/>
    <m/>
    <m/>
    <m/>
    <n v="778.37"/>
  </r>
  <r>
    <x v="4"/>
    <d v="2023-12-04T00:00:00"/>
    <x v="0"/>
    <x v="1"/>
    <m/>
    <m/>
    <n v="161844"/>
    <n v="32852"/>
    <n v="11451"/>
    <m/>
    <m/>
    <m/>
    <m/>
    <m/>
    <m/>
    <m/>
    <n v="206147"/>
  </r>
  <r>
    <x v="4"/>
    <d v="2023-12-04T00:00:00"/>
    <x v="0"/>
    <x v="4"/>
    <m/>
    <m/>
    <n v="29757"/>
    <n v="3904"/>
    <n v="4136"/>
    <m/>
    <m/>
    <m/>
    <m/>
    <m/>
    <m/>
    <m/>
    <n v="37797"/>
  </r>
  <r>
    <x v="4"/>
    <d v="2023-12-06T00:00:00"/>
    <x v="0"/>
    <x v="1"/>
    <m/>
    <m/>
    <n v="60613"/>
    <n v="40448"/>
    <n v="3014"/>
    <m/>
    <m/>
    <m/>
    <m/>
    <m/>
    <m/>
    <m/>
    <n v="104075"/>
  </r>
  <r>
    <x v="4"/>
    <d v="2023-12-06T00:00:00"/>
    <x v="0"/>
    <x v="4"/>
    <m/>
    <m/>
    <n v="10053"/>
    <n v="3034"/>
    <n v="385"/>
    <m/>
    <m/>
    <m/>
    <m/>
    <m/>
    <m/>
    <m/>
    <n v="13472"/>
  </r>
  <r>
    <x v="4"/>
    <d v="2023-12-07T00:00:00"/>
    <x v="0"/>
    <x v="1"/>
    <m/>
    <m/>
    <n v="102436"/>
    <n v="792"/>
    <n v="5191"/>
    <m/>
    <m/>
    <m/>
    <m/>
    <m/>
    <m/>
    <m/>
    <n v="108419"/>
  </r>
  <r>
    <x v="4"/>
    <d v="2023-12-07T00:00:00"/>
    <x v="0"/>
    <x v="4"/>
    <m/>
    <m/>
    <n v="13856"/>
    <m/>
    <n v="681"/>
    <m/>
    <m/>
    <m/>
    <m/>
    <m/>
    <m/>
    <m/>
    <n v="14537"/>
  </r>
  <r>
    <x v="4"/>
    <d v="2023-12-14T00:00:00"/>
    <x v="0"/>
    <x v="0"/>
    <m/>
    <m/>
    <m/>
    <m/>
    <n v="117"/>
    <m/>
    <m/>
    <m/>
    <m/>
    <m/>
    <m/>
    <m/>
    <n v="117"/>
  </r>
  <r>
    <x v="4"/>
    <d v="2024-01-04T00:00:00"/>
    <x v="0"/>
    <x v="3"/>
    <m/>
    <m/>
    <n v="148018"/>
    <n v="50101"/>
    <n v="1310"/>
    <n v="7230"/>
    <m/>
    <m/>
    <m/>
    <m/>
    <m/>
    <m/>
    <n v="206659"/>
  </r>
  <r>
    <x v="4"/>
    <d v="2024-01-04T00:00:00"/>
    <x v="0"/>
    <x v="1"/>
    <m/>
    <m/>
    <n v="33103"/>
    <n v="52015"/>
    <m/>
    <n v="5299"/>
    <m/>
    <m/>
    <m/>
    <m/>
    <m/>
    <m/>
    <n v="90417"/>
  </r>
  <r>
    <x v="4"/>
    <d v="2024-01-04T00:00:00"/>
    <x v="0"/>
    <x v="4"/>
    <m/>
    <m/>
    <n v="8360"/>
    <n v="6368"/>
    <m/>
    <m/>
    <m/>
    <m/>
    <m/>
    <m/>
    <m/>
    <m/>
    <n v="14728"/>
  </r>
  <r>
    <x v="4"/>
    <d v="2024-01-05T00:00:00"/>
    <x v="0"/>
    <x v="3"/>
    <m/>
    <m/>
    <n v="221996"/>
    <n v="71110"/>
    <n v="3399"/>
    <n v="17604"/>
    <m/>
    <m/>
    <m/>
    <m/>
    <m/>
    <m/>
    <n v="314109"/>
  </r>
  <r>
    <x v="4"/>
    <d v="2024-01-08T00:00:00"/>
    <x v="0"/>
    <x v="3"/>
    <m/>
    <m/>
    <n v="11988"/>
    <n v="6680"/>
    <m/>
    <n v="2535"/>
    <m/>
    <m/>
    <m/>
    <m/>
    <m/>
    <m/>
    <n v="21203"/>
  </r>
  <r>
    <x v="4"/>
    <d v="2024-01-09T00:00:00"/>
    <x v="0"/>
    <x v="0"/>
    <m/>
    <m/>
    <m/>
    <m/>
    <m/>
    <n v="2732.7"/>
    <m/>
    <m/>
    <m/>
    <m/>
    <m/>
    <m/>
    <n v="2732.7"/>
  </r>
  <r>
    <x v="4"/>
    <d v="2024-01-09T00:00:00"/>
    <x v="0"/>
    <x v="1"/>
    <m/>
    <m/>
    <n v="55083"/>
    <n v="36891"/>
    <n v="3298"/>
    <n v="3717"/>
    <m/>
    <m/>
    <m/>
    <m/>
    <m/>
    <m/>
    <n v="98989"/>
  </r>
  <r>
    <x v="4"/>
    <d v="2024-01-09T00:00:00"/>
    <x v="0"/>
    <x v="4"/>
    <m/>
    <m/>
    <n v="12868"/>
    <n v="3294"/>
    <m/>
    <n v="1874"/>
    <m/>
    <m/>
    <m/>
    <m/>
    <m/>
    <m/>
    <n v="18036"/>
  </r>
  <r>
    <x v="4"/>
    <d v="2024-01-10T00:00:00"/>
    <x v="0"/>
    <x v="4"/>
    <m/>
    <m/>
    <n v="8474"/>
    <n v="1171"/>
    <m/>
    <n v="1820"/>
    <m/>
    <m/>
    <m/>
    <m/>
    <m/>
    <m/>
    <n v="11465"/>
  </r>
  <r>
    <x v="4"/>
    <d v="2024-01-11T00:00:00"/>
    <x v="0"/>
    <x v="1"/>
    <m/>
    <m/>
    <n v="94760"/>
    <n v="6167"/>
    <m/>
    <n v="7602"/>
    <m/>
    <m/>
    <m/>
    <m/>
    <m/>
    <m/>
    <n v="108529"/>
  </r>
  <r>
    <x v="4"/>
    <d v="2024-01-12T00:00:00"/>
    <x v="0"/>
    <x v="1"/>
    <m/>
    <m/>
    <n v="73582"/>
    <n v="18177"/>
    <n v="1820"/>
    <n v="4575"/>
    <m/>
    <m/>
    <m/>
    <m/>
    <m/>
    <m/>
    <n v="98154"/>
  </r>
  <r>
    <x v="4"/>
    <d v="2024-01-12T00:00:00"/>
    <x v="0"/>
    <x v="4"/>
    <m/>
    <m/>
    <n v="14168"/>
    <n v="2446"/>
    <n v="812"/>
    <n v="4060"/>
    <m/>
    <m/>
    <m/>
    <m/>
    <m/>
    <m/>
    <n v="21486"/>
  </r>
  <r>
    <x v="4"/>
    <d v="2024-01-18T00:00:00"/>
    <x v="0"/>
    <x v="3"/>
    <m/>
    <n v="500"/>
    <m/>
    <m/>
    <m/>
    <m/>
    <m/>
    <m/>
    <m/>
    <m/>
    <m/>
    <m/>
    <n v="500"/>
  </r>
  <r>
    <x v="4"/>
    <d v="2024-01-25T00:00:00"/>
    <x v="0"/>
    <x v="1"/>
    <m/>
    <m/>
    <n v="40445"/>
    <n v="56609"/>
    <n v="1698"/>
    <n v="4728"/>
    <m/>
    <m/>
    <m/>
    <m/>
    <m/>
    <m/>
    <n v="103480"/>
  </r>
  <r>
    <x v="4"/>
    <d v="2024-01-25T00:00:00"/>
    <x v="0"/>
    <x v="4"/>
    <m/>
    <m/>
    <n v="7451"/>
    <n v="9406"/>
    <m/>
    <n v="512"/>
    <m/>
    <m/>
    <m/>
    <m/>
    <m/>
    <m/>
    <n v="17369"/>
  </r>
  <r>
    <x v="4"/>
    <d v="2024-01-29T00:00:00"/>
    <x v="0"/>
    <x v="1"/>
    <m/>
    <m/>
    <n v="25249"/>
    <n v="57655"/>
    <n v="3683"/>
    <n v="13844"/>
    <m/>
    <m/>
    <m/>
    <m/>
    <m/>
    <m/>
    <n v="100431"/>
  </r>
  <r>
    <x v="4"/>
    <d v="2024-01-29T00:00:00"/>
    <x v="0"/>
    <x v="4"/>
    <m/>
    <m/>
    <n v="2296"/>
    <n v="6164"/>
    <m/>
    <n v="3145"/>
    <m/>
    <m/>
    <m/>
    <m/>
    <m/>
    <m/>
    <n v="11605"/>
  </r>
  <r>
    <x v="4"/>
    <d v="2024-01-30T00:00:00"/>
    <x v="0"/>
    <x v="3"/>
    <m/>
    <m/>
    <n v="91586"/>
    <n v="108246"/>
    <n v="17650"/>
    <n v="17602"/>
    <m/>
    <m/>
    <m/>
    <m/>
    <m/>
    <m/>
    <n v="235084"/>
  </r>
  <r>
    <x v="4"/>
    <d v="2024-01-30T00:00:00"/>
    <x v="0"/>
    <x v="1"/>
    <m/>
    <m/>
    <n v="41262"/>
    <n v="30850"/>
    <n v="12482"/>
    <n v="4215"/>
    <m/>
    <m/>
    <m/>
    <m/>
    <m/>
    <m/>
    <n v="88809"/>
  </r>
  <r>
    <x v="4"/>
    <d v="2024-01-30T00:00:00"/>
    <x v="0"/>
    <x v="4"/>
    <m/>
    <m/>
    <n v="7431"/>
    <n v="7428"/>
    <n v="3871"/>
    <n v="2217"/>
    <m/>
    <m/>
    <m/>
    <m/>
    <m/>
    <m/>
    <n v="20947"/>
  </r>
  <r>
    <x v="4"/>
    <d v="2024-01-31T00:00:00"/>
    <x v="0"/>
    <x v="3"/>
    <m/>
    <m/>
    <n v="10900"/>
    <n v="13287"/>
    <n v="6708"/>
    <n v="6275"/>
    <m/>
    <m/>
    <m/>
    <m/>
    <m/>
    <m/>
    <n v="37170"/>
  </r>
  <r>
    <x v="4"/>
    <d v="2024-01-31T00:00:00"/>
    <x v="0"/>
    <x v="1"/>
    <m/>
    <m/>
    <n v="47295"/>
    <n v="10773"/>
    <n v="24231"/>
    <n v="3758"/>
    <m/>
    <m/>
    <m/>
    <m/>
    <m/>
    <m/>
    <n v="86057"/>
  </r>
  <r>
    <x v="4"/>
    <d v="2024-01-31T00:00:00"/>
    <x v="0"/>
    <x v="4"/>
    <m/>
    <m/>
    <n v="8779"/>
    <n v="365"/>
    <n v="5496"/>
    <n v="2816"/>
    <m/>
    <m/>
    <m/>
    <m/>
    <m/>
    <m/>
    <n v="17456"/>
  </r>
  <r>
    <x v="4"/>
    <d v="2024-02-01T00:00:00"/>
    <x v="0"/>
    <x v="1"/>
    <m/>
    <m/>
    <n v="1208"/>
    <n v="8210"/>
    <n v="64020"/>
    <n v="11760"/>
    <n v="2825"/>
    <m/>
    <m/>
    <m/>
    <m/>
    <m/>
    <n v="88023"/>
  </r>
  <r>
    <x v="4"/>
    <d v="2024-02-01T00:00:00"/>
    <x v="0"/>
    <x v="4"/>
    <m/>
    <m/>
    <n v="492"/>
    <n v="2326"/>
    <n v="10340"/>
    <n v="4161"/>
    <n v="81"/>
    <m/>
    <m/>
    <m/>
    <m/>
    <m/>
    <n v="17400"/>
  </r>
  <r>
    <x v="4"/>
    <d v="2024-02-02T00:00:00"/>
    <x v="0"/>
    <x v="1"/>
    <m/>
    <m/>
    <m/>
    <n v="27140"/>
    <n v="36125"/>
    <n v="2025"/>
    <n v="2725"/>
    <m/>
    <m/>
    <m/>
    <m/>
    <m/>
    <n v="68015"/>
  </r>
  <r>
    <x v="4"/>
    <d v="2024-02-02T00:00:00"/>
    <x v="0"/>
    <x v="4"/>
    <m/>
    <m/>
    <m/>
    <n v="12271"/>
    <n v="10414"/>
    <n v="1021"/>
    <n v="580"/>
    <m/>
    <m/>
    <m/>
    <m/>
    <m/>
    <n v="24286"/>
  </r>
  <r>
    <x v="4"/>
    <d v="2024-02-05T00:00:00"/>
    <x v="0"/>
    <x v="1"/>
    <m/>
    <m/>
    <m/>
    <n v="41929"/>
    <n v="51273"/>
    <m/>
    <n v="8198"/>
    <m/>
    <m/>
    <m/>
    <m/>
    <m/>
    <n v="101400"/>
  </r>
  <r>
    <x v="4"/>
    <d v="2024-02-05T00:00:00"/>
    <x v="0"/>
    <x v="4"/>
    <m/>
    <m/>
    <m/>
    <n v="5346"/>
    <n v="10368"/>
    <m/>
    <m/>
    <m/>
    <m/>
    <m/>
    <m/>
    <m/>
    <n v="15714"/>
  </r>
  <r>
    <x v="4"/>
    <d v="2024-02-06T00:00:00"/>
    <x v="0"/>
    <x v="1"/>
    <m/>
    <m/>
    <n v="1795"/>
    <n v="82724"/>
    <n v="15116"/>
    <n v="2408"/>
    <n v="1431"/>
    <m/>
    <m/>
    <m/>
    <m/>
    <m/>
    <n v="103474"/>
  </r>
  <r>
    <x v="4"/>
    <d v="2024-02-06T00:00:00"/>
    <x v="0"/>
    <x v="4"/>
    <m/>
    <m/>
    <n v="755"/>
    <n v="16138"/>
    <n v="3669"/>
    <n v="878"/>
    <n v="500"/>
    <m/>
    <m/>
    <m/>
    <m/>
    <m/>
    <n v="21940"/>
  </r>
  <r>
    <x v="4"/>
    <d v="2024-02-07T00:00:00"/>
    <x v="0"/>
    <x v="1"/>
    <m/>
    <m/>
    <n v="312"/>
    <n v="84857"/>
    <n v="15270"/>
    <n v="2570"/>
    <n v="2376"/>
    <m/>
    <m/>
    <m/>
    <m/>
    <m/>
    <n v="105385"/>
  </r>
  <r>
    <x v="4"/>
    <d v="2024-02-07T00:00:00"/>
    <x v="0"/>
    <x v="4"/>
    <m/>
    <m/>
    <m/>
    <n v="13475"/>
    <n v="2351"/>
    <n v="177"/>
    <n v="1288"/>
    <m/>
    <m/>
    <m/>
    <m/>
    <m/>
    <n v="17291"/>
  </r>
  <r>
    <x v="4"/>
    <d v="2024-02-08T00:00:00"/>
    <x v="0"/>
    <x v="1"/>
    <m/>
    <m/>
    <n v="2441"/>
    <n v="82733"/>
    <n v="16434"/>
    <n v="4528"/>
    <n v="2324"/>
    <m/>
    <m/>
    <m/>
    <m/>
    <m/>
    <n v="108460"/>
  </r>
  <r>
    <x v="4"/>
    <d v="2024-02-08T00:00:00"/>
    <x v="0"/>
    <x v="4"/>
    <m/>
    <m/>
    <m/>
    <n v="15569"/>
    <n v="1555"/>
    <n v="597"/>
    <n v="377"/>
    <m/>
    <m/>
    <m/>
    <m/>
    <m/>
    <n v="18098"/>
  </r>
  <r>
    <x v="4"/>
    <d v="2024-02-09T00:00:00"/>
    <x v="0"/>
    <x v="1"/>
    <m/>
    <m/>
    <n v="1714"/>
    <n v="86176"/>
    <n v="13214"/>
    <n v="1607"/>
    <n v="2175"/>
    <m/>
    <m/>
    <m/>
    <m/>
    <m/>
    <n v="104886"/>
  </r>
  <r>
    <x v="4"/>
    <d v="2024-02-09T00:00:00"/>
    <x v="0"/>
    <x v="4"/>
    <m/>
    <m/>
    <m/>
    <n v="14279"/>
    <n v="2103"/>
    <m/>
    <m/>
    <m/>
    <m/>
    <m/>
    <m/>
    <m/>
    <n v="16382"/>
  </r>
  <r>
    <x v="4"/>
    <d v="2024-02-12T00:00:00"/>
    <x v="0"/>
    <x v="1"/>
    <m/>
    <m/>
    <n v="900"/>
    <n v="32678"/>
    <n v="35811"/>
    <n v="297"/>
    <n v="3498"/>
    <m/>
    <m/>
    <m/>
    <m/>
    <m/>
    <n v="73184"/>
  </r>
  <r>
    <x v="4"/>
    <d v="2024-02-12T00:00:00"/>
    <x v="0"/>
    <x v="4"/>
    <m/>
    <m/>
    <n v="751"/>
    <n v="10886"/>
    <n v="9945"/>
    <m/>
    <n v="112"/>
    <m/>
    <m/>
    <m/>
    <m/>
    <m/>
    <n v="21694"/>
  </r>
  <r>
    <x v="4"/>
    <d v="2024-02-14T00:00:00"/>
    <x v="0"/>
    <x v="1"/>
    <m/>
    <m/>
    <m/>
    <n v="75810"/>
    <n v="5574"/>
    <m/>
    <n v="1200"/>
    <m/>
    <m/>
    <m/>
    <m/>
    <m/>
    <n v="82584"/>
  </r>
  <r>
    <x v="4"/>
    <d v="2024-02-14T00:00:00"/>
    <x v="0"/>
    <x v="4"/>
    <m/>
    <m/>
    <m/>
    <n v="23103"/>
    <n v="2930"/>
    <m/>
    <m/>
    <m/>
    <m/>
    <m/>
    <m/>
    <m/>
    <n v="26033"/>
  </r>
  <r>
    <x v="4"/>
    <d v="2024-02-15T00:00:00"/>
    <x v="0"/>
    <x v="1"/>
    <m/>
    <m/>
    <m/>
    <n v="69194"/>
    <n v="8037"/>
    <m/>
    <n v="627"/>
    <m/>
    <m/>
    <m/>
    <m/>
    <m/>
    <n v="77858"/>
  </r>
  <r>
    <x v="4"/>
    <d v="2024-02-15T00:00:00"/>
    <x v="0"/>
    <x v="4"/>
    <m/>
    <m/>
    <m/>
    <n v="16318"/>
    <n v="3263"/>
    <m/>
    <n v="529"/>
    <m/>
    <m/>
    <m/>
    <m/>
    <m/>
    <n v="20110"/>
  </r>
  <r>
    <x v="4"/>
    <d v="2024-02-16T00:00:00"/>
    <x v="0"/>
    <x v="3"/>
    <m/>
    <m/>
    <m/>
    <m/>
    <n v="1000"/>
    <m/>
    <n v="1000"/>
    <m/>
    <m/>
    <m/>
    <m/>
    <m/>
    <n v="2000"/>
  </r>
  <r>
    <x v="4"/>
    <d v="2024-02-16T00:00:00"/>
    <x v="0"/>
    <x v="1"/>
    <m/>
    <m/>
    <n v="12131"/>
    <n v="178240"/>
    <n v="1000"/>
    <n v="3000"/>
    <n v="6659"/>
    <m/>
    <m/>
    <m/>
    <m/>
    <m/>
    <n v="201030"/>
  </r>
  <r>
    <x v="4"/>
    <d v="2024-02-16T00:00:00"/>
    <x v="0"/>
    <x v="4"/>
    <m/>
    <m/>
    <n v="1650"/>
    <n v="43395"/>
    <m/>
    <m/>
    <n v="2903"/>
    <m/>
    <m/>
    <m/>
    <m/>
    <m/>
    <n v="47948"/>
  </r>
  <r>
    <x v="4"/>
    <d v="2024-02-22T00:00:00"/>
    <x v="0"/>
    <x v="1"/>
    <m/>
    <m/>
    <n v="6761"/>
    <n v="139907"/>
    <n v="19683"/>
    <n v="500"/>
    <n v="8444"/>
    <m/>
    <m/>
    <m/>
    <m/>
    <m/>
    <n v="175295"/>
  </r>
  <r>
    <x v="4"/>
    <d v="2024-02-22T00:00:00"/>
    <x v="0"/>
    <x v="4"/>
    <m/>
    <m/>
    <n v="2457"/>
    <n v="30591"/>
    <n v="9073"/>
    <m/>
    <n v="1100"/>
    <m/>
    <m/>
    <m/>
    <m/>
    <m/>
    <n v="43221"/>
  </r>
  <r>
    <x v="4"/>
    <d v="2024-02-23T00:00:00"/>
    <x v="0"/>
    <x v="1"/>
    <m/>
    <m/>
    <n v="2181"/>
    <n v="18579"/>
    <n v="55793"/>
    <m/>
    <n v="4432"/>
    <m/>
    <m/>
    <m/>
    <m/>
    <m/>
    <n v="80985"/>
  </r>
  <r>
    <x v="4"/>
    <d v="2024-02-23T00:00:00"/>
    <x v="0"/>
    <x v="4"/>
    <m/>
    <m/>
    <n v="467"/>
    <n v="8046"/>
    <n v="17420"/>
    <m/>
    <n v="2735"/>
    <m/>
    <m/>
    <m/>
    <m/>
    <m/>
    <n v="28668"/>
  </r>
  <r>
    <x v="4"/>
    <d v="2024-02-26T00:00:00"/>
    <x v="0"/>
    <x v="3"/>
    <m/>
    <m/>
    <n v="239"/>
    <n v="5873"/>
    <n v="33129"/>
    <n v="7027"/>
    <n v="1141"/>
    <m/>
    <m/>
    <m/>
    <m/>
    <m/>
    <n v="47409"/>
  </r>
  <r>
    <x v="4"/>
    <d v="2024-02-26T00:00:00"/>
    <x v="0"/>
    <x v="1"/>
    <m/>
    <m/>
    <m/>
    <n v="37287"/>
    <n v="38155"/>
    <m/>
    <n v="8241"/>
    <m/>
    <m/>
    <m/>
    <m/>
    <m/>
    <n v="83683"/>
  </r>
  <r>
    <x v="4"/>
    <d v="2024-02-26T00:00:00"/>
    <x v="0"/>
    <x v="4"/>
    <m/>
    <m/>
    <m/>
    <n v="9448"/>
    <n v="7483"/>
    <m/>
    <n v="2946"/>
    <m/>
    <m/>
    <m/>
    <m/>
    <m/>
    <n v="19877"/>
  </r>
  <r>
    <x v="4"/>
    <d v="2024-02-27T00:00:00"/>
    <x v="0"/>
    <x v="1"/>
    <m/>
    <m/>
    <m/>
    <n v="37995"/>
    <n v="32816"/>
    <m/>
    <n v="13856"/>
    <m/>
    <m/>
    <m/>
    <m/>
    <m/>
    <n v="84667"/>
  </r>
  <r>
    <x v="4"/>
    <d v="2024-02-27T00:00:00"/>
    <x v="0"/>
    <x v="4"/>
    <m/>
    <m/>
    <m/>
    <n v="9658"/>
    <n v="7401"/>
    <m/>
    <n v="2140"/>
    <m/>
    <m/>
    <m/>
    <m/>
    <m/>
    <n v="19199"/>
  </r>
  <r>
    <x v="4"/>
    <d v="2024-02-28T00:00:00"/>
    <x v="0"/>
    <x v="1"/>
    <m/>
    <m/>
    <n v="4717"/>
    <n v="89010"/>
    <n v="53106"/>
    <n v="17646"/>
    <n v="1926"/>
    <m/>
    <m/>
    <m/>
    <m/>
    <m/>
    <n v="166405"/>
  </r>
  <r>
    <x v="4"/>
    <d v="2024-02-28T00:00:00"/>
    <x v="0"/>
    <x v="4"/>
    <m/>
    <m/>
    <n v="848"/>
    <n v="16327"/>
    <n v="9748"/>
    <n v="3766"/>
    <n v="976"/>
    <m/>
    <m/>
    <m/>
    <m/>
    <m/>
    <n v="31665"/>
  </r>
  <r>
    <x v="4"/>
    <d v="2024-02-29T00:00:00"/>
    <x v="0"/>
    <x v="3"/>
    <m/>
    <m/>
    <n v="1213"/>
    <n v="3025"/>
    <n v="26577"/>
    <n v="47317"/>
    <n v="8447"/>
    <m/>
    <m/>
    <m/>
    <m/>
    <m/>
    <n v="86579"/>
  </r>
  <r>
    <x v="4"/>
    <d v="2024-02-29T00:00:00"/>
    <x v="0"/>
    <x v="1"/>
    <m/>
    <m/>
    <n v="11073"/>
    <n v="125745"/>
    <n v="71460"/>
    <n v="43738"/>
    <n v="5758"/>
    <m/>
    <m/>
    <m/>
    <m/>
    <m/>
    <n v="257774"/>
  </r>
  <r>
    <x v="4"/>
    <d v="2024-02-29T00:00:00"/>
    <x v="0"/>
    <x v="4"/>
    <m/>
    <m/>
    <n v="1310"/>
    <n v="16498"/>
    <n v="16179"/>
    <n v="8630"/>
    <n v="3797"/>
    <m/>
    <m/>
    <m/>
    <m/>
    <m/>
    <n v="46414"/>
  </r>
  <r>
    <x v="4"/>
    <d v="2024-03-01T00:00:00"/>
    <x v="0"/>
    <x v="1"/>
    <m/>
    <m/>
    <m/>
    <n v="10328"/>
    <n v="175560"/>
    <n v="154066"/>
    <m/>
    <n v="5454"/>
    <m/>
    <m/>
    <m/>
    <m/>
    <n v="345408"/>
  </r>
  <r>
    <x v="4"/>
    <d v="2024-03-01T00:00:00"/>
    <x v="0"/>
    <x v="4"/>
    <m/>
    <m/>
    <m/>
    <n v="2780"/>
    <n v="45495"/>
    <n v="31227"/>
    <m/>
    <n v="1240"/>
    <m/>
    <m/>
    <m/>
    <m/>
    <n v="80742"/>
  </r>
  <r>
    <x v="4"/>
    <d v="2024-03-04T00:00:00"/>
    <x v="0"/>
    <x v="1"/>
    <m/>
    <m/>
    <m/>
    <n v="12077"/>
    <n v="90580"/>
    <n v="209960"/>
    <n v="11113"/>
    <n v="7526"/>
    <m/>
    <m/>
    <m/>
    <m/>
    <n v="331256"/>
  </r>
  <r>
    <x v="4"/>
    <d v="2024-03-04T00:00:00"/>
    <x v="0"/>
    <x v="4"/>
    <m/>
    <m/>
    <m/>
    <n v="3121"/>
    <n v="19851"/>
    <n v="54378"/>
    <n v="2417"/>
    <n v="3965"/>
    <m/>
    <m/>
    <m/>
    <m/>
    <n v="83732"/>
  </r>
  <r>
    <x v="4"/>
    <d v="2024-03-05T00:00:00"/>
    <x v="0"/>
    <x v="1"/>
    <m/>
    <m/>
    <m/>
    <m/>
    <n v="1000"/>
    <n v="77770"/>
    <n v="84244"/>
    <n v="7178"/>
    <m/>
    <m/>
    <m/>
    <m/>
    <n v="170192"/>
  </r>
  <r>
    <x v="4"/>
    <d v="2024-03-05T00:00:00"/>
    <x v="0"/>
    <x v="4"/>
    <m/>
    <m/>
    <m/>
    <m/>
    <m/>
    <n v="17296"/>
    <n v="21630"/>
    <n v="2477"/>
    <m/>
    <m/>
    <m/>
    <m/>
    <n v="41403"/>
  </r>
  <r>
    <x v="4"/>
    <d v="2024-03-06T00:00:00"/>
    <x v="0"/>
    <x v="3"/>
    <m/>
    <m/>
    <m/>
    <n v="1000"/>
    <n v="82442"/>
    <n v="150681"/>
    <n v="34739"/>
    <n v="9473"/>
    <m/>
    <m/>
    <m/>
    <m/>
    <n v="278335"/>
  </r>
  <r>
    <x v="4"/>
    <d v="2024-03-06T00:00:00"/>
    <x v="0"/>
    <x v="1"/>
    <m/>
    <m/>
    <m/>
    <n v="549"/>
    <n v="1604"/>
    <n v="32444"/>
    <n v="54467"/>
    <n v="1327"/>
    <m/>
    <m/>
    <m/>
    <m/>
    <n v="90391"/>
  </r>
  <r>
    <x v="4"/>
    <d v="2024-03-06T00:00:00"/>
    <x v="0"/>
    <x v="4"/>
    <m/>
    <m/>
    <m/>
    <m/>
    <n v="129"/>
    <n v="6064"/>
    <n v="11978"/>
    <n v="889"/>
    <m/>
    <m/>
    <m/>
    <m/>
    <n v="19060"/>
  </r>
  <r>
    <x v="4"/>
    <d v="2024-03-07T00:00:00"/>
    <x v="0"/>
    <x v="3"/>
    <m/>
    <m/>
    <n v="222"/>
    <n v="297"/>
    <n v="12096"/>
    <n v="19809"/>
    <n v="5272"/>
    <n v="4426"/>
    <m/>
    <m/>
    <m/>
    <m/>
    <n v="42122"/>
  </r>
  <r>
    <x v="4"/>
    <d v="2024-03-07T00:00:00"/>
    <x v="0"/>
    <x v="1"/>
    <m/>
    <m/>
    <m/>
    <m/>
    <m/>
    <n v="59265"/>
    <n v="24982"/>
    <m/>
    <m/>
    <m/>
    <m/>
    <m/>
    <n v="84247"/>
  </r>
  <r>
    <x v="4"/>
    <d v="2024-03-07T00:00:00"/>
    <x v="0"/>
    <x v="4"/>
    <m/>
    <m/>
    <m/>
    <m/>
    <m/>
    <n v="15668"/>
    <n v="6148"/>
    <m/>
    <m/>
    <m/>
    <m/>
    <m/>
    <n v="21816"/>
  </r>
  <r>
    <x v="4"/>
    <d v="2024-03-08T00:00:00"/>
    <x v="0"/>
    <x v="1"/>
    <m/>
    <m/>
    <m/>
    <n v="363"/>
    <m/>
    <m/>
    <m/>
    <m/>
    <m/>
    <m/>
    <m/>
    <m/>
    <n v="363"/>
  </r>
  <r>
    <x v="4"/>
    <d v="2024-03-11T00:00:00"/>
    <x v="0"/>
    <x v="1"/>
    <m/>
    <m/>
    <m/>
    <m/>
    <m/>
    <m/>
    <m/>
    <n v="1000"/>
    <m/>
    <m/>
    <m/>
    <m/>
    <n v="1000"/>
  </r>
  <r>
    <x v="4"/>
    <d v="2024-03-12T00:00:00"/>
    <x v="0"/>
    <x v="1"/>
    <m/>
    <m/>
    <m/>
    <m/>
    <n v="1289"/>
    <n v="30439"/>
    <n v="50498"/>
    <m/>
    <m/>
    <m/>
    <m/>
    <m/>
    <n v="82226"/>
  </r>
  <r>
    <x v="4"/>
    <d v="2024-03-12T00:00:00"/>
    <x v="0"/>
    <x v="4"/>
    <m/>
    <m/>
    <m/>
    <m/>
    <m/>
    <n v="10610"/>
    <n v="13338"/>
    <m/>
    <m/>
    <m/>
    <m/>
    <m/>
    <n v="23948"/>
  </r>
  <r>
    <x v="4"/>
    <d v="2024-03-13T00:00:00"/>
    <x v="0"/>
    <x v="1"/>
    <m/>
    <m/>
    <m/>
    <m/>
    <n v="1000"/>
    <n v="20220"/>
    <n v="69400"/>
    <n v="0"/>
    <m/>
    <m/>
    <m/>
    <m/>
    <n v="90620"/>
  </r>
  <r>
    <x v="4"/>
    <d v="2024-03-13T00:00:00"/>
    <x v="0"/>
    <x v="4"/>
    <m/>
    <m/>
    <m/>
    <m/>
    <m/>
    <n v="2887"/>
    <n v="14261"/>
    <m/>
    <m/>
    <m/>
    <m/>
    <m/>
    <n v="17148"/>
  </r>
  <r>
    <x v="4"/>
    <d v="2024-03-14T00:00:00"/>
    <x v="0"/>
    <x v="1"/>
    <m/>
    <m/>
    <m/>
    <m/>
    <m/>
    <n v="34196"/>
    <n v="135936"/>
    <n v="1123"/>
    <m/>
    <m/>
    <m/>
    <m/>
    <n v="171255"/>
  </r>
  <r>
    <x v="4"/>
    <d v="2024-03-14T00:00:00"/>
    <x v="0"/>
    <x v="4"/>
    <m/>
    <m/>
    <m/>
    <m/>
    <m/>
    <n v="9347"/>
    <n v="33143"/>
    <n v="615"/>
    <m/>
    <m/>
    <m/>
    <m/>
    <n v="43105"/>
  </r>
  <r>
    <x v="4"/>
    <d v="2024-03-15T00:00:00"/>
    <x v="0"/>
    <x v="1"/>
    <m/>
    <m/>
    <n v="1496"/>
    <n v="11487"/>
    <n v="36355"/>
    <n v="78365"/>
    <n v="32147"/>
    <n v="25069"/>
    <m/>
    <m/>
    <m/>
    <m/>
    <n v="184919"/>
  </r>
  <r>
    <x v="4"/>
    <d v="2024-03-15T00:00:00"/>
    <x v="0"/>
    <x v="4"/>
    <m/>
    <m/>
    <n v="1008"/>
    <n v="2652"/>
    <n v="6638"/>
    <n v="21341"/>
    <n v="6324"/>
    <n v="5187"/>
    <m/>
    <m/>
    <m/>
    <m/>
    <n v="43150"/>
  </r>
  <r>
    <x v="4"/>
    <d v="2024-03-18T00:00:00"/>
    <x v="0"/>
    <x v="1"/>
    <m/>
    <m/>
    <m/>
    <n v="13791"/>
    <n v="65735"/>
    <n v="129259"/>
    <n v="4738"/>
    <n v="6841"/>
    <m/>
    <m/>
    <m/>
    <m/>
    <n v="220364"/>
  </r>
  <r>
    <x v="4"/>
    <d v="2024-03-18T00:00:00"/>
    <x v="0"/>
    <x v="4"/>
    <m/>
    <m/>
    <m/>
    <n v="2472"/>
    <n v="9867"/>
    <n v="10745"/>
    <n v="470"/>
    <n v="497"/>
    <m/>
    <m/>
    <m/>
    <m/>
    <n v="24051"/>
  </r>
  <r>
    <x v="4"/>
    <d v="2024-03-19T00:00:00"/>
    <x v="0"/>
    <x v="1"/>
    <m/>
    <m/>
    <m/>
    <n v="7083"/>
    <n v="66677"/>
    <n v="26614"/>
    <n v="588"/>
    <n v="2722"/>
    <m/>
    <m/>
    <m/>
    <m/>
    <n v="103684"/>
  </r>
  <r>
    <x v="4"/>
    <d v="2024-03-19T00:00:00"/>
    <x v="0"/>
    <x v="4"/>
    <m/>
    <m/>
    <m/>
    <n v="1834"/>
    <n v="10253"/>
    <n v="2305"/>
    <m/>
    <n v="1777"/>
    <m/>
    <m/>
    <m/>
    <m/>
    <n v="16169"/>
  </r>
  <r>
    <x v="4"/>
    <d v="2024-03-20T00:00:00"/>
    <x v="0"/>
    <x v="1"/>
    <m/>
    <m/>
    <m/>
    <n v="542"/>
    <n v="36632"/>
    <n v="107092"/>
    <n v="47553"/>
    <n v="11457"/>
    <m/>
    <m/>
    <m/>
    <m/>
    <n v="203276"/>
  </r>
  <r>
    <x v="4"/>
    <d v="2024-03-20T00:00:00"/>
    <x v="0"/>
    <x v="4"/>
    <m/>
    <m/>
    <m/>
    <n v="416"/>
    <n v="6974"/>
    <n v="15704"/>
    <n v="5750"/>
    <n v="3471"/>
    <m/>
    <m/>
    <m/>
    <m/>
    <n v="32315"/>
  </r>
  <r>
    <x v="4"/>
    <d v="2024-03-21T00:00:00"/>
    <x v="0"/>
    <x v="1"/>
    <m/>
    <m/>
    <m/>
    <m/>
    <m/>
    <m/>
    <n v="75339"/>
    <n v="4365"/>
    <m/>
    <m/>
    <m/>
    <m/>
    <n v="79704"/>
  </r>
  <r>
    <x v="4"/>
    <d v="2024-03-21T00:00:00"/>
    <x v="0"/>
    <x v="4"/>
    <m/>
    <m/>
    <m/>
    <m/>
    <m/>
    <m/>
    <n v="20001"/>
    <n v="3513"/>
    <m/>
    <m/>
    <m/>
    <m/>
    <n v="23514"/>
  </r>
  <r>
    <x v="4"/>
    <d v="2024-03-22T00:00:00"/>
    <x v="0"/>
    <x v="1"/>
    <m/>
    <m/>
    <m/>
    <n v="1734"/>
    <n v="23655"/>
    <n v="56546"/>
    <n v="128930"/>
    <n v="39755"/>
    <m/>
    <m/>
    <m/>
    <m/>
    <n v="250620"/>
  </r>
  <r>
    <x v="4"/>
    <d v="2024-03-22T00:00:00"/>
    <x v="0"/>
    <x v="4"/>
    <m/>
    <m/>
    <m/>
    <m/>
    <n v="3030"/>
    <n v="10514"/>
    <n v="31019"/>
    <n v="10512"/>
    <m/>
    <m/>
    <m/>
    <m/>
    <n v="55075"/>
  </r>
  <r>
    <x v="4"/>
    <d v="2024-03-25T00:00:00"/>
    <x v="0"/>
    <x v="1"/>
    <m/>
    <m/>
    <m/>
    <n v="3684"/>
    <n v="3080"/>
    <n v="102752"/>
    <n v="109536"/>
    <n v="26928"/>
    <m/>
    <m/>
    <m/>
    <m/>
    <n v="245980"/>
  </r>
  <r>
    <x v="4"/>
    <d v="2024-03-25T00:00:00"/>
    <x v="0"/>
    <x v="4"/>
    <m/>
    <m/>
    <m/>
    <m/>
    <n v="1254"/>
    <n v="22601"/>
    <n v="16988"/>
    <n v="5896"/>
    <m/>
    <m/>
    <m/>
    <m/>
    <n v="46739"/>
  </r>
  <r>
    <x v="4"/>
    <d v="2024-03-26T00:00:00"/>
    <x v="0"/>
    <x v="1"/>
    <m/>
    <m/>
    <m/>
    <m/>
    <m/>
    <n v="31837"/>
    <n v="382041"/>
    <n v="19542"/>
    <m/>
    <m/>
    <m/>
    <m/>
    <n v="433420"/>
  </r>
  <r>
    <x v="4"/>
    <d v="2024-03-26T00:00:00"/>
    <x v="0"/>
    <x v="4"/>
    <m/>
    <m/>
    <m/>
    <m/>
    <m/>
    <n v="9646"/>
    <n v="96267"/>
    <n v="4661"/>
    <m/>
    <m/>
    <m/>
    <m/>
    <n v="110574"/>
  </r>
  <r>
    <x v="4"/>
    <d v="2024-03-27T00:00:00"/>
    <x v="0"/>
    <x v="1"/>
    <m/>
    <m/>
    <m/>
    <n v="2128"/>
    <n v="5766"/>
    <n v="30751"/>
    <n v="161752"/>
    <n v="117118"/>
    <m/>
    <m/>
    <m/>
    <m/>
    <n v="317515"/>
  </r>
  <r>
    <x v="4"/>
    <d v="2024-03-27T00:00:00"/>
    <x v="0"/>
    <x v="4"/>
    <m/>
    <m/>
    <m/>
    <n v="690"/>
    <n v="693"/>
    <n v="8140"/>
    <n v="27512"/>
    <n v="33622"/>
    <m/>
    <m/>
    <m/>
    <m/>
    <n v="70657"/>
  </r>
  <r>
    <x v="4"/>
    <d v="2024-03-28T00:00:00"/>
    <x v="0"/>
    <x v="1"/>
    <m/>
    <m/>
    <m/>
    <m/>
    <m/>
    <m/>
    <n v="122325"/>
    <n v="351046"/>
    <m/>
    <m/>
    <m/>
    <m/>
    <n v="473371"/>
  </r>
  <r>
    <x v="4"/>
    <d v="2024-03-28T00:00:00"/>
    <x v="0"/>
    <x v="4"/>
    <m/>
    <m/>
    <m/>
    <m/>
    <m/>
    <m/>
    <n v="36941"/>
    <n v="99855"/>
    <m/>
    <m/>
    <m/>
    <m/>
    <n v="136796"/>
  </r>
  <r>
    <x v="4"/>
    <d v="2024-03-29T00:00:00"/>
    <x v="0"/>
    <x v="3"/>
    <m/>
    <m/>
    <m/>
    <m/>
    <n v="3112"/>
    <n v="72124"/>
    <n v="84146"/>
    <n v="29211"/>
    <m/>
    <m/>
    <m/>
    <m/>
    <n v="188593"/>
  </r>
  <r>
    <x v="4"/>
    <d v="2024-03-29T00:00:00"/>
    <x v="0"/>
    <x v="1"/>
    <m/>
    <m/>
    <m/>
    <m/>
    <m/>
    <m/>
    <n v="73289"/>
    <n v="81654"/>
    <m/>
    <m/>
    <m/>
    <m/>
    <n v="154943"/>
  </r>
  <r>
    <x v="4"/>
    <d v="2024-03-29T00:00:00"/>
    <x v="0"/>
    <x v="4"/>
    <m/>
    <m/>
    <m/>
    <m/>
    <m/>
    <m/>
    <n v="18062"/>
    <n v="23213"/>
    <m/>
    <m/>
    <m/>
    <m/>
    <n v="41275"/>
  </r>
  <r>
    <x v="4"/>
    <d v="2024-04-01T00:00:00"/>
    <x v="0"/>
    <x v="3"/>
    <m/>
    <m/>
    <m/>
    <m/>
    <n v="3547"/>
    <n v="8528"/>
    <n v="86677"/>
    <n v="21276"/>
    <n v="8212"/>
    <m/>
    <m/>
    <m/>
    <n v="128240"/>
  </r>
  <r>
    <x v="4"/>
    <d v="2024-04-01T00:00:00"/>
    <x v="0"/>
    <x v="1"/>
    <m/>
    <m/>
    <n v="340"/>
    <m/>
    <m/>
    <m/>
    <n v="43399"/>
    <n v="73971"/>
    <n v="28413"/>
    <m/>
    <m/>
    <m/>
    <n v="146123"/>
  </r>
  <r>
    <x v="4"/>
    <d v="2024-04-01T00:00:00"/>
    <x v="0"/>
    <x v="4"/>
    <m/>
    <m/>
    <n v="660"/>
    <m/>
    <m/>
    <m/>
    <n v="4321"/>
    <n v="19740"/>
    <n v="14749"/>
    <m/>
    <m/>
    <m/>
    <n v="39470"/>
  </r>
  <r>
    <x v="4"/>
    <d v="2024-04-02T00:00:00"/>
    <x v="0"/>
    <x v="3"/>
    <m/>
    <m/>
    <m/>
    <m/>
    <m/>
    <n v="44370"/>
    <n v="206627"/>
    <n v="23231"/>
    <n v="9859"/>
    <m/>
    <m/>
    <m/>
    <n v="284087"/>
  </r>
  <r>
    <x v="4"/>
    <d v="2024-04-02T00:00:00"/>
    <x v="0"/>
    <x v="1"/>
    <m/>
    <m/>
    <m/>
    <m/>
    <m/>
    <m/>
    <m/>
    <n v="123307"/>
    <n v="32507"/>
    <m/>
    <m/>
    <m/>
    <n v="155814"/>
  </r>
  <r>
    <x v="4"/>
    <d v="2024-04-02T00:00:00"/>
    <x v="0"/>
    <x v="4"/>
    <m/>
    <m/>
    <m/>
    <m/>
    <m/>
    <m/>
    <m/>
    <n v="32892"/>
    <n v="10008"/>
    <m/>
    <m/>
    <m/>
    <n v="42900"/>
  </r>
  <r>
    <x v="4"/>
    <d v="2024-04-03T00:00:00"/>
    <x v="0"/>
    <x v="3"/>
    <m/>
    <m/>
    <m/>
    <m/>
    <n v="1358"/>
    <n v="12726"/>
    <n v="154982"/>
    <n v="32427"/>
    <n v="9343"/>
    <m/>
    <m/>
    <m/>
    <n v="210836"/>
  </r>
  <r>
    <x v="4"/>
    <d v="2024-04-03T00:00:00"/>
    <x v="0"/>
    <x v="1"/>
    <m/>
    <m/>
    <m/>
    <m/>
    <m/>
    <m/>
    <n v="1458"/>
    <n v="123767"/>
    <n v="31049"/>
    <m/>
    <m/>
    <m/>
    <n v="156274"/>
  </r>
  <r>
    <x v="4"/>
    <d v="2024-04-03T00:00:00"/>
    <x v="0"/>
    <x v="4"/>
    <m/>
    <m/>
    <m/>
    <m/>
    <m/>
    <m/>
    <m/>
    <n v="34302"/>
    <n v="11660"/>
    <m/>
    <m/>
    <m/>
    <n v="45962"/>
  </r>
  <r>
    <x v="4"/>
    <d v="2024-04-04T00:00:00"/>
    <x v="0"/>
    <x v="3"/>
    <m/>
    <m/>
    <m/>
    <m/>
    <m/>
    <n v="6375"/>
    <n v="38477"/>
    <n v="2499"/>
    <n v="1020"/>
    <m/>
    <m/>
    <m/>
    <n v="48371"/>
  </r>
  <r>
    <x v="4"/>
    <d v="2024-04-05T00:00:00"/>
    <x v="0"/>
    <x v="3"/>
    <m/>
    <m/>
    <m/>
    <m/>
    <m/>
    <m/>
    <m/>
    <m/>
    <n v="200"/>
    <m/>
    <m/>
    <m/>
    <n v="200"/>
  </r>
  <r>
    <x v="4"/>
    <d v="2024-04-05T00:00:00"/>
    <x v="0"/>
    <x v="1"/>
    <m/>
    <m/>
    <m/>
    <m/>
    <m/>
    <m/>
    <m/>
    <m/>
    <n v="250"/>
    <m/>
    <m/>
    <m/>
    <n v="250"/>
  </r>
  <r>
    <x v="4"/>
    <d v="2024-04-08T00:00:00"/>
    <x v="0"/>
    <x v="1"/>
    <m/>
    <m/>
    <m/>
    <m/>
    <m/>
    <m/>
    <m/>
    <n v="103840"/>
    <n v="60172"/>
    <m/>
    <m/>
    <m/>
    <n v="164012"/>
  </r>
  <r>
    <x v="4"/>
    <d v="2024-04-08T00:00:00"/>
    <x v="0"/>
    <x v="4"/>
    <m/>
    <m/>
    <m/>
    <m/>
    <m/>
    <m/>
    <m/>
    <n v="28911"/>
    <n v="15034"/>
    <m/>
    <m/>
    <m/>
    <n v="43945"/>
  </r>
  <r>
    <x v="4"/>
    <d v="2024-04-15T00:00:00"/>
    <x v="0"/>
    <x v="3"/>
    <m/>
    <m/>
    <m/>
    <m/>
    <m/>
    <m/>
    <n v="500"/>
    <m/>
    <m/>
    <m/>
    <m/>
    <m/>
    <n v="500"/>
  </r>
  <r>
    <x v="4"/>
    <d v="2024-04-15T00:00:00"/>
    <x v="0"/>
    <x v="1"/>
    <m/>
    <m/>
    <m/>
    <m/>
    <m/>
    <n v="2772"/>
    <n v="13081"/>
    <n v="58717"/>
    <n v="5699"/>
    <m/>
    <m/>
    <m/>
    <n v="80269"/>
  </r>
  <r>
    <x v="4"/>
    <d v="2024-04-15T00:00:00"/>
    <x v="0"/>
    <x v="4"/>
    <m/>
    <m/>
    <m/>
    <m/>
    <m/>
    <m/>
    <n v="634"/>
    <n v="6661"/>
    <n v="1560"/>
    <m/>
    <m/>
    <m/>
    <n v="8855"/>
  </r>
  <r>
    <x v="4"/>
    <d v="2024-04-16T00:00:00"/>
    <x v="0"/>
    <x v="1"/>
    <m/>
    <m/>
    <m/>
    <m/>
    <m/>
    <m/>
    <n v="2543"/>
    <n v="53879"/>
    <n v="7361"/>
    <m/>
    <m/>
    <m/>
    <n v="63783"/>
  </r>
  <r>
    <x v="4"/>
    <d v="2024-04-16T00:00:00"/>
    <x v="0"/>
    <x v="4"/>
    <m/>
    <m/>
    <m/>
    <m/>
    <m/>
    <m/>
    <m/>
    <n v="4676"/>
    <n v="211"/>
    <m/>
    <m/>
    <m/>
    <n v="4887"/>
  </r>
  <r>
    <x v="4"/>
    <d v="2024-04-17T00:00:00"/>
    <x v="0"/>
    <x v="1"/>
    <m/>
    <m/>
    <m/>
    <m/>
    <m/>
    <m/>
    <m/>
    <n v="54590"/>
    <n v="38760"/>
    <m/>
    <m/>
    <m/>
    <n v="93350"/>
  </r>
  <r>
    <x v="4"/>
    <d v="2024-04-17T00:00:00"/>
    <x v="0"/>
    <x v="4"/>
    <m/>
    <m/>
    <m/>
    <m/>
    <m/>
    <m/>
    <m/>
    <n v="8692"/>
    <n v="12067"/>
    <m/>
    <m/>
    <m/>
    <n v="20759"/>
  </r>
  <r>
    <x v="4"/>
    <d v="2024-04-18T00:00:00"/>
    <x v="0"/>
    <x v="1"/>
    <m/>
    <m/>
    <m/>
    <m/>
    <m/>
    <m/>
    <m/>
    <n v="48947"/>
    <n v="26374"/>
    <m/>
    <m/>
    <m/>
    <n v="75321"/>
  </r>
  <r>
    <x v="4"/>
    <d v="2024-04-18T00:00:00"/>
    <x v="0"/>
    <x v="4"/>
    <m/>
    <m/>
    <m/>
    <m/>
    <m/>
    <m/>
    <m/>
    <n v="8786"/>
    <n v="4116"/>
    <m/>
    <m/>
    <m/>
    <n v="12902"/>
  </r>
  <r>
    <x v="4"/>
    <d v="2024-04-19T00:00:00"/>
    <x v="0"/>
    <x v="1"/>
    <m/>
    <m/>
    <m/>
    <m/>
    <m/>
    <m/>
    <n v="11957"/>
    <n v="58817"/>
    <n v="109281"/>
    <m/>
    <m/>
    <m/>
    <n v="180055"/>
  </r>
  <r>
    <x v="4"/>
    <d v="2024-04-19T00:00:00"/>
    <x v="0"/>
    <x v="4"/>
    <m/>
    <m/>
    <m/>
    <m/>
    <m/>
    <m/>
    <n v="2162"/>
    <n v="9772"/>
    <n v="22395"/>
    <m/>
    <m/>
    <m/>
    <n v="34329"/>
  </r>
  <r>
    <x v="4"/>
    <d v="2024-04-22T00:00:00"/>
    <x v="0"/>
    <x v="1"/>
    <m/>
    <m/>
    <m/>
    <m/>
    <m/>
    <m/>
    <n v="2121"/>
    <n v="1691"/>
    <n v="167427"/>
    <m/>
    <m/>
    <m/>
    <n v="171239"/>
  </r>
  <r>
    <x v="4"/>
    <d v="2024-04-22T00:00:00"/>
    <x v="0"/>
    <x v="4"/>
    <m/>
    <m/>
    <m/>
    <m/>
    <m/>
    <m/>
    <n v="450"/>
    <m/>
    <n v="39105"/>
    <m/>
    <m/>
    <m/>
    <n v="39555"/>
  </r>
  <r>
    <x v="4"/>
    <d v="2024-04-23T00:00:00"/>
    <x v="0"/>
    <x v="1"/>
    <m/>
    <m/>
    <m/>
    <m/>
    <m/>
    <m/>
    <m/>
    <m/>
    <n v="177056"/>
    <m/>
    <m/>
    <m/>
    <n v="177056"/>
  </r>
  <r>
    <x v="4"/>
    <d v="2024-04-23T00:00:00"/>
    <x v="0"/>
    <x v="4"/>
    <m/>
    <m/>
    <m/>
    <m/>
    <m/>
    <m/>
    <m/>
    <m/>
    <n v="39664"/>
    <m/>
    <m/>
    <m/>
    <n v="39664"/>
  </r>
  <r>
    <x v="4"/>
    <d v="2024-04-24T00:00:00"/>
    <x v="0"/>
    <x v="1"/>
    <m/>
    <m/>
    <m/>
    <m/>
    <m/>
    <m/>
    <m/>
    <m/>
    <n v="87621"/>
    <m/>
    <m/>
    <m/>
    <n v="87621"/>
  </r>
  <r>
    <x v="4"/>
    <d v="2024-04-24T00:00:00"/>
    <x v="0"/>
    <x v="4"/>
    <m/>
    <m/>
    <m/>
    <m/>
    <m/>
    <m/>
    <m/>
    <m/>
    <n v="19981"/>
    <m/>
    <m/>
    <m/>
    <n v="19981"/>
  </r>
  <r>
    <x v="4"/>
    <d v="2024-04-25T00:00:00"/>
    <x v="0"/>
    <x v="1"/>
    <m/>
    <m/>
    <m/>
    <m/>
    <m/>
    <m/>
    <n v="597"/>
    <n v="50427"/>
    <n v="104855"/>
    <m/>
    <m/>
    <m/>
    <n v="155879"/>
  </r>
  <r>
    <x v="4"/>
    <d v="2024-04-25T00:00:00"/>
    <x v="0"/>
    <x v="4"/>
    <m/>
    <m/>
    <m/>
    <m/>
    <m/>
    <m/>
    <m/>
    <n v="4468"/>
    <n v="13619"/>
    <m/>
    <m/>
    <m/>
    <n v="18087"/>
  </r>
  <r>
    <x v="4"/>
    <d v="2024-04-26T00:00:00"/>
    <x v="0"/>
    <x v="1"/>
    <m/>
    <m/>
    <m/>
    <m/>
    <m/>
    <m/>
    <m/>
    <n v="4555"/>
    <n v="32553"/>
    <m/>
    <m/>
    <m/>
    <n v="37108"/>
  </r>
  <r>
    <x v="4"/>
    <d v="2024-04-26T00:00:00"/>
    <x v="0"/>
    <x v="4"/>
    <m/>
    <m/>
    <m/>
    <m/>
    <m/>
    <m/>
    <m/>
    <n v="1365"/>
    <n v="6471"/>
    <m/>
    <m/>
    <m/>
    <n v="7836"/>
  </r>
  <r>
    <x v="4"/>
    <d v="2024-04-30T00:00:00"/>
    <x v="0"/>
    <x v="0"/>
    <m/>
    <m/>
    <m/>
    <m/>
    <m/>
    <m/>
    <m/>
    <m/>
    <n v="1143.96"/>
    <m/>
    <m/>
    <m/>
    <n v="1143.96"/>
  </r>
  <r>
    <x v="4"/>
    <d v="2024-05-02T00:00:00"/>
    <x v="0"/>
    <x v="3"/>
    <m/>
    <m/>
    <m/>
    <m/>
    <m/>
    <m/>
    <m/>
    <n v="3986"/>
    <n v="1337"/>
    <n v="1224"/>
    <m/>
    <m/>
    <n v="6547"/>
  </r>
  <r>
    <x v="4"/>
    <d v="2024-05-03T00:00:00"/>
    <x v="0"/>
    <x v="3"/>
    <m/>
    <m/>
    <m/>
    <m/>
    <m/>
    <m/>
    <n v="5434"/>
    <n v="16550"/>
    <n v="9974"/>
    <n v="2202"/>
    <m/>
    <m/>
    <n v="34160"/>
  </r>
  <r>
    <x v="4"/>
    <d v="2024-05-07T00:00:00"/>
    <x v="0"/>
    <x v="3"/>
    <m/>
    <m/>
    <m/>
    <m/>
    <m/>
    <m/>
    <m/>
    <m/>
    <n v="11271"/>
    <n v="255"/>
    <m/>
    <m/>
    <n v="11526"/>
  </r>
  <r>
    <x v="4"/>
    <d v="2024-05-09T00:00:00"/>
    <x v="0"/>
    <x v="3"/>
    <m/>
    <m/>
    <m/>
    <m/>
    <m/>
    <m/>
    <m/>
    <n v="28800"/>
    <n v="24214"/>
    <n v="7389"/>
    <m/>
    <m/>
    <n v="60403"/>
  </r>
  <r>
    <x v="4"/>
    <d v="2024-05-10T00:00:00"/>
    <x v="0"/>
    <x v="3"/>
    <m/>
    <m/>
    <m/>
    <m/>
    <m/>
    <n v="1913"/>
    <n v="7941"/>
    <n v="47647"/>
    <n v="69617"/>
    <n v="4272"/>
    <m/>
    <m/>
    <n v="131390"/>
  </r>
  <r>
    <x v="4"/>
    <d v="2024-05-13T00:00:00"/>
    <x v="0"/>
    <x v="3"/>
    <m/>
    <m/>
    <m/>
    <m/>
    <m/>
    <m/>
    <n v="68137"/>
    <n v="119455"/>
    <n v="103987"/>
    <n v="6838"/>
    <m/>
    <m/>
    <n v="298417"/>
  </r>
  <r>
    <x v="4"/>
    <d v="2024-05-13T00:00:00"/>
    <x v="0"/>
    <x v="1"/>
    <m/>
    <m/>
    <m/>
    <m/>
    <m/>
    <m/>
    <m/>
    <m/>
    <n v="83004"/>
    <n v="6098"/>
    <m/>
    <m/>
    <n v="89102"/>
  </r>
  <r>
    <x v="4"/>
    <d v="2024-05-13T00:00:00"/>
    <x v="0"/>
    <x v="4"/>
    <m/>
    <m/>
    <m/>
    <m/>
    <m/>
    <m/>
    <m/>
    <m/>
    <n v="17045"/>
    <n v="2117"/>
    <m/>
    <m/>
    <n v="19162"/>
  </r>
  <r>
    <x v="4"/>
    <d v="2024-05-14T00:00:00"/>
    <x v="0"/>
    <x v="1"/>
    <m/>
    <m/>
    <m/>
    <m/>
    <m/>
    <m/>
    <m/>
    <m/>
    <n v="110664"/>
    <n v="58398"/>
    <m/>
    <m/>
    <n v="169062"/>
  </r>
  <r>
    <x v="4"/>
    <d v="2024-05-14T00:00:00"/>
    <x v="0"/>
    <x v="4"/>
    <m/>
    <m/>
    <m/>
    <m/>
    <m/>
    <m/>
    <m/>
    <m/>
    <n v="30510"/>
    <n v="12042"/>
    <m/>
    <m/>
    <n v="42552"/>
  </r>
  <r>
    <x v="4"/>
    <d v="2024-05-15T00:00:00"/>
    <x v="0"/>
    <x v="1"/>
    <m/>
    <m/>
    <m/>
    <m/>
    <m/>
    <m/>
    <m/>
    <m/>
    <n v="33952"/>
    <n v="56378"/>
    <m/>
    <m/>
    <n v="90330"/>
  </r>
  <r>
    <x v="4"/>
    <d v="2024-05-15T00:00:00"/>
    <x v="0"/>
    <x v="4"/>
    <m/>
    <m/>
    <m/>
    <m/>
    <m/>
    <m/>
    <m/>
    <m/>
    <n v="5117"/>
    <n v="11868"/>
    <m/>
    <m/>
    <n v="16985"/>
  </r>
  <r>
    <x v="4"/>
    <d v="2024-05-16T00:00:00"/>
    <x v="0"/>
    <x v="1"/>
    <m/>
    <m/>
    <m/>
    <n v="224"/>
    <m/>
    <n v="464"/>
    <n v="1447"/>
    <n v="21450"/>
    <n v="138018"/>
    <n v="14620"/>
    <m/>
    <m/>
    <n v="176223"/>
  </r>
  <r>
    <x v="4"/>
    <d v="2024-05-16T00:00:00"/>
    <x v="0"/>
    <x v="4"/>
    <m/>
    <m/>
    <m/>
    <n v="514"/>
    <m/>
    <n v="536"/>
    <m/>
    <n v="1509"/>
    <n v="17440"/>
    <n v="4421"/>
    <m/>
    <m/>
    <n v="24420"/>
  </r>
  <r>
    <x v="4"/>
    <d v="2024-05-17T00:00:00"/>
    <x v="0"/>
    <x v="1"/>
    <m/>
    <m/>
    <m/>
    <m/>
    <m/>
    <m/>
    <m/>
    <m/>
    <n v="43865"/>
    <n v="141451"/>
    <m/>
    <m/>
    <n v="185316"/>
  </r>
  <r>
    <x v="4"/>
    <d v="2024-05-17T00:00:00"/>
    <x v="0"/>
    <x v="4"/>
    <m/>
    <m/>
    <m/>
    <m/>
    <m/>
    <m/>
    <m/>
    <m/>
    <n v="6327"/>
    <n v="23831"/>
    <m/>
    <m/>
    <n v="30158"/>
  </r>
  <r>
    <x v="4"/>
    <d v="2024-05-28T00:00:00"/>
    <x v="0"/>
    <x v="3"/>
    <m/>
    <m/>
    <m/>
    <m/>
    <m/>
    <m/>
    <n v="500"/>
    <m/>
    <n v="70820"/>
    <n v="2745"/>
    <m/>
    <m/>
    <n v="74065"/>
  </r>
  <r>
    <x v="4"/>
    <d v="2024-05-29T00:00:00"/>
    <x v="0"/>
    <x v="3"/>
    <m/>
    <m/>
    <m/>
    <n v="255"/>
    <m/>
    <n v="462"/>
    <m/>
    <n v="19144"/>
    <n v="111924"/>
    <n v="8003"/>
    <m/>
    <m/>
    <n v="139788"/>
  </r>
  <r>
    <x v="4"/>
    <d v="2024-05-29T00:00:00"/>
    <x v="0"/>
    <x v="1"/>
    <m/>
    <m/>
    <m/>
    <m/>
    <m/>
    <m/>
    <m/>
    <m/>
    <m/>
    <n v="98169"/>
    <m/>
    <m/>
    <n v="98169"/>
  </r>
  <r>
    <x v="4"/>
    <d v="2024-05-29T00:00:00"/>
    <x v="0"/>
    <x v="4"/>
    <m/>
    <m/>
    <m/>
    <m/>
    <m/>
    <m/>
    <m/>
    <m/>
    <m/>
    <n v="16406"/>
    <m/>
    <m/>
    <n v="16406"/>
  </r>
  <r>
    <x v="4"/>
    <d v="2024-05-30T00:00:00"/>
    <x v="0"/>
    <x v="3"/>
    <m/>
    <m/>
    <m/>
    <m/>
    <m/>
    <m/>
    <n v="630"/>
    <n v="977"/>
    <n v="123701"/>
    <n v="73871"/>
    <m/>
    <m/>
    <n v="199179"/>
  </r>
  <r>
    <x v="4"/>
    <d v="2024-05-30T00:00:00"/>
    <x v="0"/>
    <x v="1"/>
    <m/>
    <m/>
    <m/>
    <m/>
    <m/>
    <m/>
    <m/>
    <m/>
    <m/>
    <n v="129"/>
    <m/>
    <m/>
    <n v="129"/>
  </r>
  <r>
    <x v="4"/>
    <d v="2024-05-31T00:00:00"/>
    <x v="0"/>
    <x v="3"/>
    <m/>
    <m/>
    <m/>
    <m/>
    <m/>
    <m/>
    <m/>
    <m/>
    <n v="104771"/>
    <n v="30205"/>
    <m/>
    <m/>
    <n v="134976"/>
  </r>
  <r>
    <x v="4"/>
    <d v="2024-05-31T00:00:00"/>
    <x v="0"/>
    <x v="1"/>
    <m/>
    <m/>
    <m/>
    <m/>
    <m/>
    <m/>
    <m/>
    <m/>
    <n v="20663"/>
    <n v="121884"/>
    <m/>
    <m/>
    <n v="142547"/>
  </r>
  <r>
    <x v="4"/>
    <d v="2024-05-31T00:00:00"/>
    <x v="0"/>
    <x v="4"/>
    <m/>
    <m/>
    <m/>
    <m/>
    <m/>
    <m/>
    <m/>
    <m/>
    <n v="3194"/>
    <n v="29347"/>
    <m/>
    <m/>
    <n v="32541"/>
  </r>
  <r>
    <x v="4"/>
    <d v="2024-06-03T00:00:00"/>
    <x v="0"/>
    <x v="3"/>
    <m/>
    <m/>
    <m/>
    <n v="267"/>
    <m/>
    <m/>
    <m/>
    <n v="1521"/>
    <n v="31788"/>
    <n v="9511"/>
    <n v="2530"/>
    <m/>
    <n v="45617"/>
  </r>
  <r>
    <x v="4"/>
    <d v="2024-06-03T00:00:00"/>
    <x v="0"/>
    <x v="1"/>
    <m/>
    <m/>
    <m/>
    <m/>
    <m/>
    <m/>
    <n v="905"/>
    <n v="3001"/>
    <n v="114330"/>
    <n v="75921"/>
    <n v="3565"/>
    <m/>
    <n v="197722"/>
  </r>
  <r>
    <x v="4"/>
    <d v="2024-06-03T00:00:00"/>
    <x v="0"/>
    <x v="4"/>
    <m/>
    <m/>
    <m/>
    <m/>
    <m/>
    <m/>
    <m/>
    <m/>
    <n v="13302"/>
    <n v="7691"/>
    <n v="1080"/>
    <m/>
    <n v="22073"/>
  </r>
  <r>
    <x v="4"/>
    <d v="2024-06-06T00:00:00"/>
    <x v="0"/>
    <x v="1"/>
    <m/>
    <m/>
    <m/>
    <m/>
    <m/>
    <m/>
    <m/>
    <n v="1000"/>
    <n v="44018"/>
    <n v="41799"/>
    <n v="2835"/>
    <m/>
    <n v="89652"/>
  </r>
  <r>
    <x v="4"/>
    <d v="2024-06-06T00:00:00"/>
    <x v="0"/>
    <x v="4"/>
    <m/>
    <m/>
    <m/>
    <m/>
    <m/>
    <m/>
    <m/>
    <m/>
    <n v="4154"/>
    <n v="6102"/>
    <n v="379"/>
    <m/>
    <n v="10635"/>
  </r>
  <r>
    <x v="4"/>
    <d v="2024-06-13T00:00:00"/>
    <x v="0"/>
    <x v="1"/>
    <m/>
    <m/>
    <m/>
    <m/>
    <m/>
    <m/>
    <n v="436"/>
    <m/>
    <n v="2670"/>
    <n v="169350"/>
    <n v="17146"/>
    <m/>
    <n v="189602"/>
  </r>
  <r>
    <x v="4"/>
    <d v="2024-06-13T00:00:00"/>
    <x v="0"/>
    <x v="4"/>
    <m/>
    <m/>
    <m/>
    <m/>
    <m/>
    <m/>
    <n v="564"/>
    <m/>
    <n v="580"/>
    <n v="24299"/>
    <n v="3737"/>
    <m/>
    <n v="29180"/>
  </r>
  <r>
    <x v="4"/>
    <d v="2024-06-18T00:00:00"/>
    <x v="0"/>
    <x v="1"/>
    <m/>
    <m/>
    <m/>
    <m/>
    <m/>
    <m/>
    <m/>
    <m/>
    <n v="2157"/>
    <n v="94486"/>
    <n v="4753"/>
    <m/>
    <n v="101396"/>
  </r>
  <r>
    <x v="4"/>
    <d v="2024-06-18T00:00:00"/>
    <x v="0"/>
    <x v="4"/>
    <m/>
    <m/>
    <m/>
    <m/>
    <m/>
    <m/>
    <m/>
    <m/>
    <n v="234"/>
    <n v="12918"/>
    <n v="390"/>
    <m/>
    <n v="13542"/>
  </r>
  <r>
    <x v="4"/>
    <d v="2024-06-20T00:00:00"/>
    <x v="0"/>
    <x v="1"/>
    <m/>
    <m/>
    <m/>
    <m/>
    <m/>
    <m/>
    <m/>
    <m/>
    <n v="1625"/>
    <n v="83631"/>
    <n v="3387"/>
    <m/>
    <n v="88643"/>
  </r>
  <r>
    <x v="4"/>
    <d v="2024-06-20T00:00:00"/>
    <x v="0"/>
    <x v="4"/>
    <m/>
    <m/>
    <m/>
    <m/>
    <m/>
    <m/>
    <m/>
    <m/>
    <n v="375"/>
    <n v="17649"/>
    <n v="548"/>
    <m/>
    <n v="18572"/>
  </r>
  <r>
    <x v="4"/>
    <d v="2024-06-24T00:00:00"/>
    <x v="0"/>
    <x v="1"/>
    <m/>
    <m/>
    <m/>
    <m/>
    <m/>
    <m/>
    <m/>
    <m/>
    <m/>
    <n v="92154"/>
    <n v="747"/>
    <m/>
    <n v="92901"/>
  </r>
  <r>
    <x v="4"/>
    <d v="2024-06-24T00:00:00"/>
    <x v="0"/>
    <x v="4"/>
    <m/>
    <m/>
    <m/>
    <m/>
    <m/>
    <m/>
    <m/>
    <m/>
    <m/>
    <n v="15332"/>
    <m/>
    <m/>
    <n v="15332"/>
  </r>
  <r>
    <x v="4"/>
    <d v="2024-06-27T00:00:00"/>
    <x v="0"/>
    <x v="1"/>
    <m/>
    <m/>
    <m/>
    <m/>
    <m/>
    <m/>
    <m/>
    <m/>
    <m/>
    <n v="90344"/>
    <n v="2402"/>
    <m/>
    <n v="92746"/>
  </r>
  <r>
    <x v="4"/>
    <d v="2024-06-27T00:00:00"/>
    <x v="0"/>
    <x v="4"/>
    <m/>
    <m/>
    <m/>
    <m/>
    <m/>
    <m/>
    <m/>
    <m/>
    <m/>
    <n v="15733"/>
    <n v="1207"/>
    <m/>
    <n v="16940"/>
  </r>
  <r>
    <x v="4"/>
    <d v="2024-06-28T00:00:00"/>
    <x v="0"/>
    <x v="1"/>
    <m/>
    <m/>
    <m/>
    <m/>
    <m/>
    <m/>
    <m/>
    <m/>
    <m/>
    <n v="76755"/>
    <n v="23503"/>
    <m/>
    <n v="100258"/>
  </r>
  <r>
    <x v="4"/>
    <d v="2024-06-28T00:00:00"/>
    <x v="0"/>
    <x v="4"/>
    <m/>
    <m/>
    <m/>
    <m/>
    <m/>
    <m/>
    <m/>
    <m/>
    <m/>
    <n v="11047"/>
    <n v="3430"/>
    <m/>
    <n v="14477"/>
  </r>
  <r>
    <x v="4"/>
    <d v="2024-07-01T00:00:00"/>
    <x v="0"/>
    <x v="1"/>
    <m/>
    <m/>
    <m/>
    <m/>
    <m/>
    <m/>
    <m/>
    <m/>
    <m/>
    <n v="69413"/>
    <m/>
    <n v="8641"/>
    <n v="78054"/>
  </r>
  <r>
    <x v="4"/>
    <d v="2024-07-01T00:00:00"/>
    <x v="0"/>
    <x v="4"/>
    <m/>
    <m/>
    <m/>
    <m/>
    <m/>
    <m/>
    <m/>
    <m/>
    <m/>
    <n v="15326"/>
    <m/>
    <n v="4480"/>
    <n v="19806"/>
  </r>
  <r>
    <x v="4"/>
    <d v="2024-07-02T00:00:00"/>
    <x v="0"/>
    <x v="3"/>
    <m/>
    <m/>
    <m/>
    <m/>
    <m/>
    <m/>
    <m/>
    <m/>
    <n v="9335"/>
    <n v="52131"/>
    <n v="500"/>
    <n v="6899"/>
    <n v="68865"/>
  </r>
  <r>
    <x v="4"/>
    <d v="2024-07-02T00:00:00"/>
    <x v="0"/>
    <x v="1"/>
    <m/>
    <m/>
    <m/>
    <m/>
    <m/>
    <m/>
    <m/>
    <m/>
    <m/>
    <n v="78098"/>
    <m/>
    <n v="10992"/>
    <n v="89090"/>
  </r>
  <r>
    <x v="4"/>
    <d v="2024-07-02T00:00:00"/>
    <x v="0"/>
    <x v="4"/>
    <m/>
    <m/>
    <m/>
    <m/>
    <m/>
    <m/>
    <m/>
    <m/>
    <m/>
    <n v="12606"/>
    <m/>
    <n v="1939"/>
    <n v="14545"/>
  </r>
  <r>
    <x v="4"/>
    <d v="2024-07-03T00:00:00"/>
    <x v="0"/>
    <x v="3"/>
    <m/>
    <m/>
    <m/>
    <m/>
    <m/>
    <m/>
    <m/>
    <n v="1000"/>
    <n v="8727"/>
    <n v="220781"/>
    <n v="8768"/>
    <n v="14139"/>
    <n v="253415"/>
  </r>
  <r>
    <x v="4"/>
    <d v="2024-07-03T00:00:00"/>
    <x v="0"/>
    <x v="1"/>
    <m/>
    <m/>
    <m/>
    <m/>
    <m/>
    <m/>
    <m/>
    <m/>
    <m/>
    <n v="81136"/>
    <m/>
    <n v="6287"/>
    <n v="87423"/>
  </r>
  <r>
    <x v="4"/>
    <d v="2024-07-03T00:00:00"/>
    <x v="0"/>
    <x v="4"/>
    <m/>
    <m/>
    <m/>
    <m/>
    <m/>
    <m/>
    <m/>
    <m/>
    <m/>
    <n v="16943"/>
    <m/>
    <n v="898"/>
    <n v="17841"/>
  </r>
  <r>
    <x v="4"/>
    <d v="2024-07-05T00:00:00"/>
    <x v="0"/>
    <x v="1"/>
    <m/>
    <m/>
    <m/>
    <m/>
    <m/>
    <m/>
    <m/>
    <m/>
    <n v="10222"/>
    <n v="84471"/>
    <m/>
    <n v="10442"/>
    <n v="105135"/>
  </r>
  <r>
    <x v="4"/>
    <d v="2024-07-05T00:00:00"/>
    <x v="0"/>
    <x v="4"/>
    <m/>
    <m/>
    <m/>
    <m/>
    <m/>
    <m/>
    <m/>
    <m/>
    <n v="724"/>
    <n v="8193"/>
    <m/>
    <n v="1410"/>
    <n v="10327"/>
  </r>
  <r>
    <x v="4"/>
    <d v="2024-07-08T00:00:00"/>
    <x v="0"/>
    <x v="3"/>
    <m/>
    <m/>
    <m/>
    <m/>
    <m/>
    <m/>
    <m/>
    <m/>
    <m/>
    <n v="83987"/>
    <n v="28460"/>
    <n v="4977"/>
    <n v="117424"/>
  </r>
  <r>
    <x v="4"/>
    <d v="2024-07-08T00:00:00"/>
    <x v="0"/>
    <x v="1"/>
    <m/>
    <m/>
    <m/>
    <m/>
    <n v="407"/>
    <m/>
    <m/>
    <m/>
    <n v="8599"/>
    <n v="70213"/>
    <n v="500"/>
    <n v="5304"/>
    <n v="85023"/>
  </r>
  <r>
    <x v="4"/>
    <d v="2024-07-08T00:00:00"/>
    <x v="0"/>
    <x v="4"/>
    <m/>
    <m/>
    <m/>
    <m/>
    <n v="593"/>
    <m/>
    <m/>
    <m/>
    <n v="2679"/>
    <n v="4399"/>
    <m/>
    <n v="690"/>
    <n v="8361"/>
  </r>
  <r>
    <x v="4"/>
    <d v="2024-07-09T00:00:00"/>
    <x v="0"/>
    <x v="3"/>
    <m/>
    <m/>
    <m/>
    <m/>
    <m/>
    <m/>
    <m/>
    <m/>
    <n v="1809"/>
    <n v="168554"/>
    <n v="26719"/>
    <n v="5289"/>
    <n v="202371"/>
  </r>
  <r>
    <x v="4"/>
    <d v="2024-07-10T00:00:00"/>
    <x v="0"/>
    <x v="3"/>
    <m/>
    <m/>
    <m/>
    <m/>
    <m/>
    <m/>
    <m/>
    <m/>
    <m/>
    <n v="26755"/>
    <n v="2550"/>
    <n v="765"/>
    <n v="30070"/>
  </r>
  <r>
    <x v="4"/>
    <d v="2024-07-11T00:00:00"/>
    <x v="0"/>
    <x v="1"/>
    <m/>
    <m/>
    <m/>
    <m/>
    <m/>
    <m/>
    <m/>
    <m/>
    <n v="5053"/>
    <n v="83636"/>
    <m/>
    <n v="7474"/>
    <n v="96163"/>
  </r>
  <r>
    <x v="4"/>
    <d v="2024-07-11T00:00:00"/>
    <x v="0"/>
    <x v="4"/>
    <m/>
    <m/>
    <m/>
    <m/>
    <m/>
    <m/>
    <m/>
    <m/>
    <n v="333"/>
    <n v="7363"/>
    <m/>
    <n v="1480"/>
    <n v="9176"/>
  </r>
  <r>
    <x v="4"/>
    <d v="2024-07-12T00:00:00"/>
    <x v="0"/>
    <x v="1"/>
    <m/>
    <m/>
    <m/>
    <m/>
    <m/>
    <m/>
    <m/>
    <m/>
    <m/>
    <n v="76327"/>
    <n v="848"/>
    <n v="802"/>
    <n v="77977"/>
  </r>
  <r>
    <x v="4"/>
    <d v="2024-07-12T00:00:00"/>
    <x v="0"/>
    <x v="4"/>
    <m/>
    <m/>
    <m/>
    <m/>
    <m/>
    <m/>
    <m/>
    <m/>
    <m/>
    <n v="20114"/>
    <m/>
    <n v="713"/>
    <n v="20827"/>
  </r>
  <r>
    <x v="4"/>
    <d v="2024-07-15T00:00:00"/>
    <x v="0"/>
    <x v="1"/>
    <m/>
    <m/>
    <m/>
    <m/>
    <m/>
    <m/>
    <m/>
    <m/>
    <m/>
    <n v="147314"/>
    <m/>
    <n v="3945"/>
    <n v="151259"/>
  </r>
  <r>
    <x v="4"/>
    <d v="2024-07-15T00:00:00"/>
    <x v="0"/>
    <x v="4"/>
    <m/>
    <m/>
    <m/>
    <m/>
    <m/>
    <m/>
    <m/>
    <m/>
    <m/>
    <n v="42299"/>
    <m/>
    <n v="1395"/>
    <n v="43694"/>
  </r>
  <r>
    <x v="4"/>
    <d v="2024-07-16T00:00:00"/>
    <x v="0"/>
    <x v="1"/>
    <m/>
    <m/>
    <m/>
    <m/>
    <m/>
    <m/>
    <m/>
    <m/>
    <m/>
    <n v="132536"/>
    <n v="27448"/>
    <n v="5674"/>
    <n v="165658"/>
  </r>
  <r>
    <x v="4"/>
    <d v="2024-07-16T00:00:00"/>
    <x v="0"/>
    <x v="4"/>
    <m/>
    <m/>
    <m/>
    <m/>
    <m/>
    <m/>
    <m/>
    <m/>
    <m/>
    <n v="34966"/>
    <n v="2796"/>
    <n v="2419"/>
    <n v="40181"/>
  </r>
  <r>
    <x v="4"/>
    <d v="2024-07-17T00:00:00"/>
    <x v="0"/>
    <x v="1"/>
    <m/>
    <m/>
    <m/>
    <m/>
    <m/>
    <m/>
    <m/>
    <m/>
    <m/>
    <n v="73880"/>
    <n v="5790"/>
    <n v="7494"/>
    <n v="87164"/>
  </r>
  <r>
    <x v="4"/>
    <d v="2024-07-17T00:00:00"/>
    <x v="0"/>
    <x v="4"/>
    <m/>
    <m/>
    <m/>
    <m/>
    <m/>
    <m/>
    <m/>
    <m/>
    <m/>
    <n v="3736"/>
    <n v="235"/>
    <n v="488"/>
    <n v="4459"/>
  </r>
  <r>
    <x v="4"/>
    <d v="2024-07-22T00:00:00"/>
    <x v="0"/>
    <x v="1"/>
    <m/>
    <m/>
    <m/>
    <m/>
    <m/>
    <m/>
    <m/>
    <m/>
    <m/>
    <n v="60647"/>
    <n v="10510"/>
    <n v="7076"/>
    <n v="78233"/>
  </r>
  <r>
    <x v="4"/>
    <d v="2024-07-22T00:00:00"/>
    <x v="0"/>
    <x v="4"/>
    <m/>
    <m/>
    <m/>
    <m/>
    <m/>
    <m/>
    <m/>
    <m/>
    <m/>
    <n v="17352"/>
    <n v="2949"/>
    <n v="1641"/>
    <n v="21942"/>
  </r>
  <r>
    <x v="4"/>
    <d v="2024-07-23T00:00:00"/>
    <x v="0"/>
    <x v="1"/>
    <m/>
    <m/>
    <m/>
    <m/>
    <m/>
    <m/>
    <m/>
    <m/>
    <m/>
    <n v="72146"/>
    <n v="18511"/>
    <n v="3445"/>
    <n v="94102"/>
  </r>
  <r>
    <x v="4"/>
    <d v="2024-07-23T00:00:00"/>
    <x v="0"/>
    <x v="4"/>
    <m/>
    <m/>
    <m/>
    <m/>
    <m/>
    <m/>
    <m/>
    <m/>
    <m/>
    <n v="6351"/>
    <n v="2484"/>
    <n v="2322"/>
    <n v="11157"/>
  </r>
  <r>
    <x v="4"/>
    <d v="2024-07-24T00:00:00"/>
    <x v="0"/>
    <x v="1"/>
    <m/>
    <m/>
    <m/>
    <m/>
    <m/>
    <m/>
    <m/>
    <m/>
    <n v="1500"/>
    <n v="30164"/>
    <n v="35224"/>
    <n v="1747"/>
    <n v="68635"/>
  </r>
  <r>
    <x v="4"/>
    <d v="2024-07-24T00:00:00"/>
    <x v="0"/>
    <x v="4"/>
    <m/>
    <m/>
    <m/>
    <m/>
    <m/>
    <m/>
    <m/>
    <m/>
    <m/>
    <n v="6434"/>
    <n v="3855"/>
    <m/>
    <n v="10289"/>
  </r>
  <r>
    <x v="4"/>
    <d v="2024-07-29T00:00:00"/>
    <x v="0"/>
    <x v="1"/>
    <m/>
    <m/>
    <m/>
    <m/>
    <m/>
    <m/>
    <m/>
    <m/>
    <n v="924"/>
    <n v="30188"/>
    <n v="60534"/>
    <n v="1378"/>
    <n v="93024"/>
  </r>
  <r>
    <x v="4"/>
    <d v="2024-07-29T00:00:00"/>
    <x v="0"/>
    <x v="4"/>
    <m/>
    <m/>
    <m/>
    <m/>
    <m/>
    <m/>
    <m/>
    <m/>
    <m/>
    <n v="6549"/>
    <n v="10154"/>
    <n v="787"/>
    <n v="17490"/>
  </r>
  <r>
    <x v="4"/>
    <d v="2024-07-30T00:00:00"/>
    <x v="0"/>
    <x v="1"/>
    <m/>
    <m/>
    <m/>
    <m/>
    <m/>
    <m/>
    <m/>
    <m/>
    <m/>
    <n v="1549"/>
    <n v="78327"/>
    <n v="3067"/>
    <n v="82943"/>
  </r>
  <r>
    <x v="4"/>
    <d v="2024-07-30T00:00:00"/>
    <x v="0"/>
    <x v="4"/>
    <m/>
    <m/>
    <m/>
    <m/>
    <m/>
    <m/>
    <m/>
    <m/>
    <m/>
    <n v="646"/>
    <n v="16483"/>
    <n v="1425"/>
    <n v="18554"/>
  </r>
  <r>
    <x v="4"/>
    <d v="2024-08-01T00:00:00"/>
    <x v="0"/>
    <x v="1"/>
    <m/>
    <m/>
    <m/>
    <m/>
    <m/>
    <m/>
    <m/>
    <m/>
    <m/>
    <n v="3632"/>
    <n v="147205"/>
    <n v="12718"/>
    <n v="163555"/>
  </r>
  <r>
    <x v="4"/>
    <d v="2024-08-01T00:00:00"/>
    <x v="0"/>
    <x v="4"/>
    <m/>
    <m/>
    <m/>
    <m/>
    <m/>
    <m/>
    <m/>
    <m/>
    <m/>
    <n v="872"/>
    <n v="34505"/>
    <n v="3088"/>
    <n v="38465"/>
  </r>
  <r>
    <x v="4"/>
    <d v="2024-08-05T00:00:00"/>
    <x v="0"/>
    <x v="1"/>
    <m/>
    <m/>
    <m/>
    <m/>
    <m/>
    <m/>
    <m/>
    <m/>
    <n v="3399"/>
    <n v="6805"/>
    <n v="131933"/>
    <n v="10033"/>
    <n v="152170"/>
  </r>
  <r>
    <x v="4"/>
    <d v="2024-08-05T00:00:00"/>
    <x v="0"/>
    <x v="4"/>
    <m/>
    <m/>
    <m/>
    <m/>
    <m/>
    <m/>
    <m/>
    <m/>
    <m/>
    <m/>
    <n v="14242"/>
    <n v="1490"/>
    <n v="15732"/>
  </r>
  <r>
    <x v="4"/>
    <d v="2024-08-06T00:00:00"/>
    <x v="0"/>
    <x v="3"/>
    <m/>
    <m/>
    <m/>
    <m/>
    <m/>
    <m/>
    <m/>
    <n v="447"/>
    <n v="2813"/>
    <n v="13503"/>
    <n v="94453"/>
    <n v="12582"/>
    <n v="123798"/>
  </r>
  <r>
    <x v="4"/>
    <d v="2024-08-06T00:00:00"/>
    <x v="0"/>
    <x v="1"/>
    <m/>
    <m/>
    <m/>
    <m/>
    <m/>
    <m/>
    <m/>
    <m/>
    <n v="2741"/>
    <n v="10473"/>
    <n v="155454"/>
    <n v="51158"/>
    <n v="219826"/>
  </r>
  <r>
    <x v="4"/>
    <d v="2024-08-06T00:00:00"/>
    <x v="0"/>
    <x v="4"/>
    <m/>
    <m/>
    <m/>
    <m/>
    <m/>
    <m/>
    <m/>
    <m/>
    <n v="499"/>
    <n v="1668"/>
    <n v="18996"/>
    <n v="4003"/>
    <n v="25166"/>
  </r>
  <r>
    <x v="4"/>
    <d v="2024-08-14T00:00:00"/>
    <x v="0"/>
    <x v="1"/>
    <m/>
    <m/>
    <m/>
    <m/>
    <m/>
    <m/>
    <m/>
    <m/>
    <m/>
    <m/>
    <n v="16273"/>
    <n v="62286"/>
    <n v="78559"/>
  </r>
  <r>
    <x v="4"/>
    <d v="2024-08-14T00:00:00"/>
    <x v="0"/>
    <x v="4"/>
    <m/>
    <m/>
    <m/>
    <m/>
    <m/>
    <m/>
    <m/>
    <m/>
    <m/>
    <m/>
    <n v="5365"/>
    <n v="12952"/>
    <n v="18317"/>
  </r>
  <r>
    <x v="4"/>
    <d v="2024-08-15T00:00:00"/>
    <x v="0"/>
    <x v="3"/>
    <m/>
    <m/>
    <m/>
    <m/>
    <m/>
    <m/>
    <m/>
    <m/>
    <n v="291"/>
    <n v="682"/>
    <n v="2909"/>
    <m/>
    <n v="3882"/>
  </r>
  <r>
    <x v="4"/>
    <d v="2024-08-15T00:00:00"/>
    <x v="0"/>
    <x v="1"/>
    <m/>
    <m/>
    <m/>
    <m/>
    <m/>
    <m/>
    <m/>
    <m/>
    <n v="500"/>
    <n v="250"/>
    <n v="52403"/>
    <n v="114067"/>
    <n v="167220"/>
  </r>
  <r>
    <x v="4"/>
    <d v="2024-08-15T00:00:00"/>
    <x v="0"/>
    <x v="4"/>
    <m/>
    <m/>
    <m/>
    <m/>
    <m/>
    <m/>
    <m/>
    <m/>
    <m/>
    <m/>
    <n v="8875"/>
    <n v="13451"/>
    <n v="22326"/>
  </r>
  <r>
    <x v="4"/>
    <d v="2024-08-16T00:00:00"/>
    <x v="0"/>
    <x v="3"/>
    <m/>
    <m/>
    <m/>
    <m/>
    <m/>
    <m/>
    <m/>
    <m/>
    <m/>
    <n v="34474"/>
    <n v="72489"/>
    <n v="1635"/>
    <n v="108598"/>
  </r>
  <r>
    <x v="4"/>
    <d v="2024-08-16T00:00:00"/>
    <x v="0"/>
    <x v="1"/>
    <m/>
    <m/>
    <m/>
    <m/>
    <m/>
    <m/>
    <m/>
    <m/>
    <m/>
    <n v="684"/>
    <n v="126"/>
    <n v="180046"/>
    <n v="180856"/>
  </r>
  <r>
    <x v="4"/>
    <d v="2024-08-16T00:00:00"/>
    <x v="0"/>
    <x v="4"/>
    <m/>
    <m/>
    <m/>
    <m/>
    <m/>
    <m/>
    <m/>
    <m/>
    <m/>
    <n v="122"/>
    <n v="132"/>
    <n v="26871"/>
    <n v="27125"/>
  </r>
  <r>
    <x v="4"/>
    <d v="2024-08-19T00:00:00"/>
    <x v="0"/>
    <x v="3"/>
    <m/>
    <m/>
    <m/>
    <m/>
    <m/>
    <m/>
    <m/>
    <m/>
    <n v="255"/>
    <n v="1020"/>
    <n v="55630"/>
    <n v="8000"/>
    <n v="64905"/>
  </r>
  <r>
    <x v="4"/>
    <d v="2024-08-19T00:00:00"/>
    <x v="0"/>
    <x v="1"/>
    <m/>
    <m/>
    <m/>
    <m/>
    <m/>
    <m/>
    <m/>
    <m/>
    <m/>
    <m/>
    <m/>
    <n v="83105"/>
    <n v="83105"/>
  </r>
  <r>
    <x v="4"/>
    <d v="2024-08-19T00:00:00"/>
    <x v="0"/>
    <x v="4"/>
    <m/>
    <m/>
    <m/>
    <m/>
    <m/>
    <m/>
    <m/>
    <m/>
    <m/>
    <m/>
    <m/>
    <n v="13186"/>
    <n v="13186"/>
  </r>
  <r>
    <x v="4"/>
    <d v="2024-08-20T00:00:00"/>
    <x v="0"/>
    <x v="1"/>
    <m/>
    <m/>
    <m/>
    <m/>
    <m/>
    <m/>
    <m/>
    <m/>
    <m/>
    <m/>
    <m/>
    <n v="85533"/>
    <n v="85533"/>
  </r>
  <r>
    <x v="4"/>
    <d v="2024-08-20T00:00:00"/>
    <x v="0"/>
    <x v="4"/>
    <m/>
    <m/>
    <m/>
    <m/>
    <m/>
    <m/>
    <m/>
    <m/>
    <m/>
    <m/>
    <m/>
    <n v="16883"/>
    <n v="16883"/>
  </r>
  <r>
    <x v="4"/>
    <d v="2024-08-21T00:00:00"/>
    <x v="0"/>
    <x v="1"/>
    <m/>
    <m/>
    <m/>
    <m/>
    <m/>
    <m/>
    <m/>
    <m/>
    <m/>
    <m/>
    <m/>
    <n v="159602"/>
    <n v="159602"/>
  </r>
  <r>
    <x v="4"/>
    <d v="2024-08-21T00:00:00"/>
    <x v="0"/>
    <x v="4"/>
    <m/>
    <m/>
    <m/>
    <m/>
    <m/>
    <m/>
    <m/>
    <m/>
    <m/>
    <m/>
    <m/>
    <n v="24259"/>
    <n v="24259"/>
  </r>
  <r>
    <x v="4"/>
    <s v="#"/>
    <x v="0"/>
    <x v="3"/>
    <m/>
    <m/>
    <m/>
    <m/>
    <m/>
    <m/>
    <m/>
    <m/>
    <m/>
    <m/>
    <m/>
    <m/>
    <m/>
  </r>
  <r>
    <x v="4"/>
    <s v="#"/>
    <x v="0"/>
    <x v="0"/>
    <m/>
    <m/>
    <m/>
    <m/>
    <m/>
    <m/>
    <m/>
    <m/>
    <m/>
    <m/>
    <m/>
    <m/>
    <m/>
  </r>
  <r>
    <x v="4"/>
    <s v="#"/>
    <x v="0"/>
    <x v="1"/>
    <m/>
    <m/>
    <m/>
    <m/>
    <m/>
    <m/>
    <m/>
    <m/>
    <m/>
    <m/>
    <m/>
    <m/>
    <m/>
  </r>
  <r>
    <x v="4"/>
    <s v="#"/>
    <x v="0"/>
    <x v="4"/>
    <m/>
    <m/>
    <m/>
    <m/>
    <m/>
    <m/>
    <m/>
    <m/>
    <m/>
    <m/>
    <m/>
    <m/>
    <m/>
  </r>
  <r>
    <x v="4"/>
    <s v="#"/>
    <x v="0"/>
    <x v="5"/>
    <m/>
    <m/>
    <m/>
    <m/>
    <m/>
    <m/>
    <m/>
    <m/>
    <m/>
    <m/>
    <m/>
    <m/>
    <m/>
  </r>
  <r>
    <x v="4"/>
    <s v="Result"/>
    <x v="1"/>
    <x v="2"/>
    <n v="476941.87"/>
    <n v="695477"/>
    <n v="1843887"/>
    <n v="2251247"/>
    <n v="1572492.37"/>
    <n v="2032622.7"/>
    <n v="2818611"/>
    <n v="2217298"/>
    <n v="2566846.96"/>
    <n v="3500273"/>
    <n v="1226274"/>
    <n v="1034872"/>
    <n v="22236842.899999999"/>
  </r>
  <r>
    <x v="5"/>
    <d v="2023-08-23T00:00:00"/>
    <x v="0"/>
    <x v="0"/>
    <n v="214.66"/>
    <m/>
    <m/>
    <m/>
    <m/>
    <m/>
    <m/>
    <m/>
    <m/>
    <m/>
    <m/>
    <m/>
    <n v="214.66"/>
  </r>
  <r>
    <x v="5"/>
    <d v="2023-09-20T00:00:00"/>
    <x v="0"/>
    <x v="0"/>
    <m/>
    <n v="1356.97"/>
    <m/>
    <m/>
    <m/>
    <m/>
    <m/>
    <m/>
    <m/>
    <m/>
    <m/>
    <m/>
    <n v="1356.97"/>
  </r>
  <r>
    <x v="5"/>
    <d v="2023-11-14T00:00:00"/>
    <x v="0"/>
    <x v="0"/>
    <m/>
    <m/>
    <m/>
    <n v="362.19"/>
    <m/>
    <m/>
    <m/>
    <m/>
    <m/>
    <m/>
    <m/>
    <m/>
    <n v="362.19"/>
  </r>
  <r>
    <x v="5"/>
    <d v="2023-11-30T00:00:00"/>
    <x v="0"/>
    <x v="0"/>
    <m/>
    <m/>
    <m/>
    <n v="135.19999999999999"/>
    <m/>
    <m/>
    <m/>
    <m/>
    <m/>
    <m/>
    <m/>
    <m/>
    <n v="135.19999999999999"/>
  </r>
  <r>
    <x v="5"/>
    <d v="2023-12-13T00:00:00"/>
    <x v="0"/>
    <x v="0"/>
    <m/>
    <m/>
    <m/>
    <n v="527.76"/>
    <m/>
    <m/>
    <m/>
    <m/>
    <m/>
    <m/>
    <m/>
    <m/>
    <n v="527.76"/>
  </r>
  <r>
    <x v="5"/>
    <d v="2024-02-06T00:00:00"/>
    <x v="0"/>
    <x v="0"/>
    <m/>
    <m/>
    <m/>
    <m/>
    <m/>
    <m/>
    <n v="375.54"/>
    <m/>
    <m/>
    <m/>
    <m/>
    <m/>
    <n v="375.54"/>
  </r>
  <r>
    <x v="5"/>
    <d v="2024-02-28T00:00:00"/>
    <x v="0"/>
    <x v="0"/>
    <m/>
    <m/>
    <m/>
    <m/>
    <m/>
    <m/>
    <n v="193.41"/>
    <m/>
    <m/>
    <m/>
    <m/>
    <m/>
    <n v="193.41"/>
  </r>
  <r>
    <x v="5"/>
    <d v="2024-05-09T00:00:00"/>
    <x v="0"/>
    <x v="0"/>
    <m/>
    <m/>
    <m/>
    <m/>
    <m/>
    <m/>
    <m/>
    <m/>
    <m/>
    <n v="701.7"/>
    <m/>
    <m/>
    <n v="701.7"/>
  </r>
  <r>
    <x v="5"/>
    <d v="2024-05-30T00:00:00"/>
    <x v="0"/>
    <x v="0"/>
    <m/>
    <m/>
    <m/>
    <m/>
    <m/>
    <m/>
    <m/>
    <m/>
    <m/>
    <n v="300"/>
    <m/>
    <m/>
    <n v="300"/>
  </r>
  <r>
    <x v="5"/>
    <d v="2024-07-17T00:00:00"/>
    <x v="0"/>
    <x v="0"/>
    <m/>
    <m/>
    <m/>
    <m/>
    <m/>
    <m/>
    <m/>
    <m/>
    <m/>
    <m/>
    <n v="400"/>
    <m/>
    <n v="400"/>
  </r>
  <r>
    <x v="5"/>
    <s v="#"/>
    <x v="0"/>
    <x v="0"/>
    <m/>
    <m/>
    <m/>
    <m/>
    <m/>
    <m/>
    <m/>
    <m/>
    <m/>
    <m/>
    <m/>
    <m/>
    <m/>
  </r>
  <r>
    <x v="5"/>
    <s v="#"/>
    <x v="0"/>
    <x v="5"/>
    <m/>
    <m/>
    <m/>
    <m/>
    <m/>
    <m/>
    <m/>
    <m/>
    <m/>
    <m/>
    <m/>
    <m/>
    <m/>
  </r>
  <r>
    <x v="5"/>
    <s v="Result"/>
    <x v="1"/>
    <x v="2"/>
    <n v="214.66"/>
    <n v="1356.97"/>
    <m/>
    <n v="1025.1500000000001"/>
    <m/>
    <m/>
    <n v="568.95000000000005"/>
    <m/>
    <m/>
    <n v="1001.7"/>
    <n v="400"/>
    <m/>
    <n v="4567.43"/>
  </r>
  <r>
    <x v="6"/>
    <d v="2023-09-15T00:00:00"/>
    <x v="0"/>
    <x v="0"/>
    <n v="64.86"/>
    <m/>
    <m/>
    <m/>
    <m/>
    <m/>
    <m/>
    <m/>
    <m/>
    <m/>
    <m/>
    <m/>
    <n v="64.86"/>
  </r>
  <r>
    <x v="6"/>
    <d v="2023-10-03T00:00:00"/>
    <x v="0"/>
    <x v="0"/>
    <m/>
    <n v="213.27"/>
    <m/>
    <m/>
    <m/>
    <m/>
    <m/>
    <m/>
    <m/>
    <m/>
    <m/>
    <m/>
    <n v="213.27"/>
  </r>
  <r>
    <x v="6"/>
    <d v="2023-10-11T00:00:00"/>
    <x v="0"/>
    <x v="0"/>
    <m/>
    <n v="284.35000000000002"/>
    <m/>
    <m/>
    <m/>
    <m/>
    <m/>
    <m/>
    <m/>
    <m/>
    <m/>
    <m/>
    <n v="284.35000000000002"/>
  </r>
  <r>
    <x v="6"/>
    <d v="2023-11-20T00:00:00"/>
    <x v="0"/>
    <x v="0"/>
    <m/>
    <m/>
    <m/>
    <n v="161.75"/>
    <m/>
    <m/>
    <m/>
    <m/>
    <m/>
    <m/>
    <m/>
    <m/>
    <n v="161.75"/>
  </r>
  <r>
    <x v="6"/>
    <d v="2023-12-20T00:00:00"/>
    <x v="0"/>
    <x v="0"/>
    <m/>
    <m/>
    <m/>
    <m/>
    <n v="250"/>
    <m/>
    <m/>
    <m/>
    <m/>
    <m/>
    <m/>
    <m/>
    <n v="250"/>
  </r>
  <r>
    <x v="6"/>
    <d v="2024-02-06T00:00:00"/>
    <x v="0"/>
    <x v="0"/>
    <m/>
    <m/>
    <m/>
    <m/>
    <m/>
    <n v="250.41"/>
    <m/>
    <m/>
    <m/>
    <m/>
    <m/>
    <m/>
    <n v="250.41"/>
  </r>
  <r>
    <x v="6"/>
    <d v="2024-02-21T00:00:00"/>
    <x v="0"/>
    <x v="0"/>
    <m/>
    <m/>
    <m/>
    <m/>
    <m/>
    <m/>
    <n v="536.66999999999996"/>
    <m/>
    <m/>
    <m/>
    <m/>
    <m/>
    <n v="536.66999999999996"/>
  </r>
  <r>
    <x v="6"/>
    <d v="2024-03-19T00:00:00"/>
    <x v="0"/>
    <x v="0"/>
    <m/>
    <m/>
    <m/>
    <m/>
    <m/>
    <m/>
    <m/>
    <n v="249.42"/>
    <m/>
    <m/>
    <m/>
    <m/>
    <n v="249.42"/>
  </r>
  <r>
    <x v="6"/>
    <d v="2024-07-24T00:00:00"/>
    <x v="0"/>
    <x v="0"/>
    <m/>
    <m/>
    <m/>
    <m/>
    <m/>
    <m/>
    <m/>
    <m/>
    <m/>
    <m/>
    <m/>
    <n v="123.57"/>
    <n v="123.57"/>
  </r>
  <r>
    <x v="6"/>
    <d v="2024-08-19T00:00:00"/>
    <x v="0"/>
    <x v="0"/>
    <m/>
    <m/>
    <m/>
    <m/>
    <m/>
    <m/>
    <m/>
    <m/>
    <m/>
    <m/>
    <m/>
    <n v="750"/>
    <n v="750"/>
  </r>
  <r>
    <x v="6"/>
    <s v="#"/>
    <x v="0"/>
    <x v="0"/>
    <m/>
    <m/>
    <m/>
    <m/>
    <m/>
    <m/>
    <m/>
    <m/>
    <m/>
    <m/>
    <m/>
    <m/>
    <m/>
  </r>
  <r>
    <x v="6"/>
    <s v="Result"/>
    <x v="1"/>
    <x v="2"/>
    <n v="64.86"/>
    <n v="497.62"/>
    <m/>
    <n v="161.75"/>
    <n v="250"/>
    <n v="250.41"/>
    <n v="536.66999999999996"/>
    <n v="249.42"/>
    <m/>
    <m/>
    <m/>
    <n v="873.57"/>
    <n v="2884.3"/>
  </r>
  <r>
    <x v="7"/>
    <d v="2023-09-14T00:00:00"/>
    <x v="0"/>
    <x v="0"/>
    <m/>
    <n v="2500"/>
    <m/>
    <m/>
    <m/>
    <m/>
    <m/>
    <m/>
    <m/>
    <m/>
    <m/>
    <m/>
    <n v="2500"/>
  </r>
  <r>
    <x v="7"/>
    <d v="2023-12-19T00:00:00"/>
    <x v="0"/>
    <x v="0"/>
    <m/>
    <m/>
    <m/>
    <m/>
    <n v="532.9"/>
    <m/>
    <m/>
    <m/>
    <m/>
    <m/>
    <m/>
    <m/>
    <n v="532.9"/>
  </r>
  <r>
    <x v="7"/>
    <d v="2024-02-06T00:00:00"/>
    <x v="0"/>
    <x v="0"/>
    <m/>
    <m/>
    <m/>
    <m/>
    <m/>
    <m/>
    <n v="17755"/>
    <m/>
    <m/>
    <m/>
    <m/>
    <m/>
    <n v="17755"/>
  </r>
  <r>
    <x v="7"/>
    <d v="2024-02-21T00:00:00"/>
    <x v="0"/>
    <x v="0"/>
    <m/>
    <m/>
    <m/>
    <m/>
    <m/>
    <m/>
    <n v="2270"/>
    <m/>
    <m/>
    <m/>
    <m/>
    <m/>
    <n v="2270"/>
  </r>
  <r>
    <x v="7"/>
    <d v="2024-02-23T00:00:00"/>
    <x v="0"/>
    <x v="0"/>
    <m/>
    <m/>
    <m/>
    <m/>
    <m/>
    <m/>
    <n v="690"/>
    <m/>
    <m/>
    <m/>
    <m/>
    <m/>
    <n v="690"/>
  </r>
  <r>
    <x v="7"/>
    <d v="2024-03-28T00:00:00"/>
    <x v="0"/>
    <x v="0"/>
    <m/>
    <m/>
    <m/>
    <m/>
    <m/>
    <m/>
    <m/>
    <n v="1290"/>
    <m/>
    <m/>
    <m/>
    <m/>
    <n v="1290"/>
  </r>
  <r>
    <x v="7"/>
    <d v="2024-04-25T00:00:00"/>
    <x v="0"/>
    <x v="0"/>
    <m/>
    <m/>
    <m/>
    <m/>
    <m/>
    <m/>
    <m/>
    <m/>
    <n v="1061.51"/>
    <m/>
    <m/>
    <m/>
    <n v="1061.51"/>
  </r>
  <r>
    <x v="7"/>
    <s v="#"/>
    <x v="0"/>
    <x v="3"/>
    <m/>
    <m/>
    <m/>
    <m/>
    <m/>
    <m/>
    <m/>
    <m/>
    <m/>
    <m/>
    <m/>
    <m/>
    <m/>
  </r>
  <r>
    <x v="7"/>
    <s v="#"/>
    <x v="0"/>
    <x v="0"/>
    <m/>
    <m/>
    <m/>
    <m/>
    <m/>
    <m/>
    <m/>
    <m/>
    <m/>
    <m/>
    <m/>
    <m/>
    <m/>
  </r>
  <r>
    <x v="7"/>
    <s v="Result"/>
    <x v="1"/>
    <x v="2"/>
    <m/>
    <n v="2500"/>
    <m/>
    <m/>
    <n v="532.9"/>
    <m/>
    <n v="20715"/>
    <n v="1290"/>
    <n v="1061.51"/>
    <m/>
    <m/>
    <m/>
    <n v="26099.41"/>
  </r>
  <r>
    <x v="8"/>
    <d v="2023-08-15T00:00:00"/>
    <x v="0"/>
    <x v="0"/>
    <n v="269.04000000000002"/>
    <m/>
    <m/>
    <m/>
    <m/>
    <m/>
    <m/>
    <m/>
    <m/>
    <m/>
    <m/>
    <m/>
    <n v="269.04000000000002"/>
  </r>
  <r>
    <x v="8"/>
    <d v="2023-08-16T00:00:00"/>
    <x v="0"/>
    <x v="0"/>
    <n v="550"/>
    <m/>
    <m/>
    <m/>
    <m/>
    <m/>
    <m/>
    <m/>
    <m/>
    <m/>
    <m/>
    <m/>
    <n v="550"/>
  </r>
  <r>
    <x v="8"/>
    <d v="2023-08-22T00:00:00"/>
    <x v="0"/>
    <x v="0"/>
    <n v="385.92"/>
    <m/>
    <m/>
    <m/>
    <m/>
    <m/>
    <m/>
    <m/>
    <m/>
    <m/>
    <m/>
    <m/>
    <n v="385.92"/>
  </r>
  <r>
    <x v="8"/>
    <d v="2023-08-23T00:00:00"/>
    <x v="0"/>
    <x v="0"/>
    <n v="771.48"/>
    <m/>
    <m/>
    <m/>
    <m/>
    <m/>
    <m/>
    <m/>
    <m/>
    <m/>
    <m/>
    <m/>
    <n v="771.48"/>
  </r>
  <r>
    <x v="8"/>
    <d v="2023-08-24T00:00:00"/>
    <x v="0"/>
    <x v="0"/>
    <n v="3172.09"/>
    <m/>
    <m/>
    <m/>
    <m/>
    <m/>
    <m/>
    <m/>
    <m/>
    <m/>
    <m/>
    <m/>
    <n v="3172.09"/>
  </r>
  <r>
    <x v="8"/>
    <d v="2023-08-28T00:00:00"/>
    <x v="0"/>
    <x v="0"/>
    <n v="700"/>
    <m/>
    <m/>
    <m/>
    <m/>
    <m/>
    <m/>
    <m/>
    <m/>
    <m/>
    <m/>
    <m/>
    <n v="700"/>
  </r>
  <r>
    <x v="8"/>
    <d v="2023-08-29T00:00:00"/>
    <x v="0"/>
    <x v="0"/>
    <n v="666.07"/>
    <m/>
    <m/>
    <m/>
    <m/>
    <m/>
    <m/>
    <m/>
    <m/>
    <m/>
    <m/>
    <m/>
    <n v="666.07"/>
  </r>
  <r>
    <x v="8"/>
    <d v="2023-08-30T00:00:00"/>
    <x v="0"/>
    <x v="0"/>
    <n v="1048.5899999999999"/>
    <m/>
    <m/>
    <m/>
    <m/>
    <m/>
    <m/>
    <m/>
    <m/>
    <m/>
    <m/>
    <m/>
    <n v="1048.5899999999999"/>
  </r>
  <r>
    <x v="8"/>
    <d v="2023-08-31T00:00:00"/>
    <x v="0"/>
    <x v="0"/>
    <n v="300"/>
    <m/>
    <m/>
    <m/>
    <m/>
    <m/>
    <m/>
    <m/>
    <m/>
    <m/>
    <m/>
    <m/>
    <n v="300"/>
  </r>
  <r>
    <x v="8"/>
    <d v="2023-09-01T00:00:00"/>
    <x v="0"/>
    <x v="0"/>
    <n v="2965.18"/>
    <n v="136.46"/>
    <m/>
    <m/>
    <m/>
    <m/>
    <m/>
    <m/>
    <m/>
    <m/>
    <m/>
    <m/>
    <n v="3101.64"/>
  </r>
  <r>
    <x v="8"/>
    <d v="2023-09-05T00:00:00"/>
    <x v="0"/>
    <x v="0"/>
    <n v="1028.78"/>
    <m/>
    <m/>
    <m/>
    <m/>
    <m/>
    <m/>
    <m/>
    <m/>
    <m/>
    <m/>
    <m/>
    <n v="1028.78"/>
  </r>
  <r>
    <x v="8"/>
    <d v="2023-09-13T00:00:00"/>
    <x v="0"/>
    <x v="0"/>
    <n v="3002.35"/>
    <n v="963.76"/>
    <m/>
    <m/>
    <m/>
    <m/>
    <m/>
    <m/>
    <m/>
    <m/>
    <m/>
    <m/>
    <n v="3966.11"/>
  </r>
  <r>
    <x v="8"/>
    <d v="2023-09-15T00:00:00"/>
    <x v="0"/>
    <x v="0"/>
    <m/>
    <n v="225.35"/>
    <m/>
    <m/>
    <m/>
    <m/>
    <m/>
    <m/>
    <m/>
    <m/>
    <m/>
    <m/>
    <n v="225.35"/>
  </r>
  <r>
    <x v="8"/>
    <d v="2023-09-20T00:00:00"/>
    <x v="0"/>
    <x v="0"/>
    <m/>
    <n v="300"/>
    <m/>
    <m/>
    <m/>
    <m/>
    <m/>
    <m/>
    <m/>
    <m/>
    <m/>
    <m/>
    <n v="300"/>
  </r>
  <r>
    <x v="8"/>
    <d v="2023-09-22T00:00:00"/>
    <x v="0"/>
    <x v="0"/>
    <m/>
    <n v="1464.2"/>
    <m/>
    <m/>
    <m/>
    <m/>
    <m/>
    <m/>
    <m/>
    <m/>
    <m/>
    <m/>
    <n v="1464.2"/>
  </r>
  <r>
    <x v="8"/>
    <d v="2023-09-25T00:00:00"/>
    <x v="0"/>
    <x v="0"/>
    <m/>
    <n v="700"/>
    <m/>
    <m/>
    <m/>
    <m/>
    <m/>
    <m/>
    <m/>
    <m/>
    <m/>
    <m/>
    <n v="700"/>
  </r>
  <r>
    <x v="8"/>
    <d v="2023-09-26T00:00:00"/>
    <x v="0"/>
    <x v="0"/>
    <n v="300"/>
    <m/>
    <m/>
    <m/>
    <m/>
    <m/>
    <m/>
    <m/>
    <m/>
    <m/>
    <m/>
    <m/>
    <n v="300"/>
  </r>
  <r>
    <x v="8"/>
    <d v="2023-09-27T00:00:00"/>
    <x v="0"/>
    <x v="0"/>
    <m/>
    <n v="684"/>
    <m/>
    <m/>
    <m/>
    <m/>
    <m/>
    <m/>
    <m/>
    <m/>
    <m/>
    <m/>
    <n v="684"/>
  </r>
  <r>
    <x v="8"/>
    <d v="2023-09-28T00:00:00"/>
    <x v="0"/>
    <x v="0"/>
    <m/>
    <n v="500"/>
    <m/>
    <m/>
    <m/>
    <m/>
    <m/>
    <m/>
    <m/>
    <m/>
    <m/>
    <m/>
    <n v="500"/>
  </r>
  <r>
    <x v="8"/>
    <d v="2023-09-29T00:00:00"/>
    <x v="0"/>
    <x v="0"/>
    <m/>
    <n v="1126.06"/>
    <m/>
    <m/>
    <m/>
    <m/>
    <m/>
    <m/>
    <m/>
    <m/>
    <m/>
    <m/>
    <n v="1126.06"/>
  </r>
  <r>
    <x v="8"/>
    <d v="2023-10-02T00:00:00"/>
    <x v="0"/>
    <x v="0"/>
    <m/>
    <n v="731.78"/>
    <m/>
    <m/>
    <m/>
    <m/>
    <m/>
    <m/>
    <m/>
    <m/>
    <m/>
    <m/>
    <n v="731.78"/>
  </r>
  <r>
    <x v="8"/>
    <d v="2023-10-03T00:00:00"/>
    <x v="0"/>
    <x v="0"/>
    <m/>
    <n v="2857.12"/>
    <m/>
    <m/>
    <m/>
    <m/>
    <m/>
    <m/>
    <m/>
    <m/>
    <m/>
    <m/>
    <n v="2857.12"/>
  </r>
  <r>
    <x v="8"/>
    <d v="2023-10-04T00:00:00"/>
    <x v="0"/>
    <x v="0"/>
    <m/>
    <n v="300"/>
    <n v="300"/>
    <m/>
    <m/>
    <m/>
    <m/>
    <m/>
    <m/>
    <m/>
    <m/>
    <m/>
    <n v="600"/>
  </r>
  <r>
    <x v="8"/>
    <d v="2023-10-06T00:00:00"/>
    <x v="0"/>
    <x v="0"/>
    <m/>
    <n v="200"/>
    <m/>
    <m/>
    <m/>
    <m/>
    <m/>
    <m/>
    <m/>
    <m/>
    <m/>
    <m/>
    <n v="200"/>
  </r>
  <r>
    <x v="8"/>
    <d v="2023-10-09T00:00:00"/>
    <x v="0"/>
    <x v="0"/>
    <m/>
    <n v="1000"/>
    <n v="700"/>
    <m/>
    <m/>
    <m/>
    <m/>
    <m/>
    <m/>
    <m/>
    <m/>
    <m/>
    <n v="1700"/>
  </r>
  <r>
    <x v="8"/>
    <d v="2023-10-11T00:00:00"/>
    <x v="0"/>
    <x v="0"/>
    <m/>
    <n v="360"/>
    <n v="326.89"/>
    <m/>
    <m/>
    <m/>
    <m/>
    <m/>
    <m/>
    <m/>
    <m/>
    <m/>
    <n v="686.89"/>
  </r>
  <r>
    <x v="8"/>
    <d v="2023-10-13T00:00:00"/>
    <x v="0"/>
    <x v="0"/>
    <m/>
    <n v="400"/>
    <n v="1780.18"/>
    <m/>
    <m/>
    <m/>
    <m/>
    <m/>
    <m/>
    <m/>
    <m/>
    <m/>
    <n v="2180.1799999999998"/>
  </r>
  <r>
    <x v="8"/>
    <d v="2023-10-17T00:00:00"/>
    <x v="0"/>
    <x v="0"/>
    <m/>
    <n v="550"/>
    <n v="1400"/>
    <m/>
    <m/>
    <m/>
    <m/>
    <m/>
    <m/>
    <m/>
    <m/>
    <m/>
    <n v="1950"/>
  </r>
  <r>
    <x v="8"/>
    <d v="2023-10-19T00:00:00"/>
    <x v="0"/>
    <x v="0"/>
    <m/>
    <m/>
    <n v="199.1"/>
    <m/>
    <m/>
    <m/>
    <m/>
    <m/>
    <m/>
    <m/>
    <m/>
    <m/>
    <n v="199.1"/>
  </r>
  <r>
    <x v="8"/>
    <d v="2023-10-20T00:00:00"/>
    <x v="0"/>
    <x v="0"/>
    <m/>
    <m/>
    <n v="1019.51"/>
    <m/>
    <m/>
    <m/>
    <m/>
    <m/>
    <m/>
    <m/>
    <m/>
    <m/>
    <n v="1019.51"/>
  </r>
  <r>
    <x v="8"/>
    <d v="2023-10-23T00:00:00"/>
    <x v="0"/>
    <x v="0"/>
    <m/>
    <m/>
    <n v="200"/>
    <m/>
    <m/>
    <m/>
    <m/>
    <m/>
    <m/>
    <m/>
    <m/>
    <m/>
    <n v="200"/>
  </r>
  <r>
    <x v="8"/>
    <d v="2023-10-24T00:00:00"/>
    <x v="0"/>
    <x v="0"/>
    <m/>
    <m/>
    <n v="2104.61"/>
    <m/>
    <m/>
    <m/>
    <m/>
    <m/>
    <m/>
    <m/>
    <m/>
    <m/>
    <n v="2104.61"/>
  </r>
  <r>
    <x v="8"/>
    <d v="2023-10-26T00:00:00"/>
    <x v="0"/>
    <x v="0"/>
    <m/>
    <m/>
    <n v="1600"/>
    <m/>
    <m/>
    <m/>
    <m/>
    <m/>
    <m/>
    <m/>
    <m/>
    <m/>
    <n v="1600"/>
  </r>
  <r>
    <x v="8"/>
    <d v="2023-10-30T00:00:00"/>
    <x v="0"/>
    <x v="0"/>
    <m/>
    <m/>
    <n v="626.59"/>
    <m/>
    <m/>
    <m/>
    <m/>
    <m/>
    <m/>
    <m/>
    <m/>
    <m/>
    <n v="626.59"/>
  </r>
  <r>
    <x v="8"/>
    <d v="2023-10-31T00:00:00"/>
    <x v="0"/>
    <x v="0"/>
    <m/>
    <m/>
    <n v="1375"/>
    <m/>
    <m/>
    <m/>
    <m/>
    <m/>
    <m/>
    <m/>
    <m/>
    <m/>
    <n v="1375"/>
  </r>
  <r>
    <x v="8"/>
    <d v="2023-11-01T00:00:00"/>
    <x v="0"/>
    <x v="0"/>
    <m/>
    <m/>
    <n v="70"/>
    <m/>
    <m/>
    <m/>
    <m/>
    <m/>
    <m/>
    <m/>
    <m/>
    <m/>
    <n v="70"/>
  </r>
  <r>
    <x v="8"/>
    <d v="2023-11-07T00:00:00"/>
    <x v="0"/>
    <x v="0"/>
    <m/>
    <m/>
    <n v="643.57000000000005"/>
    <m/>
    <m/>
    <m/>
    <m/>
    <m/>
    <m/>
    <m/>
    <m/>
    <m/>
    <n v="643.57000000000005"/>
  </r>
  <r>
    <x v="8"/>
    <d v="2023-11-08T00:00:00"/>
    <x v="0"/>
    <x v="0"/>
    <m/>
    <m/>
    <m/>
    <n v="1050"/>
    <m/>
    <m/>
    <m/>
    <m/>
    <m/>
    <m/>
    <m/>
    <m/>
    <n v="1050"/>
  </r>
  <r>
    <x v="8"/>
    <d v="2023-11-09T00:00:00"/>
    <x v="0"/>
    <x v="0"/>
    <m/>
    <m/>
    <n v="600"/>
    <n v="805.62"/>
    <m/>
    <m/>
    <m/>
    <m/>
    <m/>
    <m/>
    <m/>
    <m/>
    <n v="1405.62"/>
  </r>
  <r>
    <x v="8"/>
    <d v="2023-11-13T00:00:00"/>
    <x v="0"/>
    <x v="0"/>
    <m/>
    <m/>
    <m/>
    <n v="300"/>
    <m/>
    <m/>
    <m/>
    <m/>
    <m/>
    <m/>
    <m/>
    <m/>
    <n v="300"/>
  </r>
  <r>
    <x v="8"/>
    <d v="2023-11-14T00:00:00"/>
    <x v="0"/>
    <x v="0"/>
    <m/>
    <m/>
    <n v="595.1"/>
    <n v="577.49"/>
    <m/>
    <m/>
    <m/>
    <m/>
    <m/>
    <m/>
    <m/>
    <m/>
    <n v="1172.5899999999999"/>
  </r>
  <r>
    <x v="8"/>
    <d v="2023-11-15T00:00:00"/>
    <x v="0"/>
    <x v="0"/>
    <m/>
    <n v="81.040000000000006"/>
    <n v="468.79"/>
    <n v="1951.19"/>
    <m/>
    <m/>
    <m/>
    <m/>
    <m/>
    <m/>
    <m/>
    <m/>
    <n v="2501.02"/>
  </r>
  <r>
    <x v="8"/>
    <d v="2023-11-16T00:00:00"/>
    <x v="0"/>
    <x v="0"/>
    <m/>
    <m/>
    <m/>
    <n v="1300"/>
    <m/>
    <m/>
    <m/>
    <m/>
    <m/>
    <m/>
    <m/>
    <m/>
    <n v="1300"/>
  </r>
  <r>
    <x v="8"/>
    <d v="2023-11-17T00:00:00"/>
    <x v="0"/>
    <x v="0"/>
    <m/>
    <m/>
    <m/>
    <n v="1775"/>
    <m/>
    <m/>
    <m/>
    <m/>
    <m/>
    <m/>
    <m/>
    <m/>
    <n v="1775"/>
  </r>
  <r>
    <x v="8"/>
    <d v="2023-11-20T00:00:00"/>
    <x v="0"/>
    <x v="0"/>
    <m/>
    <m/>
    <m/>
    <n v="500"/>
    <m/>
    <m/>
    <m/>
    <m/>
    <m/>
    <m/>
    <m/>
    <m/>
    <n v="500"/>
  </r>
  <r>
    <x v="8"/>
    <d v="2023-11-21T00:00:00"/>
    <x v="0"/>
    <x v="0"/>
    <m/>
    <m/>
    <m/>
    <n v="600"/>
    <m/>
    <m/>
    <m/>
    <m/>
    <m/>
    <m/>
    <m/>
    <m/>
    <n v="600"/>
  </r>
  <r>
    <x v="8"/>
    <d v="2023-11-22T00:00:00"/>
    <x v="0"/>
    <x v="0"/>
    <m/>
    <m/>
    <m/>
    <n v="200"/>
    <m/>
    <m/>
    <m/>
    <m/>
    <m/>
    <m/>
    <m/>
    <m/>
    <n v="200"/>
  </r>
  <r>
    <x v="8"/>
    <d v="2023-11-27T00:00:00"/>
    <x v="0"/>
    <x v="0"/>
    <m/>
    <m/>
    <m/>
    <n v="1213.3599999999999"/>
    <m/>
    <m/>
    <m/>
    <m/>
    <m/>
    <m/>
    <m/>
    <m/>
    <n v="1213.3599999999999"/>
  </r>
  <r>
    <x v="8"/>
    <d v="2023-11-28T00:00:00"/>
    <x v="0"/>
    <x v="0"/>
    <m/>
    <m/>
    <m/>
    <n v="600"/>
    <m/>
    <m/>
    <m/>
    <m/>
    <m/>
    <m/>
    <m/>
    <m/>
    <n v="600"/>
  </r>
  <r>
    <x v="8"/>
    <d v="2023-11-30T00:00:00"/>
    <x v="0"/>
    <x v="0"/>
    <m/>
    <n v="97.4"/>
    <m/>
    <n v="243"/>
    <m/>
    <m/>
    <m/>
    <m/>
    <m/>
    <m/>
    <m/>
    <m/>
    <n v="340.4"/>
  </r>
  <r>
    <x v="8"/>
    <d v="2023-12-04T00:00:00"/>
    <x v="0"/>
    <x v="0"/>
    <m/>
    <m/>
    <m/>
    <n v="1526.48"/>
    <n v="758.61"/>
    <m/>
    <m/>
    <m/>
    <m/>
    <m/>
    <m/>
    <m/>
    <n v="2285.09"/>
  </r>
  <r>
    <x v="8"/>
    <d v="2023-12-05T00:00:00"/>
    <x v="0"/>
    <x v="0"/>
    <n v="1346.61"/>
    <n v="2300"/>
    <m/>
    <n v="300"/>
    <m/>
    <m/>
    <m/>
    <m/>
    <m/>
    <m/>
    <m/>
    <m/>
    <n v="3946.61"/>
  </r>
  <r>
    <x v="8"/>
    <d v="2023-12-06T00:00:00"/>
    <x v="0"/>
    <x v="0"/>
    <m/>
    <n v="3017.92"/>
    <n v="1604.77"/>
    <n v="300"/>
    <n v="189.56"/>
    <m/>
    <m/>
    <m/>
    <m/>
    <m/>
    <m/>
    <m/>
    <n v="5112.25"/>
  </r>
  <r>
    <x v="8"/>
    <d v="2023-12-08T00:00:00"/>
    <x v="0"/>
    <x v="0"/>
    <m/>
    <m/>
    <m/>
    <m/>
    <n v="139.09"/>
    <m/>
    <m/>
    <m/>
    <m/>
    <m/>
    <m/>
    <m/>
    <n v="139.09"/>
  </r>
  <r>
    <x v="8"/>
    <d v="2023-12-11T00:00:00"/>
    <x v="0"/>
    <x v="0"/>
    <m/>
    <m/>
    <m/>
    <m/>
    <n v="600"/>
    <m/>
    <m/>
    <m/>
    <m/>
    <m/>
    <m/>
    <m/>
    <n v="600"/>
  </r>
  <r>
    <x v="8"/>
    <d v="2023-12-12T00:00:00"/>
    <x v="0"/>
    <x v="0"/>
    <m/>
    <m/>
    <n v="400"/>
    <m/>
    <m/>
    <m/>
    <m/>
    <m/>
    <m/>
    <m/>
    <m/>
    <m/>
    <n v="400"/>
  </r>
  <r>
    <x v="8"/>
    <d v="2023-12-13T00:00:00"/>
    <x v="0"/>
    <x v="0"/>
    <m/>
    <m/>
    <m/>
    <m/>
    <n v="1771.51"/>
    <m/>
    <m/>
    <m/>
    <m/>
    <m/>
    <m/>
    <m/>
    <n v="1771.51"/>
  </r>
  <r>
    <x v="8"/>
    <d v="2023-12-14T00:00:00"/>
    <x v="0"/>
    <x v="0"/>
    <m/>
    <m/>
    <m/>
    <m/>
    <n v="300"/>
    <m/>
    <m/>
    <m/>
    <m/>
    <m/>
    <m/>
    <m/>
    <n v="300"/>
  </r>
  <r>
    <x v="8"/>
    <d v="2023-12-15T00:00:00"/>
    <x v="0"/>
    <x v="0"/>
    <m/>
    <m/>
    <m/>
    <n v="1281.67"/>
    <n v="3843.16"/>
    <m/>
    <m/>
    <m/>
    <m/>
    <m/>
    <m/>
    <m/>
    <n v="5124.83"/>
  </r>
  <r>
    <x v="8"/>
    <d v="2023-12-19T00:00:00"/>
    <x v="0"/>
    <x v="0"/>
    <m/>
    <m/>
    <m/>
    <m/>
    <n v="400"/>
    <m/>
    <m/>
    <m/>
    <m/>
    <m/>
    <m/>
    <m/>
    <n v="400"/>
  </r>
  <r>
    <x v="8"/>
    <d v="2023-12-20T00:00:00"/>
    <x v="0"/>
    <x v="0"/>
    <m/>
    <m/>
    <m/>
    <m/>
    <n v="1289.49"/>
    <m/>
    <m/>
    <m/>
    <m/>
    <m/>
    <m/>
    <m/>
    <n v="1289.49"/>
  </r>
  <r>
    <x v="8"/>
    <d v="2023-12-21T00:00:00"/>
    <x v="0"/>
    <x v="0"/>
    <m/>
    <m/>
    <m/>
    <m/>
    <n v="200"/>
    <m/>
    <m/>
    <m/>
    <m/>
    <m/>
    <m/>
    <m/>
    <n v="200"/>
  </r>
  <r>
    <x v="8"/>
    <d v="2023-12-26T00:00:00"/>
    <x v="0"/>
    <x v="0"/>
    <m/>
    <m/>
    <n v="100"/>
    <n v="349.46"/>
    <m/>
    <m/>
    <m/>
    <m/>
    <m/>
    <m/>
    <m/>
    <m/>
    <n v="449.46"/>
  </r>
  <r>
    <x v="8"/>
    <d v="2023-12-28T00:00:00"/>
    <x v="0"/>
    <x v="0"/>
    <m/>
    <m/>
    <m/>
    <n v="200"/>
    <n v="1976.65"/>
    <m/>
    <m/>
    <m/>
    <m/>
    <m/>
    <m/>
    <m/>
    <n v="2176.65"/>
  </r>
  <r>
    <x v="8"/>
    <d v="2024-01-04T00:00:00"/>
    <x v="0"/>
    <x v="0"/>
    <m/>
    <m/>
    <m/>
    <m/>
    <n v="1050"/>
    <m/>
    <m/>
    <m/>
    <m/>
    <m/>
    <m/>
    <m/>
    <n v="1050"/>
  </r>
  <r>
    <x v="8"/>
    <d v="2024-01-08T00:00:00"/>
    <x v="0"/>
    <x v="0"/>
    <m/>
    <m/>
    <n v="109.04"/>
    <n v="500"/>
    <m/>
    <n v="453.55"/>
    <m/>
    <m/>
    <m/>
    <m/>
    <m/>
    <m/>
    <n v="1062.5899999999999"/>
  </r>
  <r>
    <x v="8"/>
    <d v="2024-01-09T00:00:00"/>
    <x v="0"/>
    <x v="0"/>
    <m/>
    <m/>
    <m/>
    <m/>
    <n v="609.14"/>
    <n v="1307.0899999999999"/>
    <m/>
    <m/>
    <m/>
    <m/>
    <m/>
    <m/>
    <n v="1916.23"/>
  </r>
  <r>
    <x v="8"/>
    <d v="2024-01-10T00:00:00"/>
    <x v="0"/>
    <x v="0"/>
    <m/>
    <m/>
    <m/>
    <m/>
    <m/>
    <n v="100"/>
    <m/>
    <m/>
    <m/>
    <m/>
    <m/>
    <m/>
    <n v="100"/>
  </r>
  <r>
    <x v="8"/>
    <d v="2024-01-22T00:00:00"/>
    <x v="0"/>
    <x v="0"/>
    <m/>
    <m/>
    <m/>
    <m/>
    <n v="570.78"/>
    <n v="890.98"/>
    <m/>
    <m/>
    <m/>
    <m/>
    <m/>
    <m/>
    <n v="1461.76"/>
  </r>
  <r>
    <x v="8"/>
    <d v="2024-01-24T00:00:00"/>
    <x v="0"/>
    <x v="0"/>
    <m/>
    <m/>
    <m/>
    <m/>
    <m/>
    <n v="2882.69"/>
    <m/>
    <m/>
    <m/>
    <m/>
    <m/>
    <m/>
    <n v="2882.69"/>
  </r>
  <r>
    <x v="8"/>
    <d v="2024-01-26T00:00:00"/>
    <x v="0"/>
    <x v="0"/>
    <m/>
    <m/>
    <m/>
    <m/>
    <m/>
    <n v="150"/>
    <m/>
    <m/>
    <m/>
    <m/>
    <m/>
    <m/>
    <n v="150"/>
  </r>
  <r>
    <x v="8"/>
    <d v="2024-01-30T00:00:00"/>
    <x v="0"/>
    <x v="0"/>
    <m/>
    <m/>
    <m/>
    <m/>
    <m/>
    <n v="80.17"/>
    <m/>
    <m/>
    <m/>
    <m/>
    <m/>
    <m/>
    <n v="80.17"/>
  </r>
  <r>
    <x v="8"/>
    <d v="2024-01-31T00:00:00"/>
    <x v="0"/>
    <x v="0"/>
    <m/>
    <m/>
    <m/>
    <m/>
    <n v="400"/>
    <n v="2707.42"/>
    <m/>
    <m/>
    <m/>
    <m/>
    <m/>
    <m/>
    <n v="3107.42"/>
  </r>
  <r>
    <x v="8"/>
    <d v="2024-02-02T00:00:00"/>
    <x v="0"/>
    <x v="0"/>
    <m/>
    <m/>
    <m/>
    <m/>
    <m/>
    <n v="350"/>
    <n v="200"/>
    <m/>
    <m/>
    <m/>
    <m/>
    <m/>
    <n v="550"/>
  </r>
  <r>
    <x v="8"/>
    <d v="2024-02-05T00:00:00"/>
    <x v="0"/>
    <x v="0"/>
    <m/>
    <m/>
    <m/>
    <m/>
    <m/>
    <n v="587"/>
    <n v="168"/>
    <m/>
    <m/>
    <m/>
    <m/>
    <m/>
    <n v="755"/>
  </r>
  <r>
    <x v="8"/>
    <d v="2024-02-06T00:00:00"/>
    <x v="0"/>
    <x v="0"/>
    <m/>
    <m/>
    <m/>
    <m/>
    <m/>
    <n v="1043.6600000000001"/>
    <n v="695.29"/>
    <m/>
    <m/>
    <m/>
    <m/>
    <m/>
    <n v="1738.95"/>
  </r>
  <r>
    <x v="8"/>
    <d v="2024-02-07T00:00:00"/>
    <x v="0"/>
    <x v="0"/>
    <m/>
    <m/>
    <m/>
    <m/>
    <m/>
    <n v="300"/>
    <n v="400"/>
    <m/>
    <m/>
    <m/>
    <m/>
    <m/>
    <n v="700"/>
  </r>
  <r>
    <x v="8"/>
    <d v="2024-02-08T00:00:00"/>
    <x v="0"/>
    <x v="0"/>
    <m/>
    <m/>
    <m/>
    <n v="256.23"/>
    <n v="705.94"/>
    <n v="200"/>
    <n v="733.61"/>
    <m/>
    <m/>
    <m/>
    <m/>
    <m/>
    <n v="1895.78"/>
  </r>
  <r>
    <x v="8"/>
    <d v="2024-02-09T00:00:00"/>
    <x v="0"/>
    <x v="0"/>
    <m/>
    <m/>
    <m/>
    <m/>
    <m/>
    <n v="100"/>
    <n v="1788.2"/>
    <m/>
    <m/>
    <m/>
    <m/>
    <m/>
    <n v="1888.2"/>
  </r>
  <r>
    <x v="8"/>
    <d v="2024-02-13T00:00:00"/>
    <x v="0"/>
    <x v="0"/>
    <m/>
    <m/>
    <m/>
    <m/>
    <m/>
    <m/>
    <n v="1328"/>
    <m/>
    <m/>
    <m/>
    <m/>
    <m/>
    <n v="1328"/>
  </r>
  <r>
    <x v="8"/>
    <d v="2024-02-14T00:00:00"/>
    <x v="0"/>
    <x v="0"/>
    <m/>
    <m/>
    <m/>
    <m/>
    <n v="200"/>
    <m/>
    <n v="528.74"/>
    <m/>
    <m/>
    <m/>
    <m/>
    <m/>
    <n v="728.74"/>
  </r>
  <r>
    <x v="8"/>
    <d v="2024-02-15T00:00:00"/>
    <x v="0"/>
    <x v="0"/>
    <m/>
    <m/>
    <m/>
    <m/>
    <m/>
    <n v="372.62"/>
    <n v="303.88"/>
    <m/>
    <m/>
    <m/>
    <m/>
    <m/>
    <n v="676.5"/>
  </r>
  <r>
    <x v="8"/>
    <d v="2024-02-21T00:00:00"/>
    <x v="0"/>
    <x v="0"/>
    <m/>
    <m/>
    <m/>
    <m/>
    <m/>
    <m/>
    <n v="1269.32"/>
    <m/>
    <m/>
    <m/>
    <m/>
    <m/>
    <n v="1269.32"/>
  </r>
  <r>
    <x v="8"/>
    <d v="2024-02-22T00:00:00"/>
    <x v="0"/>
    <x v="0"/>
    <m/>
    <m/>
    <m/>
    <m/>
    <m/>
    <n v="600"/>
    <n v="472.2"/>
    <m/>
    <m/>
    <m/>
    <m/>
    <m/>
    <n v="1072.2"/>
  </r>
  <r>
    <x v="8"/>
    <d v="2024-02-23T00:00:00"/>
    <x v="0"/>
    <x v="0"/>
    <m/>
    <m/>
    <m/>
    <m/>
    <m/>
    <m/>
    <n v="1425"/>
    <m/>
    <m/>
    <m/>
    <m/>
    <m/>
    <n v="1425"/>
  </r>
  <r>
    <x v="8"/>
    <d v="2024-02-26T00:00:00"/>
    <x v="0"/>
    <x v="0"/>
    <m/>
    <m/>
    <m/>
    <m/>
    <m/>
    <m/>
    <n v="698.82"/>
    <m/>
    <m/>
    <m/>
    <m/>
    <m/>
    <n v="698.82"/>
  </r>
  <r>
    <x v="8"/>
    <d v="2024-02-28T00:00:00"/>
    <x v="0"/>
    <x v="0"/>
    <m/>
    <m/>
    <m/>
    <m/>
    <m/>
    <m/>
    <n v="639.32000000000005"/>
    <m/>
    <m/>
    <m/>
    <m/>
    <m/>
    <n v="639.32000000000005"/>
  </r>
  <r>
    <x v="8"/>
    <d v="2024-03-04T00:00:00"/>
    <x v="0"/>
    <x v="0"/>
    <m/>
    <m/>
    <m/>
    <m/>
    <m/>
    <n v="1479.28"/>
    <m/>
    <m/>
    <m/>
    <m/>
    <m/>
    <m/>
    <n v="1479.28"/>
  </r>
  <r>
    <x v="8"/>
    <d v="2024-03-05T00:00:00"/>
    <x v="0"/>
    <x v="0"/>
    <m/>
    <m/>
    <m/>
    <m/>
    <m/>
    <m/>
    <n v="600"/>
    <n v="379.58"/>
    <m/>
    <m/>
    <m/>
    <m/>
    <n v="979.58"/>
  </r>
  <r>
    <x v="8"/>
    <d v="2024-03-07T00:00:00"/>
    <x v="0"/>
    <x v="0"/>
    <m/>
    <m/>
    <m/>
    <m/>
    <m/>
    <m/>
    <n v="4746.88"/>
    <n v="525.21"/>
    <m/>
    <m/>
    <m/>
    <m/>
    <n v="5272.09"/>
  </r>
  <r>
    <x v="8"/>
    <d v="2024-03-08T00:00:00"/>
    <x v="0"/>
    <x v="0"/>
    <m/>
    <m/>
    <m/>
    <m/>
    <m/>
    <m/>
    <n v="500"/>
    <n v="500"/>
    <m/>
    <m/>
    <m/>
    <m/>
    <n v="1000"/>
  </r>
  <r>
    <x v="8"/>
    <d v="2024-03-12T00:00:00"/>
    <x v="0"/>
    <x v="0"/>
    <m/>
    <m/>
    <m/>
    <m/>
    <m/>
    <m/>
    <m/>
    <n v="400"/>
    <m/>
    <m/>
    <m/>
    <m/>
    <n v="400"/>
  </r>
  <r>
    <x v="8"/>
    <d v="2024-03-13T00:00:00"/>
    <x v="0"/>
    <x v="0"/>
    <m/>
    <m/>
    <m/>
    <m/>
    <m/>
    <m/>
    <m/>
    <n v="300"/>
    <m/>
    <m/>
    <m/>
    <m/>
    <n v="300"/>
  </r>
  <r>
    <x v="8"/>
    <d v="2024-03-19T00:00:00"/>
    <x v="0"/>
    <x v="0"/>
    <m/>
    <m/>
    <m/>
    <m/>
    <m/>
    <m/>
    <m/>
    <n v="1927"/>
    <m/>
    <m/>
    <m/>
    <m/>
    <n v="1927"/>
  </r>
  <r>
    <x v="8"/>
    <d v="2024-03-21T00:00:00"/>
    <x v="0"/>
    <x v="0"/>
    <m/>
    <m/>
    <m/>
    <m/>
    <m/>
    <m/>
    <m/>
    <n v="400"/>
    <m/>
    <m/>
    <m/>
    <m/>
    <n v="400"/>
  </r>
  <r>
    <x v="8"/>
    <d v="2024-03-25T00:00:00"/>
    <x v="0"/>
    <x v="0"/>
    <m/>
    <m/>
    <m/>
    <m/>
    <m/>
    <m/>
    <n v="128.96"/>
    <n v="200"/>
    <m/>
    <m/>
    <m/>
    <m/>
    <n v="328.96"/>
  </r>
  <r>
    <x v="8"/>
    <d v="2024-03-27T00:00:00"/>
    <x v="0"/>
    <x v="0"/>
    <m/>
    <m/>
    <m/>
    <m/>
    <m/>
    <m/>
    <m/>
    <n v="600"/>
    <m/>
    <m/>
    <m/>
    <m/>
    <n v="600"/>
  </r>
  <r>
    <x v="8"/>
    <d v="2024-03-28T00:00:00"/>
    <x v="0"/>
    <x v="0"/>
    <m/>
    <m/>
    <m/>
    <m/>
    <m/>
    <m/>
    <n v="318.05"/>
    <n v="3102.07"/>
    <m/>
    <m/>
    <m/>
    <m/>
    <n v="3420.12"/>
  </r>
  <r>
    <x v="8"/>
    <d v="2024-03-29T00:00:00"/>
    <x v="0"/>
    <x v="0"/>
    <m/>
    <m/>
    <m/>
    <m/>
    <m/>
    <n v="3902.7"/>
    <n v="397.65"/>
    <m/>
    <m/>
    <m/>
    <m/>
    <m/>
    <n v="4300.3500000000004"/>
  </r>
  <r>
    <x v="8"/>
    <d v="2024-04-02T00:00:00"/>
    <x v="0"/>
    <x v="0"/>
    <m/>
    <m/>
    <m/>
    <m/>
    <m/>
    <m/>
    <n v="2995.44"/>
    <m/>
    <m/>
    <m/>
    <m/>
    <m/>
    <n v="2995.44"/>
  </r>
  <r>
    <x v="8"/>
    <d v="2024-04-04T00:00:00"/>
    <x v="0"/>
    <x v="0"/>
    <m/>
    <m/>
    <m/>
    <m/>
    <m/>
    <m/>
    <m/>
    <n v="878"/>
    <n v="400"/>
    <m/>
    <m/>
    <m/>
    <n v="1278"/>
  </r>
  <r>
    <x v="8"/>
    <d v="2024-04-05T00:00:00"/>
    <x v="0"/>
    <x v="0"/>
    <m/>
    <m/>
    <m/>
    <m/>
    <m/>
    <m/>
    <m/>
    <n v="1000"/>
    <n v="400"/>
    <m/>
    <m/>
    <m/>
    <n v="1400"/>
  </r>
  <r>
    <x v="8"/>
    <d v="2024-04-08T00:00:00"/>
    <x v="0"/>
    <x v="0"/>
    <m/>
    <m/>
    <m/>
    <m/>
    <m/>
    <m/>
    <m/>
    <n v="1555.51"/>
    <n v="1206.01"/>
    <m/>
    <m/>
    <m/>
    <n v="2761.52"/>
  </r>
  <r>
    <x v="8"/>
    <d v="2024-04-09T00:00:00"/>
    <x v="0"/>
    <x v="0"/>
    <m/>
    <m/>
    <m/>
    <m/>
    <m/>
    <m/>
    <m/>
    <n v="1200"/>
    <n v="2904.18"/>
    <m/>
    <m/>
    <m/>
    <n v="4104.18"/>
  </r>
  <r>
    <x v="8"/>
    <d v="2024-04-10T00:00:00"/>
    <x v="0"/>
    <x v="0"/>
    <m/>
    <m/>
    <m/>
    <m/>
    <m/>
    <m/>
    <m/>
    <m/>
    <n v="200"/>
    <m/>
    <m/>
    <m/>
    <n v="200"/>
  </r>
  <r>
    <x v="8"/>
    <d v="2024-04-11T00:00:00"/>
    <x v="0"/>
    <x v="0"/>
    <m/>
    <m/>
    <m/>
    <m/>
    <m/>
    <m/>
    <m/>
    <m/>
    <n v="411.84"/>
    <m/>
    <m/>
    <m/>
    <n v="411.84"/>
  </r>
  <r>
    <x v="8"/>
    <d v="2024-04-12T00:00:00"/>
    <x v="0"/>
    <x v="0"/>
    <m/>
    <m/>
    <m/>
    <m/>
    <m/>
    <m/>
    <m/>
    <m/>
    <n v="415.51"/>
    <m/>
    <m/>
    <m/>
    <n v="415.51"/>
  </r>
  <r>
    <x v="8"/>
    <d v="2024-04-16T00:00:00"/>
    <x v="0"/>
    <x v="0"/>
    <m/>
    <m/>
    <m/>
    <m/>
    <m/>
    <m/>
    <m/>
    <m/>
    <n v="1449.89"/>
    <m/>
    <m/>
    <m/>
    <n v="1449.89"/>
  </r>
  <r>
    <x v="8"/>
    <d v="2024-04-17T00:00:00"/>
    <x v="0"/>
    <x v="0"/>
    <m/>
    <m/>
    <m/>
    <m/>
    <m/>
    <m/>
    <m/>
    <m/>
    <n v="1158"/>
    <m/>
    <m/>
    <m/>
    <n v="1158"/>
  </r>
  <r>
    <x v="8"/>
    <d v="2024-04-18T00:00:00"/>
    <x v="0"/>
    <x v="0"/>
    <m/>
    <m/>
    <m/>
    <m/>
    <m/>
    <m/>
    <m/>
    <m/>
    <n v="1000"/>
    <m/>
    <m/>
    <m/>
    <n v="1000"/>
  </r>
  <r>
    <x v="8"/>
    <d v="2024-04-22T00:00:00"/>
    <x v="0"/>
    <x v="0"/>
    <m/>
    <m/>
    <m/>
    <m/>
    <m/>
    <m/>
    <m/>
    <m/>
    <n v="700"/>
    <m/>
    <m/>
    <m/>
    <n v="700"/>
  </r>
  <r>
    <x v="8"/>
    <d v="2024-04-23T00:00:00"/>
    <x v="0"/>
    <x v="0"/>
    <m/>
    <m/>
    <m/>
    <m/>
    <m/>
    <m/>
    <n v="568.82000000000005"/>
    <n v="500"/>
    <m/>
    <m/>
    <m/>
    <m/>
    <n v="1068.82"/>
  </r>
  <r>
    <x v="8"/>
    <d v="2024-04-24T00:00:00"/>
    <x v="0"/>
    <x v="0"/>
    <m/>
    <m/>
    <m/>
    <m/>
    <m/>
    <m/>
    <m/>
    <m/>
    <n v="1987.51"/>
    <m/>
    <m/>
    <m/>
    <n v="1987.51"/>
  </r>
  <r>
    <x v="8"/>
    <d v="2024-04-25T00:00:00"/>
    <x v="0"/>
    <x v="0"/>
    <m/>
    <m/>
    <m/>
    <m/>
    <m/>
    <m/>
    <m/>
    <m/>
    <n v="300"/>
    <m/>
    <m/>
    <m/>
    <n v="300"/>
  </r>
  <r>
    <x v="8"/>
    <d v="2024-04-26T00:00:00"/>
    <x v="0"/>
    <x v="0"/>
    <m/>
    <m/>
    <m/>
    <m/>
    <m/>
    <m/>
    <m/>
    <m/>
    <n v="1298.1400000000001"/>
    <m/>
    <m/>
    <m/>
    <n v="1298.1400000000001"/>
  </r>
  <r>
    <x v="8"/>
    <d v="2024-04-30T00:00:00"/>
    <x v="0"/>
    <x v="0"/>
    <m/>
    <m/>
    <m/>
    <m/>
    <m/>
    <m/>
    <m/>
    <m/>
    <n v="1881.42"/>
    <m/>
    <m/>
    <m/>
    <n v="1881.42"/>
  </r>
  <r>
    <x v="8"/>
    <d v="2024-05-01T00:00:00"/>
    <x v="0"/>
    <x v="0"/>
    <m/>
    <m/>
    <m/>
    <m/>
    <m/>
    <m/>
    <m/>
    <m/>
    <n v="1000"/>
    <m/>
    <m/>
    <m/>
    <n v="1000"/>
  </r>
  <r>
    <x v="8"/>
    <d v="2024-05-02T00:00:00"/>
    <x v="0"/>
    <x v="0"/>
    <m/>
    <m/>
    <m/>
    <m/>
    <m/>
    <m/>
    <m/>
    <m/>
    <n v="878.61"/>
    <n v="238.48"/>
    <m/>
    <m/>
    <n v="1117.0899999999999"/>
  </r>
  <r>
    <x v="8"/>
    <d v="2024-05-03T00:00:00"/>
    <x v="0"/>
    <x v="0"/>
    <m/>
    <m/>
    <m/>
    <m/>
    <m/>
    <m/>
    <m/>
    <m/>
    <n v="978.89"/>
    <m/>
    <m/>
    <m/>
    <n v="978.89"/>
  </r>
  <r>
    <x v="8"/>
    <d v="2024-05-06T00:00:00"/>
    <x v="0"/>
    <x v="0"/>
    <m/>
    <m/>
    <m/>
    <m/>
    <m/>
    <m/>
    <m/>
    <m/>
    <n v="1000"/>
    <n v="186.89"/>
    <m/>
    <m/>
    <n v="1186.8900000000001"/>
  </r>
  <r>
    <x v="8"/>
    <d v="2024-05-07T00:00:00"/>
    <x v="0"/>
    <x v="0"/>
    <m/>
    <m/>
    <m/>
    <m/>
    <m/>
    <m/>
    <m/>
    <m/>
    <n v="1550"/>
    <n v="674.69"/>
    <m/>
    <m/>
    <n v="2224.69"/>
  </r>
  <r>
    <x v="8"/>
    <d v="2024-05-08T00:00:00"/>
    <x v="0"/>
    <x v="0"/>
    <m/>
    <m/>
    <m/>
    <m/>
    <m/>
    <m/>
    <m/>
    <m/>
    <n v="652"/>
    <n v="167.39"/>
    <m/>
    <m/>
    <n v="819.39"/>
  </r>
  <r>
    <x v="8"/>
    <d v="2024-05-13T00:00:00"/>
    <x v="0"/>
    <x v="0"/>
    <m/>
    <m/>
    <m/>
    <m/>
    <m/>
    <m/>
    <m/>
    <n v="2857.77"/>
    <m/>
    <m/>
    <m/>
    <m/>
    <n v="2857.77"/>
  </r>
  <r>
    <x v="8"/>
    <d v="2024-05-14T00:00:00"/>
    <x v="0"/>
    <x v="0"/>
    <m/>
    <m/>
    <m/>
    <m/>
    <m/>
    <m/>
    <m/>
    <m/>
    <m/>
    <n v="2672.96"/>
    <m/>
    <m/>
    <n v="2672.96"/>
  </r>
  <r>
    <x v="8"/>
    <d v="2024-05-15T00:00:00"/>
    <x v="0"/>
    <x v="0"/>
    <m/>
    <m/>
    <m/>
    <m/>
    <m/>
    <m/>
    <m/>
    <m/>
    <m/>
    <n v="459.51"/>
    <m/>
    <m/>
    <n v="459.51"/>
  </r>
  <r>
    <x v="8"/>
    <d v="2024-05-17T00:00:00"/>
    <x v="0"/>
    <x v="0"/>
    <m/>
    <m/>
    <m/>
    <m/>
    <m/>
    <m/>
    <m/>
    <m/>
    <m/>
    <n v="1774.44"/>
    <m/>
    <m/>
    <n v="1774.44"/>
  </r>
  <r>
    <x v="8"/>
    <d v="2024-05-20T00:00:00"/>
    <x v="0"/>
    <x v="0"/>
    <m/>
    <m/>
    <m/>
    <m/>
    <m/>
    <m/>
    <m/>
    <m/>
    <m/>
    <n v="400"/>
    <m/>
    <m/>
    <n v="400"/>
  </r>
  <r>
    <x v="8"/>
    <d v="2024-05-21T00:00:00"/>
    <x v="0"/>
    <x v="0"/>
    <m/>
    <m/>
    <m/>
    <m/>
    <m/>
    <m/>
    <m/>
    <m/>
    <n v="1501.57"/>
    <n v="879.38"/>
    <m/>
    <m/>
    <n v="2380.9499999999998"/>
  </r>
  <r>
    <x v="8"/>
    <d v="2024-05-23T00:00:00"/>
    <x v="0"/>
    <x v="0"/>
    <m/>
    <m/>
    <m/>
    <m/>
    <m/>
    <m/>
    <m/>
    <m/>
    <m/>
    <n v="100"/>
    <m/>
    <m/>
    <n v="100"/>
  </r>
  <r>
    <x v="8"/>
    <d v="2024-05-30T00:00:00"/>
    <x v="0"/>
    <x v="0"/>
    <m/>
    <m/>
    <m/>
    <m/>
    <m/>
    <m/>
    <m/>
    <m/>
    <n v="1134.6400000000001"/>
    <n v="2339.3000000000002"/>
    <m/>
    <m/>
    <n v="3473.94"/>
  </r>
  <r>
    <x v="8"/>
    <d v="2024-05-31T00:00:00"/>
    <x v="0"/>
    <x v="0"/>
    <m/>
    <m/>
    <m/>
    <m/>
    <m/>
    <m/>
    <m/>
    <m/>
    <m/>
    <n v="200.62"/>
    <m/>
    <m/>
    <n v="200.62"/>
  </r>
  <r>
    <x v="8"/>
    <d v="2024-06-04T00:00:00"/>
    <x v="0"/>
    <x v="0"/>
    <m/>
    <m/>
    <m/>
    <m/>
    <m/>
    <m/>
    <m/>
    <m/>
    <m/>
    <m/>
    <n v="341.5"/>
    <m/>
    <n v="341.5"/>
  </r>
  <r>
    <x v="8"/>
    <d v="2024-06-05T00:00:00"/>
    <x v="0"/>
    <x v="0"/>
    <m/>
    <m/>
    <m/>
    <m/>
    <m/>
    <m/>
    <m/>
    <m/>
    <m/>
    <n v="104.33"/>
    <n v="250"/>
    <m/>
    <n v="354.33"/>
  </r>
  <r>
    <x v="8"/>
    <d v="2024-06-07T00:00:00"/>
    <x v="0"/>
    <x v="0"/>
    <m/>
    <m/>
    <m/>
    <m/>
    <m/>
    <m/>
    <m/>
    <m/>
    <m/>
    <m/>
    <n v="412.39"/>
    <m/>
    <n v="412.39"/>
  </r>
  <r>
    <x v="8"/>
    <d v="2024-06-10T00:00:00"/>
    <x v="0"/>
    <x v="0"/>
    <m/>
    <m/>
    <m/>
    <m/>
    <m/>
    <m/>
    <m/>
    <m/>
    <n v="855.57"/>
    <m/>
    <m/>
    <m/>
    <n v="855.57"/>
  </r>
  <r>
    <x v="8"/>
    <d v="2024-06-11T00:00:00"/>
    <x v="0"/>
    <x v="0"/>
    <m/>
    <m/>
    <m/>
    <m/>
    <m/>
    <m/>
    <m/>
    <m/>
    <m/>
    <n v="1631.19"/>
    <n v="2855.71"/>
    <m/>
    <n v="4486.8999999999996"/>
  </r>
  <r>
    <x v="8"/>
    <d v="2024-06-12T00:00:00"/>
    <x v="0"/>
    <x v="0"/>
    <m/>
    <m/>
    <m/>
    <m/>
    <m/>
    <m/>
    <m/>
    <m/>
    <m/>
    <m/>
    <n v="500"/>
    <m/>
    <n v="500"/>
  </r>
  <r>
    <x v="8"/>
    <d v="2024-06-13T00:00:00"/>
    <x v="0"/>
    <x v="0"/>
    <m/>
    <m/>
    <m/>
    <m/>
    <m/>
    <m/>
    <m/>
    <m/>
    <m/>
    <n v="400"/>
    <n v="2485.56"/>
    <m/>
    <n v="2885.56"/>
  </r>
  <r>
    <x v="8"/>
    <d v="2024-06-20T00:00:00"/>
    <x v="0"/>
    <x v="0"/>
    <m/>
    <m/>
    <m/>
    <m/>
    <m/>
    <m/>
    <m/>
    <m/>
    <m/>
    <m/>
    <n v="1461.33"/>
    <m/>
    <n v="1461.33"/>
  </r>
  <r>
    <x v="8"/>
    <d v="2024-06-21T00:00:00"/>
    <x v="0"/>
    <x v="0"/>
    <m/>
    <m/>
    <m/>
    <m/>
    <m/>
    <m/>
    <m/>
    <m/>
    <m/>
    <m/>
    <n v="203.53"/>
    <m/>
    <n v="203.53"/>
  </r>
  <r>
    <x v="8"/>
    <d v="2024-06-25T00:00:00"/>
    <x v="0"/>
    <x v="0"/>
    <m/>
    <m/>
    <m/>
    <m/>
    <m/>
    <m/>
    <m/>
    <m/>
    <m/>
    <m/>
    <n v="700"/>
    <m/>
    <n v="700"/>
  </r>
  <r>
    <x v="8"/>
    <d v="2024-06-27T00:00:00"/>
    <x v="0"/>
    <x v="0"/>
    <m/>
    <m/>
    <m/>
    <m/>
    <m/>
    <m/>
    <m/>
    <m/>
    <m/>
    <m/>
    <n v="476.11"/>
    <m/>
    <n v="476.11"/>
  </r>
  <r>
    <x v="8"/>
    <d v="2024-07-02T00:00:00"/>
    <x v="0"/>
    <x v="0"/>
    <m/>
    <m/>
    <m/>
    <m/>
    <m/>
    <m/>
    <m/>
    <m/>
    <m/>
    <m/>
    <n v="1062.44"/>
    <n v="300"/>
    <n v="1362.44"/>
  </r>
  <r>
    <x v="8"/>
    <d v="2024-07-03T00:00:00"/>
    <x v="0"/>
    <x v="0"/>
    <m/>
    <m/>
    <m/>
    <m/>
    <m/>
    <m/>
    <m/>
    <m/>
    <n v="300"/>
    <n v="2088.71"/>
    <m/>
    <m/>
    <n v="2388.71"/>
  </r>
  <r>
    <x v="8"/>
    <d v="2024-07-10T00:00:00"/>
    <x v="0"/>
    <x v="0"/>
    <m/>
    <m/>
    <m/>
    <m/>
    <m/>
    <m/>
    <m/>
    <m/>
    <m/>
    <m/>
    <n v="1416"/>
    <n v="800"/>
    <n v="2216"/>
  </r>
  <r>
    <x v="8"/>
    <d v="2024-07-17T00:00:00"/>
    <x v="0"/>
    <x v="0"/>
    <m/>
    <m/>
    <m/>
    <m/>
    <m/>
    <m/>
    <m/>
    <m/>
    <m/>
    <m/>
    <n v="400"/>
    <n v="2077.8200000000002"/>
    <n v="2477.8200000000002"/>
  </r>
  <r>
    <x v="8"/>
    <d v="2024-07-18T00:00:00"/>
    <x v="0"/>
    <x v="0"/>
    <m/>
    <m/>
    <m/>
    <m/>
    <m/>
    <m/>
    <m/>
    <m/>
    <m/>
    <n v="1317.03"/>
    <m/>
    <n v="1394.2"/>
    <n v="2711.23"/>
  </r>
  <r>
    <x v="8"/>
    <d v="2024-07-19T00:00:00"/>
    <x v="0"/>
    <x v="0"/>
    <m/>
    <m/>
    <m/>
    <m/>
    <m/>
    <m/>
    <m/>
    <m/>
    <m/>
    <m/>
    <n v="423.6"/>
    <n v="1273"/>
    <n v="1696.6"/>
  </r>
  <r>
    <x v="8"/>
    <d v="2024-07-22T00:00:00"/>
    <x v="0"/>
    <x v="0"/>
    <m/>
    <m/>
    <m/>
    <m/>
    <m/>
    <m/>
    <m/>
    <m/>
    <m/>
    <m/>
    <n v="1822.3"/>
    <n v="500"/>
    <n v="2322.3000000000002"/>
  </r>
  <r>
    <x v="8"/>
    <d v="2024-07-24T00:00:00"/>
    <x v="0"/>
    <x v="0"/>
    <m/>
    <m/>
    <m/>
    <m/>
    <m/>
    <m/>
    <m/>
    <m/>
    <m/>
    <m/>
    <m/>
    <n v="954.27"/>
    <n v="954.27"/>
  </r>
  <r>
    <x v="8"/>
    <d v="2024-07-29T00:00:00"/>
    <x v="0"/>
    <x v="0"/>
    <m/>
    <m/>
    <m/>
    <m/>
    <m/>
    <m/>
    <m/>
    <m/>
    <m/>
    <m/>
    <m/>
    <n v="1200"/>
    <n v="1200"/>
  </r>
  <r>
    <x v="8"/>
    <d v="2024-07-30T00:00:00"/>
    <x v="0"/>
    <x v="0"/>
    <m/>
    <m/>
    <m/>
    <m/>
    <m/>
    <m/>
    <m/>
    <m/>
    <m/>
    <m/>
    <n v="187.7"/>
    <m/>
    <n v="187.7"/>
  </r>
  <r>
    <x v="8"/>
    <d v="2024-08-01T00:00:00"/>
    <x v="0"/>
    <x v="0"/>
    <m/>
    <m/>
    <m/>
    <m/>
    <m/>
    <m/>
    <m/>
    <m/>
    <m/>
    <m/>
    <m/>
    <n v="500"/>
    <n v="500"/>
  </r>
  <r>
    <x v="8"/>
    <d v="2024-08-02T00:00:00"/>
    <x v="0"/>
    <x v="0"/>
    <m/>
    <m/>
    <m/>
    <m/>
    <m/>
    <m/>
    <m/>
    <m/>
    <m/>
    <m/>
    <m/>
    <n v="796.96"/>
    <n v="796.96"/>
  </r>
  <r>
    <x v="8"/>
    <d v="2024-08-09T00:00:00"/>
    <x v="0"/>
    <x v="0"/>
    <m/>
    <m/>
    <m/>
    <m/>
    <m/>
    <m/>
    <m/>
    <m/>
    <m/>
    <m/>
    <n v="300"/>
    <m/>
    <n v="300"/>
  </r>
  <r>
    <x v="8"/>
    <d v="2024-08-12T00:00:00"/>
    <x v="0"/>
    <x v="0"/>
    <m/>
    <m/>
    <m/>
    <m/>
    <m/>
    <m/>
    <m/>
    <m/>
    <m/>
    <m/>
    <m/>
    <n v="1907.25"/>
    <n v="1907.25"/>
  </r>
  <r>
    <x v="8"/>
    <d v="2024-08-13T00:00:00"/>
    <x v="0"/>
    <x v="0"/>
    <m/>
    <m/>
    <m/>
    <m/>
    <m/>
    <m/>
    <m/>
    <m/>
    <m/>
    <m/>
    <m/>
    <n v="200"/>
    <n v="200"/>
  </r>
  <r>
    <x v="8"/>
    <d v="2024-08-14T00:00:00"/>
    <x v="0"/>
    <x v="0"/>
    <m/>
    <m/>
    <m/>
    <m/>
    <m/>
    <m/>
    <m/>
    <m/>
    <m/>
    <m/>
    <m/>
    <n v="383.3"/>
    <n v="383.3"/>
  </r>
  <r>
    <x v="8"/>
    <d v="2024-08-16T00:00:00"/>
    <x v="0"/>
    <x v="0"/>
    <m/>
    <m/>
    <m/>
    <m/>
    <m/>
    <m/>
    <m/>
    <m/>
    <m/>
    <m/>
    <m/>
    <n v="478.62"/>
    <n v="478.62"/>
  </r>
  <r>
    <x v="8"/>
    <d v="2024-08-21T00:00:00"/>
    <x v="0"/>
    <x v="0"/>
    <m/>
    <m/>
    <m/>
    <m/>
    <m/>
    <m/>
    <m/>
    <m/>
    <m/>
    <m/>
    <m/>
    <n v="200"/>
    <n v="200"/>
  </r>
  <r>
    <x v="8"/>
    <s v="#"/>
    <x v="0"/>
    <x v="3"/>
    <m/>
    <m/>
    <m/>
    <m/>
    <m/>
    <m/>
    <m/>
    <m/>
    <m/>
    <m/>
    <m/>
    <m/>
    <m/>
  </r>
  <r>
    <x v="8"/>
    <s v="#"/>
    <x v="0"/>
    <x v="0"/>
    <m/>
    <m/>
    <m/>
    <m/>
    <m/>
    <m/>
    <m/>
    <m/>
    <m/>
    <m/>
    <m/>
    <m/>
    <m/>
  </r>
  <r>
    <x v="8"/>
    <s v="#"/>
    <x v="0"/>
    <x v="1"/>
    <m/>
    <m/>
    <m/>
    <m/>
    <m/>
    <m/>
    <m/>
    <m/>
    <m/>
    <m/>
    <m/>
    <m/>
    <m/>
  </r>
  <r>
    <x v="8"/>
    <s v="#"/>
    <x v="0"/>
    <x v="4"/>
    <m/>
    <m/>
    <m/>
    <m/>
    <m/>
    <m/>
    <m/>
    <m/>
    <m/>
    <m/>
    <m/>
    <m/>
    <m/>
  </r>
  <r>
    <x v="8"/>
    <s v="#"/>
    <x v="0"/>
    <x v="5"/>
    <m/>
    <m/>
    <m/>
    <m/>
    <m/>
    <m/>
    <m/>
    <m/>
    <m/>
    <m/>
    <m/>
    <m/>
    <m/>
  </r>
  <r>
    <x v="8"/>
    <s v="Result"/>
    <x v="1"/>
    <x v="2"/>
    <n v="16506.11"/>
    <n v="17995.09"/>
    <n v="16223.15"/>
    <n v="15829.5"/>
    <n v="15003.93"/>
    <n v="17507.16"/>
    <n v="20906.18"/>
    <n v="16325.14"/>
    <n v="25563.78"/>
    <n v="15634.92"/>
    <n v="15298.17"/>
    <n v="12965.42"/>
    <n v="205758.55"/>
  </r>
  <r>
    <x v="9"/>
    <d v="2023-08-23T00:00:00"/>
    <x v="0"/>
    <x v="0"/>
    <n v="1411.63"/>
    <m/>
    <m/>
    <m/>
    <m/>
    <m/>
    <m/>
    <m/>
    <m/>
    <m/>
    <m/>
    <m/>
    <n v="1411.63"/>
  </r>
  <r>
    <x v="9"/>
    <d v="2023-08-29T00:00:00"/>
    <x v="0"/>
    <x v="0"/>
    <n v="865.96"/>
    <m/>
    <m/>
    <m/>
    <m/>
    <m/>
    <m/>
    <m/>
    <m/>
    <m/>
    <m/>
    <m/>
    <n v="865.96"/>
  </r>
  <r>
    <x v="9"/>
    <d v="2023-09-13T00:00:00"/>
    <x v="0"/>
    <x v="0"/>
    <m/>
    <n v="448.21"/>
    <m/>
    <m/>
    <m/>
    <m/>
    <m/>
    <m/>
    <m/>
    <m/>
    <m/>
    <m/>
    <n v="448.21"/>
  </r>
  <r>
    <x v="9"/>
    <d v="2023-09-22T00:00:00"/>
    <x v="0"/>
    <x v="0"/>
    <m/>
    <n v="927.03"/>
    <m/>
    <m/>
    <m/>
    <m/>
    <m/>
    <m/>
    <m/>
    <m/>
    <m/>
    <m/>
    <n v="927.03"/>
  </r>
  <r>
    <x v="9"/>
    <d v="2023-10-03T00:00:00"/>
    <x v="0"/>
    <x v="0"/>
    <m/>
    <n v="242.2"/>
    <n v="185.39"/>
    <m/>
    <m/>
    <m/>
    <m/>
    <m/>
    <m/>
    <m/>
    <m/>
    <m/>
    <n v="427.59"/>
  </r>
  <r>
    <x v="9"/>
    <d v="2023-10-09T00:00:00"/>
    <x v="0"/>
    <x v="0"/>
    <m/>
    <n v="600"/>
    <n v="120.56"/>
    <m/>
    <m/>
    <m/>
    <m/>
    <m/>
    <m/>
    <m/>
    <m/>
    <m/>
    <n v="720.56"/>
  </r>
  <r>
    <x v="9"/>
    <d v="2023-10-24T00:00:00"/>
    <x v="0"/>
    <x v="0"/>
    <m/>
    <m/>
    <n v="2263.7600000000002"/>
    <m/>
    <m/>
    <m/>
    <m/>
    <m/>
    <m/>
    <m/>
    <m/>
    <m/>
    <n v="2263.7600000000002"/>
  </r>
  <r>
    <x v="9"/>
    <d v="2023-11-02T00:00:00"/>
    <x v="0"/>
    <x v="0"/>
    <m/>
    <m/>
    <n v="136.4"/>
    <n v="649.80999999999995"/>
    <m/>
    <m/>
    <m/>
    <m/>
    <m/>
    <m/>
    <m/>
    <m/>
    <n v="786.21"/>
  </r>
  <r>
    <x v="9"/>
    <d v="2023-11-07T00:00:00"/>
    <x v="0"/>
    <x v="0"/>
    <m/>
    <m/>
    <n v="165.12"/>
    <m/>
    <m/>
    <m/>
    <m/>
    <m/>
    <m/>
    <m/>
    <m/>
    <m/>
    <n v="165.12"/>
  </r>
  <r>
    <x v="9"/>
    <d v="2023-11-13T00:00:00"/>
    <x v="0"/>
    <x v="0"/>
    <m/>
    <m/>
    <n v="82.08"/>
    <n v="1200"/>
    <m/>
    <m/>
    <m/>
    <m/>
    <m/>
    <m/>
    <m/>
    <m/>
    <n v="1282.08"/>
  </r>
  <r>
    <x v="9"/>
    <d v="2023-11-21T00:00:00"/>
    <x v="0"/>
    <x v="0"/>
    <m/>
    <m/>
    <m/>
    <n v="2473.6799999999998"/>
    <m/>
    <m/>
    <m/>
    <m/>
    <m/>
    <m/>
    <m/>
    <m/>
    <n v="2473.6799999999998"/>
  </r>
  <r>
    <x v="9"/>
    <d v="2023-11-28T00:00:00"/>
    <x v="0"/>
    <x v="0"/>
    <m/>
    <m/>
    <m/>
    <n v="251.06"/>
    <m/>
    <m/>
    <m/>
    <m/>
    <m/>
    <m/>
    <m/>
    <m/>
    <n v="251.06"/>
  </r>
  <r>
    <x v="9"/>
    <d v="2023-12-06T00:00:00"/>
    <x v="0"/>
    <x v="0"/>
    <m/>
    <m/>
    <m/>
    <n v="75.569999999999993"/>
    <n v="90.26"/>
    <m/>
    <m/>
    <m/>
    <m/>
    <m/>
    <m/>
    <m/>
    <n v="165.83"/>
  </r>
  <r>
    <x v="9"/>
    <d v="2023-12-11T00:00:00"/>
    <x v="0"/>
    <x v="0"/>
    <m/>
    <m/>
    <m/>
    <m/>
    <n v="600"/>
    <m/>
    <m/>
    <m/>
    <m/>
    <m/>
    <m/>
    <m/>
    <n v="600"/>
  </r>
  <r>
    <x v="9"/>
    <d v="2023-12-28T00:00:00"/>
    <x v="0"/>
    <x v="0"/>
    <m/>
    <m/>
    <m/>
    <m/>
    <n v="885.29"/>
    <m/>
    <m/>
    <m/>
    <m/>
    <m/>
    <m/>
    <m/>
    <n v="885.29"/>
  </r>
  <r>
    <x v="9"/>
    <d v="2024-01-26T00:00:00"/>
    <x v="0"/>
    <x v="0"/>
    <m/>
    <m/>
    <m/>
    <m/>
    <m/>
    <n v="214.44"/>
    <m/>
    <m/>
    <m/>
    <m/>
    <m/>
    <m/>
    <n v="214.44"/>
  </r>
  <r>
    <x v="9"/>
    <d v="2024-02-02T00:00:00"/>
    <x v="0"/>
    <x v="0"/>
    <m/>
    <m/>
    <m/>
    <m/>
    <m/>
    <n v="2496.7399999999998"/>
    <n v="294.44"/>
    <m/>
    <m/>
    <m/>
    <m/>
    <m/>
    <n v="2791.18"/>
  </r>
  <r>
    <x v="9"/>
    <d v="2024-02-06T00:00:00"/>
    <x v="0"/>
    <x v="0"/>
    <m/>
    <m/>
    <m/>
    <m/>
    <m/>
    <n v="404.9"/>
    <m/>
    <m/>
    <m/>
    <m/>
    <m/>
    <m/>
    <n v="404.9"/>
  </r>
  <r>
    <x v="9"/>
    <d v="2024-02-07T00:00:00"/>
    <x v="0"/>
    <x v="0"/>
    <m/>
    <m/>
    <m/>
    <m/>
    <m/>
    <n v="1428.57"/>
    <m/>
    <m/>
    <m/>
    <m/>
    <m/>
    <m/>
    <n v="1428.57"/>
  </r>
  <r>
    <x v="9"/>
    <d v="2024-02-13T00:00:00"/>
    <x v="0"/>
    <x v="0"/>
    <m/>
    <m/>
    <m/>
    <m/>
    <m/>
    <m/>
    <n v="2644.41"/>
    <m/>
    <m/>
    <m/>
    <m/>
    <m/>
    <n v="2644.41"/>
  </r>
  <r>
    <x v="9"/>
    <d v="2024-02-21T00:00:00"/>
    <x v="0"/>
    <x v="0"/>
    <m/>
    <m/>
    <m/>
    <m/>
    <m/>
    <m/>
    <n v="2990.48"/>
    <m/>
    <m/>
    <m/>
    <m/>
    <m/>
    <n v="2990.48"/>
  </r>
  <r>
    <x v="9"/>
    <d v="2024-02-28T00:00:00"/>
    <x v="0"/>
    <x v="0"/>
    <m/>
    <m/>
    <m/>
    <m/>
    <m/>
    <m/>
    <n v="1255.53"/>
    <m/>
    <m/>
    <m/>
    <m/>
    <m/>
    <n v="1255.53"/>
  </r>
  <r>
    <x v="9"/>
    <d v="2024-03-08T00:00:00"/>
    <x v="0"/>
    <x v="0"/>
    <m/>
    <m/>
    <m/>
    <m/>
    <m/>
    <m/>
    <n v="500"/>
    <n v="365.33"/>
    <m/>
    <m/>
    <m/>
    <m/>
    <n v="865.33"/>
  </r>
  <r>
    <x v="9"/>
    <d v="2024-03-12T00:00:00"/>
    <x v="0"/>
    <x v="0"/>
    <m/>
    <m/>
    <m/>
    <m/>
    <m/>
    <m/>
    <m/>
    <n v="1000"/>
    <m/>
    <m/>
    <m/>
    <m/>
    <n v="1000"/>
  </r>
  <r>
    <x v="9"/>
    <d v="2024-03-28T00:00:00"/>
    <x v="0"/>
    <x v="0"/>
    <m/>
    <m/>
    <m/>
    <m/>
    <m/>
    <m/>
    <m/>
    <n v="1322.79"/>
    <m/>
    <m/>
    <m/>
    <m/>
    <n v="1322.79"/>
  </r>
  <r>
    <x v="9"/>
    <d v="2024-04-04T00:00:00"/>
    <x v="0"/>
    <x v="0"/>
    <m/>
    <m/>
    <m/>
    <m/>
    <m/>
    <m/>
    <m/>
    <n v="1204.42"/>
    <m/>
    <m/>
    <m/>
    <m/>
    <n v="1204.42"/>
  </r>
  <r>
    <x v="9"/>
    <d v="2024-04-09T00:00:00"/>
    <x v="0"/>
    <x v="0"/>
    <m/>
    <m/>
    <m/>
    <m/>
    <m/>
    <m/>
    <m/>
    <m/>
    <n v="226.88"/>
    <m/>
    <m/>
    <m/>
    <n v="226.88"/>
  </r>
  <r>
    <x v="9"/>
    <d v="2024-04-10T00:00:00"/>
    <x v="0"/>
    <x v="0"/>
    <m/>
    <m/>
    <m/>
    <m/>
    <m/>
    <m/>
    <m/>
    <m/>
    <n v="1079.08"/>
    <m/>
    <m/>
    <m/>
    <n v="1079.08"/>
  </r>
  <r>
    <x v="9"/>
    <d v="2024-04-16T00:00:00"/>
    <x v="0"/>
    <x v="0"/>
    <m/>
    <m/>
    <m/>
    <m/>
    <m/>
    <m/>
    <m/>
    <m/>
    <n v="634.77"/>
    <m/>
    <m/>
    <m/>
    <n v="634.77"/>
  </r>
  <r>
    <x v="9"/>
    <d v="2024-04-23T00:00:00"/>
    <x v="0"/>
    <x v="0"/>
    <m/>
    <m/>
    <m/>
    <m/>
    <m/>
    <m/>
    <m/>
    <n v="226.17"/>
    <m/>
    <m/>
    <m/>
    <m/>
    <n v="226.17"/>
  </r>
  <r>
    <x v="9"/>
    <d v="2024-04-26T00:00:00"/>
    <x v="0"/>
    <x v="0"/>
    <m/>
    <m/>
    <m/>
    <m/>
    <m/>
    <m/>
    <m/>
    <m/>
    <n v="2299.04"/>
    <m/>
    <m/>
    <m/>
    <n v="2299.04"/>
  </r>
  <r>
    <x v="9"/>
    <d v="2024-04-30T00:00:00"/>
    <x v="0"/>
    <x v="0"/>
    <m/>
    <m/>
    <m/>
    <m/>
    <m/>
    <m/>
    <m/>
    <m/>
    <n v="291.02999999999997"/>
    <m/>
    <m/>
    <m/>
    <n v="291.02999999999997"/>
  </r>
  <r>
    <x v="9"/>
    <d v="2024-05-03T00:00:00"/>
    <x v="0"/>
    <x v="0"/>
    <m/>
    <m/>
    <m/>
    <m/>
    <m/>
    <m/>
    <m/>
    <n v="698.56"/>
    <m/>
    <m/>
    <m/>
    <m/>
    <n v="698.56"/>
  </r>
  <r>
    <x v="9"/>
    <d v="2024-05-06T00:00:00"/>
    <x v="0"/>
    <x v="0"/>
    <m/>
    <m/>
    <m/>
    <m/>
    <m/>
    <m/>
    <m/>
    <m/>
    <n v="49.48"/>
    <n v="159.07"/>
    <m/>
    <m/>
    <n v="208.55"/>
  </r>
  <r>
    <x v="9"/>
    <d v="2024-05-14T00:00:00"/>
    <x v="0"/>
    <x v="0"/>
    <m/>
    <m/>
    <m/>
    <m/>
    <m/>
    <m/>
    <m/>
    <m/>
    <m/>
    <n v="341.86"/>
    <m/>
    <m/>
    <n v="341.86"/>
  </r>
  <r>
    <x v="9"/>
    <d v="2024-05-21T00:00:00"/>
    <x v="0"/>
    <x v="0"/>
    <m/>
    <m/>
    <m/>
    <m/>
    <m/>
    <m/>
    <m/>
    <m/>
    <m/>
    <n v="871.1"/>
    <m/>
    <m/>
    <n v="871.1"/>
  </r>
  <r>
    <x v="9"/>
    <d v="2024-05-31T00:00:00"/>
    <x v="0"/>
    <x v="0"/>
    <m/>
    <m/>
    <m/>
    <m/>
    <m/>
    <m/>
    <m/>
    <m/>
    <m/>
    <n v="995.86"/>
    <m/>
    <m/>
    <n v="995.86"/>
  </r>
  <r>
    <x v="9"/>
    <d v="2024-06-05T00:00:00"/>
    <x v="0"/>
    <x v="0"/>
    <m/>
    <m/>
    <m/>
    <m/>
    <m/>
    <m/>
    <m/>
    <m/>
    <m/>
    <n v="1200"/>
    <m/>
    <m/>
    <n v="1200"/>
  </r>
  <r>
    <x v="9"/>
    <d v="2024-06-11T00:00:00"/>
    <x v="0"/>
    <x v="0"/>
    <m/>
    <m/>
    <m/>
    <m/>
    <m/>
    <m/>
    <m/>
    <m/>
    <m/>
    <m/>
    <n v="689.06"/>
    <m/>
    <n v="689.06"/>
  </r>
  <r>
    <x v="9"/>
    <d v="2024-07-02T00:00:00"/>
    <x v="0"/>
    <x v="0"/>
    <m/>
    <m/>
    <m/>
    <m/>
    <m/>
    <m/>
    <m/>
    <m/>
    <m/>
    <m/>
    <n v="973.34"/>
    <m/>
    <n v="973.34"/>
  </r>
  <r>
    <x v="9"/>
    <d v="2024-07-18T00:00:00"/>
    <x v="0"/>
    <x v="0"/>
    <m/>
    <m/>
    <m/>
    <m/>
    <m/>
    <m/>
    <m/>
    <m/>
    <m/>
    <m/>
    <m/>
    <n v="1240.3499999999999"/>
    <n v="1240.3499999999999"/>
  </r>
  <r>
    <x v="9"/>
    <d v="2024-07-25T00:00:00"/>
    <x v="0"/>
    <x v="0"/>
    <m/>
    <m/>
    <m/>
    <m/>
    <m/>
    <m/>
    <m/>
    <m/>
    <m/>
    <m/>
    <m/>
    <n v="1860.34"/>
    <n v="1860.34"/>
  </r>
  <r>
    <x v="9"/>
    <d v="2024-08-06T00:00:00"/>
    <x v="0"/>
    <x v="0"/>
    <m/>
    <m/>
    <m/>
    <m/>
    <m/>
    <m/>
    <m/>
    <m/>
    <m/>
    <m/>
    <m/>
    <n v="1324.67"/>
    <n v="1324.67"/>
  </r>
  <r>
    <x v="9"/>
    <s v="#"/>
    <x v="0"/>
    <x v="0"/>
    <m/>
    <m/>
    <m/>
    <m/>
    <m/>
    <m/>
    <m/>
    <m/>
    <m/>
    <m/>
    <m/>
    <m/>
    <m/>
  </r>
  <r>
    <x v="9"/>
    <s v="#"/>
    <x v="0"/>
    <x v="5"/>
    <m/>
    <m/>
    <m/>
    <m/>
    <m/>
    <m/>
    <m/>
    <m/>
    <m/>
    <m/>
    <m/>
    <m/>
    <m/>
  </r>
  <r>
    <x v="9"/>
    <s v="Result"/>
    <x v="1"/>
    <x v="2"/>
    <n v="2277.59"/>
    <n v="2217.44"/>
    <n v="2953.31"/>
    <n v="4650.12"/>
    <n v="1575.55"/>
    <n v="4544.6499999999996"/>
    <n v="7684.86"/>
    <n v="4817.2700000000004"/>
    <n v="4580.28"/>
    <n v="3567.89"/>
    <n v="1662.4"/>
    <n v="4425.3599999999997"/>
    <n v="44956.72"/>
  </r>
  <r>
    <x v="10"/>
    <d v="2023-08-23T00:00:00"/>
    <x v="0"/>
    <x v="0"/>
    <n v="500"/>
    <m/>
    <m/>
    <m/>
    <m/>
    <m/>
    <m/>
    <m/>
    <m/>
    <m/>
    <m/>
    <m/>
    <n v="500"/>
  </r>
  <r>
    <x v="10"/>
    <d v="2023-08-30T00:00:00"/>
    <x v="0"/>
    <x v="0"/>
    <n v="39.380000000000003"/>
    <m/>
    <m/>
    <m/>
    <m/>
    <m/>
    <m/>
    <m/>
    <m/>
    <m/>
    <m/>
    <m/>
    <n v="39.380000000000003"/>
  </r>
  <r>
    <x v="10"/>
    <d v="2023-09-05T00:00:00"/>
    <x v="0"/>
    <x v="0"/>
    <n v="500"/>
    <m/>
    <m/>
    <m/>
    <m/>
    <m/>
    <m/>
    <m/>
    <m/>
    <m/>
    <m/>
    <m/>
    <n v="500"/>
  </r>
  <r>
    <x v="10"/>
    <d v="2023-10-09T00:00:00"/>
    <x v="0"/>
    <x v="0"/>
    <m/>
    <n v="400"/>
    <n v="400"/>
    <m/>
    <m/>
    <m/>
    <m/>
    <m/>
    <m/>
    <m/>
    <m/>
    <m/>
    <n v="800"/>
  </r>
  <r>
    <x v="10"/>
    <d v="2023-10-13T00:00:00"/>
    <x v="0"/>
    <x v="0"/>
    <m/>
    <m/>
    <n v="134.37"/>
    <m/>
    <m/>
    <m/>
    <m/>
    <m/>
    <m/>
    <m/>
    <m/>
    <m/>
    <n v="134.37"/>
  </r>
  <r>
    <x v="10"/>
    <d v="2023-10-17T00:00:00"/>
    <x v="0"/>
    <x v="0"/>
    <m/>
    <m/>
    <n v="500"/>
    <m/>
    <m/>
    <m/>
    <m/>
    <m/>
    <m/>
    <m/>
    <m/>
    <m/>
    <n v="500"/>
  </r>
  <r>
    <x v="10"/>
    <d v="2023-10-24T00:00:00"/>
    <x v="0"/>
    <x v="0"/>
    <m/>
    <m/>
    <n v="500"/>
    <m/>
    <m/>
    <m/>
    <m/>
    <m/>
    <m/>
    <m/>
    <m/>
    <m/>
    <n v="500"/>
  </r>
  <r>
    <x v="10"/>
    <d v="2023-11-13T00:00:00"/>
    <x v="0"/>
    <x v="0"/>
    <m/>
    <n v="61.32"/>
    <m/>
    <n v="400"/>
    <m/>
    <m/>
    <m/>
    <m/>
    <m/>
    <m/>
    <m/>
    <m/>
    <n v="461.32"/>
  </r>
  <r>
    <x v="10"/>
    <d v="2023-11-28T00:00:00"/>
    <x v="0"/>
    <x v="0"/>
    <m/>
    <m/>
    <m/>
    <n v="344.15"/>
    <m/>
    <m/>
    <m/>
    <m/>
    <m/>
    <m/>
    <m/>
    <m/>
    <n v="344.15"/>
  </r>
  <r>
    <x v="10"/>
    <d v="2023-12-11T00:00:00"/>
    <x v="0"/>
    <x v="0"/>
    <m/>
    <m/>
    <m/>
    <m/>
    <n v="400"/>
    <m/>
    <m/>
    <m/>
    <m/>
    <m/>
    <m/>
    <m/>
    <n v="400"/>
  </r>
  <r>
    <x v="10"/>
    <d v="2023-12-15T00:00:00"/>
    <x v="0"/>
    <x v="0"/>
    <m/>
    <m/>
    <m/>
    <m/>
    <n v="232.41"/>
    <m/>
    <m/>
    <m/>
    <m/>
    <m/>
    <m/>
    <m/>
    <n v="232.41"/>
  </r>
  <r>
    <x v="10"/>
    <d v="2023-12-20T00:00:00"/>
    <x v="0"/>
    <x v="0"/>
    <m/>
    <m/>
    <m/>
    <m/>
    <n v="600"/>
    <m/>
    <m/>
    <m/>
    <m/>
    <m/>
    <m/>
    <m/>
    <n v="600"/>
  </r>
  <r>
    <x v="10"/>
    <d v="2023-12-28T00:00:00"/>
    <x v="0"/>
    <x v="0"/>
    <m/>
    <m/>
    <m/>
    <m/>
    <n v="500"/>
    <m/>
    <m/>
    <m/>
    <m/>
    <m/>
    <m/>
    <m/>
    <n v="500"/>
  </r>
  <r>
    <x v="10"/>
    <d v="2024-01-24T00:00:00"/>
    <x v="0"/>
    <x v="0"/>
    <m/>
    <m/>
    <m/>
    <m/>
    <m/>
    <n v="238.05"/>
    <m/>
    <m/>
    <m/>
    <m/>
    <m/>
    <m/>
    <n v="238.05"/>
  </r>
  <r>
    <x v="10"/>
    <d v="2024-02-05T00:00:00"/>
    <x v="0"/>
    <x v="0"/>
    <m/>
    <m/>
    <m/>
    <m/>
    <m/>
    <n v="464.1"/>
    <m/>
    <m/>
    <m/>
    <m/>
    <m/>
    <m/>
    <n v="464.1"/>
  </r>
  <r>
    <x v="10"/>
    <d v="2024-02-07T00:00:00"/>
    <x v="0"/>
    <x v="0"/>
    <m/>
    <m/>
    <m/>
    <m/>
    <m/>
    <n v="515.27"/>
    <m/>
    <m/>
    <m/>
    <m/>
    <m/>
    <m/>
    <n v="515.27"/>
  </r>
  <r>
    <x v="10"/>
    <d v="2024-02-09T00:00:00"/>
    <x v="0"/>
    <x v="0"/>
    <m/>
    <m/>
    <m/>
    <m/>
    <m/>
    <m/>
    <n v="246.94"/>
    <m/>
    <m/>
    <m/>
    <m/>
    <m/>
    <n v="246.94"/>
  </r>
  <r>
    <x v="10"/>
    <d v="2024-02-13T00:00:00"/>
    <x v="0"/>
    <x v="0"/>
    <m/>
    <m/>
    <m/>
    <m/>
    <m/>
    <m/>
    <n v="400"/>
    <m/>
    <m/>
    <m/>
    <m/>
    <m/>
    <n v="400"/>
  </r>
  <r>
    <x v="10"/>
    <d v="2024-02-14T00:00:00"/>
    <x v="0"/>
    <x v="0"/>
    <m/>
    <m/>
    <m/>
    <m/>
    <m/>
    <n v="591.77"/>
    <m/>
    <m/>
    <m/>
    <m/>
    <m/>
    <m/>
    <n v="591.77"/>
  </r>
  <r>
    <x v="10"/>
    <d v="2024-02-22T00:00:00"/>
    <x v="0"/>
    <x v="0"/>
    <m/>
    <m/>
    <m/>
    <m/>
    <m/>
    <m/>
    <n v="239"/>
    <m/>
    <m/>
    <m/>
    <m/>
    <m/>
    <n v="239"/>
  </r>
  <r>
    <x v="10"/>
    <d v="2024-02-28T00:00:00"/>
    <x v="0"/>
    <x v="0"/>
    <m/>
    <m/>
    <m/>
    <m/>
    <m/>
    <m/>
    <n v="750"/>
    <m/>
    <m/>
    <m/>
    <m/>
    <m/>
    <n v="750"/>
  </r>
  <r>
    <x v="10"/>
    <d v="2024-03-07T00:00:00"/>
    <x v="0"/>
    <x v="0"/>
    <m/>
    <m/>
    <m/>
    <m/>
    <m/>
    <m/>
    <m/>
    <n v="288.58"/>
    <m/>
    <m/>
    <m/>
    <m/>
    <n v="288.58"/>
  </r>
  <r>
    <x v="10"/>
    <d v="2024-03-27T00:00:00"/>
    <x v="0"/>
    <x v="0"/>
    <m/>
    <m/>
    <m/>
    <m/>
    <m/>
    <m/>
    <m/>
    <n v="1317.41"/>
    <m/>
    <m/>
    <m/>
    <m/>
    <n v="1317.41"/>
  </r>
  <r>
    <x v="10"/>
    <d v="2024-03-28T00:00:00"/>
    <x v="0"/>
    <x v="0"/>
    <m/>
    <m/>
    <m/>
    <m/>
    <m/>
    <m/>
    <m/>
    <n v="700"/>
    <m/>
    <m/>
    <m/>
    <m/>
    <n v="700"/>
  </r>
  <r>
    <x v="10"/>
    <d v="2024-04-04T00:00:00"/>
    <x v="0"/>
    <x v="0"/>
    <m/>
    <m/>
    <m/>
    <m/>
    <m/>
    <m/>
    <m/>
    <n v="500"/>
    <m/>
    <m/>
    <m/>
    <m/>
    <n v="500"/>
  </r>
  <r>
    <x v="10"/>
    <d v="2024-04-08T00:00:00"/>
    <x v="0"/>
    <x v="0"/>
    <m/>
    <m/>
    <m/>
    <m/>
    <m/>
    <m/>
    <m/>
    <m/>
    <n v="700"/>
    <m/>
    <m/>
    <m/>
    <n v="700"/>
  </r>
  <r>
    <x v="10"/>
    <d v="2024-04-09T00:00:00"/>
    <x v="0"/>
    <x v="0"/>
    <m/>
    <m/>
    <m/>
    <m/>
    <m/>
    <m/>
    <m/>
    <n v="153.82"/>
    <m/>
    <m/>
    <m/>
    <m/>
    <n v="153.82"/>
  </r>
  <r>
    <x v="10"/>
    <d v="2024-04-10T00:00:00"/>
    <x v="0"/>
    <x v="0"/>
    <m/>
    <m/>
    <m/>
    <m/>
    <m/>
    <m/>
    <m/>
    <m/>
    <n v="323.70999999999998"/>
    <m/>
    <m/>
    <m/>
    <n v="323.70999999999998"/>
  </r>
  <r>
    <x v="10"/>
    <d v="2024-04-11T00:00:00"/>
    <x v="0"/>
    <x v="0"/>
    <m/>
    <m/>
    <m/>
    <m/>
    <m/>
    <m/>
    <m/>
    <m/>
    <n v="313.2"/>
    <m/>
    <m/>
    <m/>
    <n v="313.2"/>
  </r>
  <r>
    <x v="10"/>
    <d v="2024-05-09T00:00:00"/>
    <x v="0"/>
    <x v="0"/>
    <m/>
    <m/>
    <m/>
    <m/>
    <m/>
    <m/>
    <m/>
    <m/>
    <m/>
    <n v="272.07"/>
    <m/>
    <m/>
    <n v="272.07"/>
  </r>
  <r>
    <x v="10"/>
    <d v="2024-06-05T00:00:00"/>
    <x v="0"/>
    <x v="0"/>
    <m/>
    <m/>
    <m/>
    <m/>
    <m/>
    <m/>
    <m/>
    <m/>
    <m/>
    <n v="400"/>
    <m/>
    <m/>
    <n v="400"/>
  </r>
  <r>
    <x v="10"/>
    <d v="2024-06-27T00:00:00"/>
    <x v="0"/>
    <x v="0"/>
    <m/>
    <m/>
    <m/>
    <m/>
    <m/>
    <m/>
    <m/>
    <m/>
    <m/>
    <m/>
    <n v="480.49"/>
    <m/>
    <n v="480.49"/>
  </r>
  <r>
    <x v="10"/>
    <s v="#"/>
    <x v="0"/>
    <x v="0"/>
    <m/>
    <m/>
    <m/>
    <m/>
    <m/>
    <m/>
    <m/>
    <m/>
    <m/>
    <m/>
    <m/>
    <m/>
    <m/>
  </r>
  <r>
    <x v="10"/>
    <s v="Result"/>
    <x v="1"/>
    <x v="2"/>
    <n v="1039.3800000000001"/>
    <n v="461.32"/>
    <n v="1534.37"/>
    <n v="744.15"/>
    <n v="1732.41"/>
    <n v="1809.19"/>
    <n v="1635.94"/>
    <n v="2959.81"/>
    <n v="1336.91"/>
    <n v="672.07"/>
    <n v="480.49"/>
    <m/>
    <n v="14406.04"/>
  </r>
  <r>
    <x v="11"/>
    <d v="2023-08-30T00:00:00"/>
    <x v="0"/>
    <x v="0"/>
    <n v="170.73"/>
    <m/>
    <m/>
    <m/>
    <m/>
    <m/>
    <m/>
    <m/>
    <m/>
    <m/>
    <m/>
    <m/>
    <n v="170.73"/>
  </r>
  <r>
    <x v="11"/>
    <d v="2023-09-13T00:00:00"/>
    <x v="0"/>
    <x v="0"/>
    <n v="420"/>
    <n v="361"/>
    <m/>
    <m/>
    <m/>
    <m/>
    <m/>
    <m/>
    <m/>
    <m/>
    <m/>
    <m/>
    <n v="781"/>
  </r>
  <r>
    <x v="11"/>
    <d v="2023-09-18T00:00:00"/>
    <x v="0"/>
    <x v="0"/>
    <m/>
    <n v="150"/>
    <m/>
    <m/>
    <m/>
    <m/>
    <m/>
    <m/>
    <m/>
    <m/>
    <m/>
    <m/>
    <n v="150"/>
  </r>
  <r>
    <x v="11"/>
    <d v="2023-10-02T00:00:00"/>
    <x v="0"/>
    <x v="0"/>
    <m/>
    <n v="300"/>
    <m/>
    <m/>
    <m/>
    <m/>
    <m/>
    <m/>
    <m/>
    <m/>
    <m/>
    <m/>
    <n v="300"/>
  </r>
  <r>
    <x v="11"/>
    <d v="2023-10-09T00:00:00"/>
    <x v="0"/>
    <x v="0"/>
    <m/>
    <n v="170"/>
    <m/>
    <m/>
    <m/>
    <m/>
    <m/>
    <m/>
    <m/>
    <m/>
    <m/>
    <m/>
    <n v="170"/>
  </r>
  <r>
    <x v="11"/>
    <d v="2023-10-13T00:00:00"/>
    <x v="0"/>
    <x v="0"/>
    <m/>
    <m/>
    <n v="216"/>
    <m/>
    <m/>
    <m/>
    <m/>
    <m/>
    <m/>
    <m/>
    <m/>
    <m/>
    <n v="216"/>
  </r>
  <r>
    <x v="11"/>
    <d v="2023-10-26T00:00:00"/>
    <x v="0"/>
    <x v="0"/>
    <m/>
    <m/>
    <n v="1137.19"/>
    <m/>
    <m/>
    <m/>
    <m/>
    <m/>
    <m/>
    <m/>
    <m/>
    <m/>
    <n v="1137.19"/>
  </r>
  <r>
    <x v="11"/>
    <d v="2023-11-02T00:00:00"/>
    <x v="0"/>
    <x v="0"/>
    <m/>
    <m/>
    <n v="413.19"/>
    <m/>
    <m/>
    <m/>
    <m/>
    <m/>
    <m/>
    <m/>
    <m/>
    <m/>
    <n v="413.19"/>
  </r>
  <r>
    <x v="11"/>
    <d v="2023-11-07T00:00:00"/>
    <x v="0"/>
    <x v="0"/>
    <m/>
    <m/>
    <n v="200"/>
    <m/>
    <m/>
    <m/>
    <m/>
    <m/>
    <m/>
    <m/>
    <m/>
    <m/>
    <n v="200"/>
  </r>
  <r>
    <x v="11"/>
    <d v="2023-11-21T00:00:00"/>
    <x v="0"/>
    <x v="0"/>
    <m/>
    <m/>
    <m/>
    <n v="400"/>
    <m/>
    <m/>
    <m/>
    <m/>
    <m/>
    <m/>
    <m/>
    <m/>
    <n v="400"/>
  </r>
  <r>
    <x v="11"/>
    <d v="2023-11-22T00:00:00"/>
    <x v="0"/>
    <x v="0"/>
    <m/>
    <m/>
    <m/>
    <n v="300"/>
    <m/>
    <m/>
    <m/>
    <m/>
    <m/>
    <m/>
    <m/>
    <m/>
    <n v="300"/>
  </r>
  <r>
    <x v="11"/>
    <d v="2023-12-08T00:00:00"/>
    <x v="0"/>
    <x v="0"/>
    <m/>
    <m/>
    <m/>
    <n v="400"/>
    <m/>
    <m/>
    <m/>
    <m/>
    <m/>
    <m/>
    <m/>
    <m/>
    <n v="400"/>
  </r>
  <r>
    <x v="11"/>
    <d v="2023-12-15T00:00:00"/>
    <x v="0"/>
    <x v="0"/>
    <m/>
    <m/>
    <m/>
    <m/>
    <n v="120"/>
    <m/>
    <m/>
    <m/>
    <m/>
    <m/>
    <m/>
    <m/>
    <n v="120"/>
  </r>
  <r>
    <x v="11"/>
    <d v="2023-12-28T00:00:00"/>
    <x v="0"/>
    <x v="0"/>
    <m/>
    <m/>
    <m/>
    <m/>
    <n v="1433.72"/>
    <m/>
    <m/>
    <m/>
    <m/>
    <m/>
    <m/>
    <m/>
    <n v="1433.72"/>
  </r>
  <r>
    <x v="11"/>
    <d v="2024-01-09T00:00:00"/>
    <x v="0"/>
    <x v="0"/>
    <m/>
    <m/>
    <m/>
    <m/>
    <n v="60"/>
    <n v="500"/>
    <m/>
    <m/>
    <m/>
    <m/>
    <m/>
    <m/>
    <n v="560"/>
  </r>
  <r>
    <x v="11"/>
    <d v="2024-01-26T00:00:00"/>
    <x v="0"/>
    <x v="0"/>
    <m/>
    <m/>
    <m/>
    <m/>
    <m/>
    <n v="350"/>
    <m/>
    <m/>
    <m/>
    <m/>
    <m/>
    <m/>
    <n v="350"/>
  </r>
  <r>
    <x v="11"/>
    <d v="2024-02-05T00:00:00"/>
    <x v="0"/>
    <x v="0"/>
    <m/>
    <m/>
    <m/>
    <m/>
    <m/>
    <m/>
    <n v="1370.63"/>
    <m/>
    <m/>
    <m/>
    <m/>
    <m/>
    <n v="1370.63"/>
  </r>
  <r>
    <x v="11"/>
    <d v="2024-02-06T00:00:00"/>
    <x v="0"/>
    <x v="0"/>
    <m/>
    <m/>
    <m/>
    <m/>
    <m/>
    <n v="1000"/>
    <m/>
    <m/>
    <m/>
    <m/>
    <m/>
    <m/>
    <n v="1000"/>
  </r>
  <r>
    <x v="11"/>
    <d v="2024-02-28T00:00:00"/>
    <x v="0"/>
    <x v="0"/>
    <m/>
    <m/>
    <m/>
    <m/>
    <m/>
    <m/>
    <n v="1550"/>
    <m/>
    <m/>
    <m/>
    <m/>
    <m/>
    <n v="1550"/>
  </r>
  <r>
    <x v="11"/>
    <d v="2024-03-27T00:00:00"/>
    <x v="0"/>
    <x v="0"/>
    <m/>
    <m/>
    <m/>
    <m/>
    <m/>
    <m/>
    <n v="200"/>
    <n v="800"/>
    <m/>
    <m/>
    <m/>
    <m/>
    <n v="1000"/>
  </r>
  <r>
    <x v="11"/>
    <d v="2024-03-29T00:00:00"/>
    <x v="0"/>
    <x v="0"/>
    <m/>
    <m/>
    <m/>
    <m/>
    <m/>
    <m/>
    <m/>
    <n v="1000"/>
    <m/>
    <m/>
    <m/>
    <m/>
    <n v="1000"/>
  </r>
  <r>
    <x v="11"/>
    <d v="2024-04-09T00:00:00"/>
    <x v="0"/>
    <x v="0"/>
    <m/>
    <m/>
    <m/>
    <m/>
    <m/>
    <m/>
    <n v="60"/>
    <n v="583"/>
    <m/>
    <m/>
    <m/>
    <m/>
    <n v="643"/>
  </r>
  <r>
    <x v="11"/>
    <d v="2024-04-11T00:00:00"/>
    <x v="0"/>
    <x v="0"/>
    <m/>
    <m/>
    <m/>
    <m/>
    <m/>
    <m/>
    <m/>
    <m/>
    <n v="250"/>
    <m/>
    <m/>
    <m/>
    <n v="250"/>
  </r>
  <r>
    <x v="11"/>
    <d v="2024-04-23T00:00:00"/>
    <x v="0"/>
    <x v="0"/>
    <m/>
    <m/>
    <m/>
    <m/>
    <m/>
    <m/>
    <m/>
    <m/>
    <n v="60"/>
    <m/>
    <m/>
    <m/>
    <n v="60"/>
  </r>
  <r>
    <x v="11"/>
    <d v="2024-04-24T00:00:00"/>
    <x v="0"/>
    <x v="0"/>
    <m/>
    <m/>
    <m/>
    <m/>
    <m/>
    <m/>
    <m/>
    <m/>
    <n v="60"/>
    <m/>
    <m/>
    <m/>
    <n v="60"/>
  </r>
  <r>
    <x v="11"/>
    <d v="2024-05-08T00:00:00"/>
    <x v="0"/>
    <x v="0"/>
    <m/>
    <m/>
    <m/>
    <m/>
    <m/>
    <m/>
    <m/>
    <m/>
    <m/>
    <n v="200"/>
    <m/>
    <m/>
    <n v="200"/>
  </r>
  <r>
    <x v="11"/>
    <d v="2024-05-09T00:00:00"/>
    <x v="0"/>
    <x v="0"/>
    <m/>
    <m/>
    <m/>
    <m/>
    <m/>
    <m/>
    <m/>
    <m/>
    <n v="60"/>
    <m/>
    <m/>
    <m/>
    <n v="60"/>
  </r>
  <r>
    <x v="11"/>
    <d v="2024-05-15T00:00:00"/>
    <x v="0"/>
    <x v="0"/>
    <m/>
    <m/>
    <m/>
    <m/>
    <m/>
    <m/>
    <m/>
    <m/>
    <m/>
    <n v="700"/>
    <m/>
    <m/>
    <n v="700"/>
  </r>
  <r>
    <x v="11"/>
    <d v="2024-05-21T00:00:00"/>
    <x v="0"/>
    <x v="0"/>
    <m/>
    <m/>
    <m/>
    <m/>
    <m/>
    <m/>
    <m/>
    <m/>
    <m/>
    <n v="422.51"/>
    <m/>
    <m/>
    <n v="422.51"/>
  </r>
  <r>
    <x v="11"/>
    <d v="2024-05-23T00:00:00"/>
    <x v="0"/>
    <x v="0"/>
    <m/>
    <m/>
    <m/>
    <m/>
    <m/>
    <m/>
    <m/>
    <m/>
    <m/>
    <n v="650"/>
    <m/>
    <m/>
    <n v="650"/>
  </r>
  <r>
    <x v="11"/>
    <d v="2024-06-04T00:00:00"/>
    <x v="0"/>
    <x v="0"/>
    <m/>
    <m/>
    <m/>
    <m/>
    <m/>
    <m/>
    <m/>
    <m/>
    <m/>
    <n v="60"/>
    <m/>
    <m/>
    <n v="60"/>
  </r>
  <r>
    <x v="11"/>
    <d v="2024-06-05T00:00:00"/>
    <x v="0"/>
    <x v="0"/>
    <m/>
    <m/>
    <m/>
    <m/>
    <m/>
    <m/>
    <m/>
    <m/>
    <m/>
    <n v="60"/>
    <m/>
    <m/>
    <n v="60"/>
  </r>
  <r>
    <x v="11"/>
    <d v="2024-06-11T00:00:00"/>
    <x v="0"/>
    <x v="0"/>
    <m/>
    <m/>
    <m/>
    <m/>
    <m/>
    <m/>
    <m/>
    <m/>
    <m/>
    <n v="1010"/>
    <n v="292.05"/>
    <m/>
    <n v="1302.05"/>
  </r>
  <r>
    <x v="11"/>
    <d v="2024-06-12T00:00:00"/>
    <x v="0"/>
    <x v="0"/>
    <m/>
    <m/>
    <m/>
    <m/>
    <m/>
    <m/>
    <m/>
    <m/>
    <m/>
    <n v="60"/>
    <n v="60"/>
    <m/>
    <n v="120"/>
  </r>
  <r>
    <x v="11"/>
    <d v="2024-06-20T00:00:00"/>
    <x v="0"/>
    <x v="0"/>
    <m/>
    <m/>
    <m/>
    <m/>
    <m/>
    <m/>
    <m/>
    <m/>
    <m/>
    <m/>
    <n v="300"/>
    <m/>
    <n v="300"/>
  </r>
  <r>
    <x v="11"/>
    <d v="2024-06-24T00:00:00"/>
    <x v="0"/>
    <x v="0"/>
    <m/>
    <m/>
    <m/>
    <m/>
    <m/>
    <m/>
    <m/>
    <m/>
    <m/>
    <m/>
    <n v="250"/>
    <m/>
    <n v="250"/>
  </r>
  <r>
    <x v="11"/>
    <d v="2024-07-17T00:00:00"/>
    <x v="0"/>
    <x v="0"/>
    <m/>
    <m/>
    <m/>
    <m/>
    <m/>
    <m/>
    <m/>
    <m/>
    <m/>
    <m/>
    <n v="120"/>
    <m/>
    <n v="120"/>
  </r>
  <r>
    <x v="11"/>
    <d v="2024-07-18T00:00:00"/>
    <x v="0"/>
    <x v="0"/>
    <m/>
    <m/>
    <m/>
    <m/>
    <m/>
    <m/>
    <m/>
    <m/>
    <m/>
    <m/>
    <m/>
    <n v="180"/>
    <n v="180"/>
  </r>
  <r>
    <x v="11"/>
    <d v="2024-07-19T00:00:00"/>
    <x v="0"/>
    <x v="0"/>
    <m/>
    <m/>
    <m/>
    <m/>
    <m/>
    <m/>
    <m/>
    <m/>
    <m/>
    <m/>
    <m/>
    <n v="60"/>
    <n v="60"/>
  </r>
  <r>
    <x v="11"/>
    <d v="2024-07-22T00:00:00"/>
    <x v="0"/>
    <x v="0"/>
    <m/>
    <m/>
    <m/>
    <m/>
    <m/>
    <m/>
    <m/>
    <m/>
    <m/>
    <m/>
    <m/>
    <n v="457"/>
    <n v="457"/>
  </r>
  <r>
    <x v="11"/>
    <d v="2024-08-01T00:00:00"/>
    <x v="0"/>
    <x v="0"/>
    <m/>
    <m/>
    <m/>
    <m/>
    <m/>
    <m/>
    <m/>
    <m/>
    <m/>
    <m/>
    <m/>
    <n v="200"/>
    <n v="200"/>
  </r>
  <r>
    <x v="11"/>
    <d v="2024-08-02T00:00:00"/>
    <x v="0"/>
    <x v="0"/>
    <m/>
    <m/>
    <m/>
    <m/>
    <m/>
    <m/>
    <m/>
    <m/>
    <m/>
    <m/>
    <m/>
    <n v="691.54"/>
    <n v="691.54"/>
  </r>
  <r>
    <x v="11"/>
    <d v="2024-08-13T00:00:00"/>
    <x v="0"/>
    <x v="0"/>
    <m/>
    <m/>
    <m/>
    <m/>
    <m/>
    <m/>
    <m/>
    <m/>
    <m/>
    <m/>
    <m/>
    <n v="500"/>
    <n v="500"/>
  </r>
  <r>
    <x v="11"/>
    <s v="#"/>
    <x v="0"/>
    <x v="0"/>
    <m/>
    <m/>
    <m/>
    <m/>
    <m/>
    <m/>
    <m/>
    <m/>
    <m/>
    <m/>
    <m/>
    <m/>
    <m/>
  </r>
  <r>
    <x v="11"/>
    <s v="Result"/>
    <x v="1"/>
    <x v="2"/>
    <n v="590.73"/>
    <n v="981"/>
    <n v="1966.38"/>
    <n v="1100"/>
    <n v="1613.72"/>
    <n v="1850"/>
    <n v="3180.63"/>
    <n v="2383"/>
    <n v="430"/>
    <n v="3162.51"/>
    <n v="1022.05"/>
    <n v="2088.54"/>
    <n v="20368.560000000001"/>
  </r>
  <r>
    <x v="12"/>
    <d v="2023-08-04T00:00:00"/>
    <x v="0"/>
    <x v="4"/>
    <n v="9054"/>
    <m/>
    <m/>
    <m/>
    <m/>
    <m/>
    <m/>
    <m/>
    <m/>
    <m/>
    <m/>
    <m/>
    <n v="9054"/>
  </r>
  <r>
    <x v="12"/>
    <d v="2023-08-09T00:00:00"/>
    <x v="0"/>
    <x v="3"/>
    <n v="12685"/>
    <m/>
    <m/>
    <m/>
    <m/>
    <m/>
    <m/>
    <m/>
    <m/>
    <m/>
    <m/>
    <m/>
    <n v="12685"/>
  </r>
  <r>
    <x v="12"/>
    <d v="2023-08-29T00:00:00"/>
    <x v="0"/>
    <x v="3"/>
    <n v="16367"/>
    <m/>
    <m/>
    <m/>
    <m/>
    <m/>
    <m/>
    <m/>
    <m/>
    <m/>
    <m/>
    <m/>
    <n v="16367"/>
  </r>
  <r>
    <x v="12"/>
    <d v="2023-09-01T00:00:00"/>
    <x v="0"/>
    <x v="4"/>
    <n v="22335"/>
    <n v="18006"/>
    <m/>
    <m/>
    <m/>
    <m/>
    <m/>
    <m/>
    <m/>
    <m/>
    <m/>
    <m/>
    <n v="40341"/>
  </r>
  <r>
    <x v="12"/>
    <d v="2023-09-12T00:00:00"/>
    <x v="0"/>
    <x v="4"/>
    <m/>
    <n v="5115"/>
    <m/>
    <m/>
    <m/>
    <m/>
    <m/>
    <m/>
    <m/>
    <m/>
    <m/>
    <m/>
    <n v="5115"/>
  </r>
  <r>
    <x v="12"/>
    <d v="2023-09-14T00:00:00"/>
    <x v="0"/>
    <x v="3"/>
    <m/>
    <n v="0"/>
    <m/>
    <m/>
    <m/>
    <m/>
    <m/>
    <m/>
    <m/>
    <m/>
    <m/>
    <m/>
    <n v="0"/>
  </r>
  <r>
    <x v="12"/>
    <d v="2023-09-15T00:00:00"/>
    <x v="0"/>
    <x v="3"/>
    <n v="31921"/>
    <n v="7389"/>
    <m/>
    <m/>
    <m/>
    <m/>
    <m/>
    <m/>
    <m/>
    <m/>
    <m/>
    <m/>
    <n v="39310"/>
  </r>
  <r>
    <x v="12"/>
    <d v="2023-10-13T00:00:00"/>
    <x v="0"/>
    <x v="3"/>
    <m/>
    <n v="1922"/>
    <n v="1338"/>
    <m/>
    <m/>
    <m/>
    <m/>
    <m/>
    <m/>
    <m/>
    <m/>
    <m/>
    <n v="3260"/>
  </r>
  <r>
    <x v="12"/>
    <d v="2023-11-09T00:00:00"/>
    <x v="0"/>
    <x v="3"/>
    <m/>
    <m/>
    <n v="957"/>
    <m/>
    <m/>
    <m/>
    <m/>
    <m/>
    <m/>
    <m/>
    <m/>
    <m/>
    <n v="957"/>
  </r>
  <r>
    <x v="12"/>
    <d v="2023-11-13T00:00:00"/>
    <x v="0"/>
    <x v="4"/>
    <m/>
    <m/>
    <n v="38808"/>
    <n v="12266"/>
    <m/>
    <m/>
    <m/>
    <m/>
    <m/>
    <m/>
    <m/>
    <m/>
    <n v="51074"/>
  </r>
  <r>
    <x v="12"/>
    <d v="2023-11-20T00:00:00"/>
    <x v="0"/>
    <x v="3"/>
    <m/>
    <m/>
    <m/>
    <n v="3500"/>
    <m/>
    <m/>
    <m/>
    <m/>
    <m/>
    <m/>
    <m/>
    <m/>
    <n v="3500"/>
  </r>
  <r>
    <x v="12"/>
    <d v="2023-12-05T00:00:00"/>
    <x v="0"/>
    <x v="3"/>
    <m/>
    <m/>
    <n v="13498"/>
    <n v="7192"/>
    <m/>
    <m/>
    <m/>
    <m/>
    <m/>
    <m/>
    <m/>
    <m/>
    <n v="20690"/>
  </r>
  <r>
    <x v="12"/>
    <d v="2023-12-28T00:00:00"/>
    <x v="0"/>
    <x v="3"/>
    <m/>
    <m/>
    <m/>
    <n v="46507"/>
    <n v="17081"/>
    <m/>
    <m/>
    <m/>
    <m/>
    <m/>
    <m/>
    <m/>
    <n v="63588"/>
  </r>
  <r>
    <x v="12"/>
    <d v="2024-01-03T00:00:00"/>
    <x v="0"/>
    <x v="3"/>
    <m/>
    <m/>
    <m/>
    <m/>
    <m/>
    <n v="1000"/>
    <m/>
    <m/>
    <m/>
    <m/>
    <m/>
    <m/>
    <n v="1000"/>
  </r>
  <r>
    <x v="12"/>
    <d v="2024-01-17T00:00:00"/>
    <x v="0"/>
    <x v="4"/>
    <m/>
    <m/>
    <m/>
    <n v="86341"/>
    <n v="11556"/>
    <n v="15952"/>
    <m/>
    <m/>
    <m/>
    <m/>
    <m/>
    <m/>
    <n v="113849"/>
  </r>
  <r>
    <x v="12"/>
    <d v="2024-01-18T00:00:00"/>
    <x v="0"/>
    <x v="4"/>
    <m/>
    <m/>
    <m/>
    <m/>
    <n v="22672"/>
    <n v="32289"/>
    <m/>
    <m/>
    <m/>
    <m/>
    <m/>
    <m/>
    <n v="54961"/>
  </r>
  <r>
    <x v="12"/>
    <d v="2024-01-31T00:00:00"/>
    <x v="0"/>
    <x v="4"/>
    <m/>
    <m/>
    <m/>
    <m/>
    <m/>
    <n v="332"/>
    <m/>
    <m/>
    <m/>
    <m/>
    <m/>
    <m/>
    <n v="332"/>
  </r>
  <r>
    <x v="12"/>
    <d v="2024-02-20T00:00:00"/>
    <x v="0"/>
    <x v="3"/>
    <m/>
    <m/>
    <m/>
    <m/>
    <m/>
    <n v="37436"/>
    <n v="0"/>
    <m/>
    <m/>
    <m/>
    <m/>
    <m/>
    <n v="37436"/>
  </r>
  <r>
    <x v="12"/>
    <d v="2024-03-05T00:00:00"/>
    <x v="0"/>
    <x v="4"/>
    <m/>
    <m/>
    <m/>
    <m/>
    <m/>
    <n v="31059"/>
    <m/>
    <n v="6096"/>
    <m/>
    <m/>
    <m/>
    <m/>
    <n v="37155"/>
  </r>
  <r>
    <x v="12"/>
    <d v="2024-03-07T00:00:00"/>
    <x v="0"/>
    <x v="4"/>
    <m/>
    <m/>
    <m/>
    <m/>
    <m/>
    <m/>
    <n v="15947"/>
    <n v="11380"/>
    <m/>
    <m/>
    <m/>
    <m/>
    <n v="27327"/>
  </r>
  <r>
    <x v="12"/>
    <d v="2024-03-12T00:00:00"/>
    <x v="0"/>
    <x v="4"/>
    <m/>
    <m/>
    <m/>
    <m/>
    <m/>
    <m/>
    <n v="29337"/>
    <n v="27192"/>
    <m/>
    <m/>
    <m/>
    <m/>
    <n v="56529"/>
  </r>
  <r>
    <x v="12"/>
    <d v="2024-03-18T00:00:00"/>
    <x v="0"/>
    <x v="3"/>
    <m/>
    <m/>
    <m/>
    <m/>
    <m/>
    <m/>
    <n v="32629"/>
    <n v="15274"/>
    <m/>
    <m/>
    <m/>
    <m/>
    <n v="47903"/>
  </r>
  <r>
    <x v="12"/>
    <d v="2024-04-11T00:00:00"/>
    <x v="0"/>
    <x v="4"/>
    <m/>
    <m/>
    <m/>
    <m/>
    <m/>
    <m/>
    <m/>
    <n v="133490"/>
    <n v="57492"/>
    <m/>
    <m/>
    <m/>
    <n v="190982"/>
  </r>
  <r>
    <x v="12"/>
    <d v="2024-04-16T00:00:00"/>
    <x v="0"/>
    <x v="4"/>
    <m/>
    <m/>
    <m/>
    <m/>
    <m/>
    <m/>
    <m/>
    <n v="40386"/>
    <n v="18168"/>
    <m/>
    <m/>
    <m/>
    <n v="58554"/>
  </r>
  <r>
    <x v="12"/>
    <d v="2024-04-17T00:00:00"/>
    <x v="0"/>
    <x v="3"/>
    <m/>
    <m/>
    <m/>
    <m/>
    <n v="15544"/>
    <n v="10487"/>
    <m/>
    <n v="25842"/>
    <n v="20364"/>
    <m/>
    <m/>
    <m/>
    <n v="72237"/>
  </r>
  <r>
    <x v="12"/>
    <d v="2024-05-03T00:00:00"/>
    <x v="0"/>
    <x v="4"/>
    <m/>
    <m/>
    <m/>
    <m/>
    <m/>
    <m/>
    <m/>
    <m/>
    <n v="42956"/>
    <n v="16111"/>
    <m/>
    <m/>
    <n v="59067"/>
  </r>
  <r>
    <x v="12"/>
    <d v="2024-05-07T00:00:00"/>
    <x v="0"/>
    <x v="4"/>
    <m/>
    <m/>
    <m/>
    <m/>
    <m/>
    <m/>
    <m/>
    <n v="250"/>
    <m/>
    <m/>
    <m/>
    <m/>
    <n v="250"/>
  </r>
  <r>
    <x v="12"/>
    <d v="2024-05-14T00:00:00"/>
    <x v="0"/>
    <x v="3"/>
    <m/>
    <m/>
    <m/>
    <m/>
    <m/>
    <m/>
    <m/>
    <m/>
    <n v="9235"/>
    <n v="33907"/>
    <m/>
    <m/>
    <n v="43142"/>
  </r>
  <r>
    <x v="12"/>
    <d v="2024-06-14T00:00:00"/>
    <x v="0"/>
    <x v="3"/>
    <m/>
    <m/>
    <m/>
    <m/>
    <m/>
    <m/>
    <m/>
    <m/>
    <m/>
    <n v="13459"/>
    <n v="10745"/>
    <m/>
    <n v="24204"/>
  </r>
  <r>
    <x v="12"/>
    <d v="2024-06-14T00:00:00"/>
    <x v="0"/>
    <x v="4"/>
    <m/>
    <m/>
    <m/>
    <n v="3505"/>
    <n v="7491"/>
    <n v="11759"/>
    <m/>
    <m/>
    <m/>
    <n v="1870"/>
    <n v="4591"/>
    <m/>
    <n v="29216"/>
  </r>
  <r>
    <x v="12"/>
    <d v="2024-06-20T00:00:00"/>
    <x v="0"/>
    <x v="4"/>
    <m/>
    <m/>
    <m/>
    <m/>
    <m/>
    <m/>
    <m/>
    <m/>
    <n v="22520"/>
    <n v="719"/>
    <n v="6859"/>
    <m/>
    <n v="30098"/>
  </r>
  <r>
    <x v="12"/>
    <d v="2024-06-21T00:00:00"/>
    <x v="0"/>
    <x v="4"/>
    <m/>
    <m/>
    <m/>
    <m/>
    <m/>
    <m/>
    <m/>
    <m/>
    <m/>
    <n v="8021"/>
    <n v="247"/>
    <m/>
    <n v="8268"/>
  </r>
  <r>
    <x v="12"/>
    <d v="2024-06-25T00:00:00"/>
    <x v="0"/>
    <x v="4"/>
    <m/>
    <m/>
    <m/>
    <m/>
    <m/>
    <m/>
    <n v="18779"/>
    <n v="59317"/>
    <n v="23855"/>
    <n v="771"/>
    <n v="7879"/>
    <m/>
    <n v="110601"/>
  </r>
  <r>
    <x v="12"/>
    <d v="2024-06-26T00:00:00"/>
    <x v="0"/>
    <x v="4"/>
    <m/>
    <m/>
    <m/>
    <m/>
    <m/>
    <m/>
    <m/>
    <m/>
    <m/>
    <n v="19724"/>
    <m/>
    <m/>
    <n v="19724"/>
  </r>
  <r>
    <x v="12"/>
    <d v="2024-07-11T00:00:00"/>
    <x v="0"/>
    <x v="4"/>
    <m/>
    <m/>
    <m/>
    <m/>
    <m/>
    <m/>
    <m/>
    <n v="250"/>
    <m/>
    <m/>
    <m/>
    <m/>
    <n v="250"/>
  </r>
  <r>
    <x v="12"/>
    <d v="2024-08-01T00:00:00"/>
    <x v="0"/>
    <x v="3"/>
    <m/>
    <m/>
    <m/>
    <m/>
    <m/>
    <n v="500"/>
    <m/>
    <m/>
    <m/>
    <m/>
    <m/>
    <m/>
    <n v="500"/>
  </r>
  <r>
    <x v="12"/>
    <d v="2024-08-02T00:00:00"/>
    <x v="0"/>
    <x v="4"/>
    <m/>
    <m/>
    <m/>
    <m/>
    <m/>
    <m/>
    <m/>
    <m/>
    <m/>
    <m/>
    <n v="47398"/>
    <n v="3499"/>
    <n v="50897"/>
  </r>
  <r>
    <x v="12"/>
    <d v="2024-08-08T00:00:00"/>
    <x v="0"/>
    <x v="3"/>
    <m/>
    <m/>
    <m/>
    <m/>
    <n v="500"/>
    <m/>
    <m/>
    <m/>
    <m/>
    <m/>
    <m/>
    <m/>
    <n v="500"/>
  </r>
  <r>
    <x v="12"/>
    <d v="2024-08-16T00:00:00"/>
    <x v="0"/>
    <x v="4"/>
    <m/>
    <m/>
    <m/>
    <m/>
    <m/>
    <m/>
    <m/>
    <m/>
    <m/>
    <m/>
    <m/>
    <n v="66140"/>
    <n v="66140"/>
  </r>
  <r>
    <x v="12"/>
    <d v="2024-08-21T00:00:00"/>
    <x v="0"/>
    <x v="3"/>
    <m/>
    <m/>
    <m/>
    <m/>
    <m/>
    <n v="496"/>
    <m/>
    <m/>
    <m/>
    <m/>
    <m/>
    <m/>
    <n v="496"/>
  </r>
  <r>
    <x v="12"/>
    <s v="#"/>
    <x v="0"/>
    <x v="3"/>
    <m/>
    <m/>
    <m/>
    <m/>
    <m/>
    <m/>
    <m/>
    <m/>
    <m/>
    <m/>
    <m/>
    <m/>
    <m/>
  </r>
  <r>
    <x v="12"/>
    <s v="#"/>
    <x v="0"/>
    <x v="1"/>
    <m/>
    <m/>
    <m/>
    <m/>
    <m/>
    <m/>
    <m/>
    <m/>
    <m/>
    <m/>
    <m/>
    <m/>
    <m/>
  </r>
  <r>
    <x v="12"/>
    <s v="#"/>
    <x v="0"/>
    <x v="4"/>
    <m/>
    <m/>
    <m/>
    <m/>
    <m/>
    <m/>
    <m/>
    <m/>
    <m/>
    <m/>
    <m/>
    <m/>
    <m/>
  </r>
  <r>
    <x v="12"/>
    <s v="Result"/>
    <x v="1"/>
    <x v="2"/>
    <n v="92362"/>
    <n v="32432"/>
    <n v="54601"/>
    <n v="159311"/>
    <n v="74844"/>
    <n v="141310"/>
    <n v="96692"/>
    <n v="319477"/>
    <n v="194590"/>
    <n v="94582"/>
    <n v="77719"/>
    <n v="69639"/>
    <n v="1407559"/>
  </r>
  <r>
    <x v="13"/>
    <d v="2023-09-20T00:00:00"/>
    <x v="0"/>
    <x v="0"/>
    <n v="374.3"/>
    <m/>
    <m/>
    <m/>
    <m/>
    <m/>
    <m/>
    <m/>
    <m/>
    <m/>
    <m/>
    <m/>
    <n v="374.3"/>
  </r>
  <r>
    <x v="13"/>
    <d v="2023-09-27T00:00:00"/>
    <x v="0"/>
    <x v="0"/>
    <m/>
    <n v="1146.1500000000001"/>
    <m/>
    <m/>
    <m/>
    <m/>
    <m/>
    <m/>
    <m/>
    <m/>
    <m/>
    <m/>
    <n v="1146.1500000000001"/>
  </r>
  <r>
    <x v="13"/>
    <d v="2023-10-06T00:00:00"/>
    <x v="0"/>
    <x v="0"/>
    <m/>
    <n v="1224.8800000000001"/>
    <n v="641.59"/>
    <m/>
    <m/>
    <m/>
    <m/>
    <m/>
    <m/>
    <m/>
    <m/>
    <m/>
    <n v="1866.47"/>
  </r>
  <r>
    <x v="13"/>
    <d v="2023-10-12T00:00:00"/>
    <x v="0"/>
    <x v="0"/>
    <m/>
    <m/>
    <n v="818.31"/>
    <m/>
    <m/>
    <m/>
    <m/>
    <m/>
    <m/>
    <m/>
    <m/>
    <m/>
    <n v="818.31"/>
  </r>
  <r>
    <x v="13"/>
    <d v="2023-10-13T00:00:00"/>
    <x v="0"/>
    <x v="0"/>
    <m/>
    <m/>
    <n v="3752.38"/>
    <m/>
    <m/>
    <m/>
    <m/>
    <m/>
    <m/>
    <m/>
    <m/>
    <m/>
    <n v="3752.38"/>
  </r>
  <r>
    <x v="13"/>
    <d v="2023-10-26T00:00:00"/>
    <x v="0"/>
    <x v="0"/>
    <m/>
    <m/>
    <n v="8106.55"/>
    <m/>
    <m/>
    <m/>
    <m/>
    <m/>
    <m/>
    <m/>
    <m/>
    <m/>
    <n v="8106.55"/>
  </r>
  <r>
    <x v="13"/>
    <d v="2023-11-02T00:00:00"/>
    <x v="0"/>
    <x v="0"/>
    <m/>
    <m/>
    <n v="717.46"/>
    <n v="1108.9000000000001"/>
    <m/>
    <m/>
    <m/>
    <m/>
    <m/>
    <m/>
    <m/>
    <m/>
    <n v="1826.36"/>
  </r>
  <r>
    <x v="13"/>
    <d v="2023-11-09T00:00:00"/>
    <x v="0"/>
    <x v="0"/>
    <m/>
    <m/>
    <n v="388.91"/>
    <m/>
    <m/>
    <m/>
    <m/>
    <m/>
    <m/>
    <m/>
    <m/>
    <m/>
    <n v="388.91"/>
  </r>
  <r>
    <x v="13"/>
    <d v="2023-11-13T00:00:00"/>
    <x v="0"/>
    <x v="0"/>
    <n v="3382.5"/>
    <m/>
    <m/>
    <m/>
    <m/>
    <m/>
    <m/>
    <m/>
    <m/>
    <m/>
    <m/>
    <m/>
    <n v="3382.5"/>
  </r>
  <r>
    <x v="13"/>
    <d v="2023-11-16T00:00:00"/>
    <x v="0"/>
    <x v="0"/>
    <m/>
    <m/>
    <m/>
    <n v="1554.39"/>
    <m/>
    <m/>
    <m/>
    <m/>
    <m/>
    <m/>
    <m/>
    <m/>
    <n v="1554.39"/>
  </r>
  <r>
    <x v="13"/>
    <d v="2023-11-22T00:00:00"/>
    <x v="0"/>
    <x v="0"/>
    <m/>
    <m/>
    <m/>
    <n v="204"/>
    <m/>
    <m/>
    <m/>
    <m/>
    <m/>
    <m/>
    <m/>
    <m/>
    <n v="204"/>
  </r>
  <r>
    <x v="13"/>
    <d v="2023-11-30T00:00:00"/>
    <x v="0"/>
    <x v="0"/>
    <m/>
    <m/>
    <m/>
    <n v="1430.18"/>
    <m/>
    <m/>
    <m/>
    <m/>
    <m/>
    <m/>
    <m/>
    <m/>
    <n v="1430.18"/>
  </r>
  <r>
    <x v="13"/>
    <d v="2023-12-06T00:00:00"/>
    <x v="0"/>
    <x v="0"/>
    <m/>
    <m/>
    <m/>
    <m/>
    <n v="1640.87"/>
    <m/>
    <m/>
    <m/>
    <m/>
    <m/>
    <m/>
    <m/>
    <n v="1640.87"/>
  </r>
  <r>
    <x v="13"/>
    <d v="2023-12-13T00:00:00"/>
    <x v="0"/>
    <x v="0"/>
    <m/>
    <m/>
    <m/>
    <m/>
    <n v="2830"/>
    <m/>
    <m/>
    <m/>
    <m/>
    <m/>
    <m/>
    <m/>
    <n v="2830"/>
  </r>
  <r>
    <x v="13"/>
    <d v="2023-12-20T00:00:00"/>
    <x v="0"/>
    <x v="0"/>
    <m/>
    <m/>
    <m/>
    <m/>
    <n v="439.38"/>
    <m/>
    <m/>
    <m/>
    <m/>
    <m/>
    <m/>
    <m/>
    <n v="439.38"/>
  </r>
  <r>
    <x v="13"/>
    <d v="2023-12-28T00:00:00"/>
    <x v="0"/>
    <x v="0"/>
    <m/>
    <m/>
    <m/>
    <m/>
    <n v="2231.69"/>
    <m/>
    <m/>
    <m/>
    <m/>
    <m/>
    <m/>
    <m/>
    <n v="2231.69"/>
  </r>
  <r>
    <x v="13"/>
    <d v="2024-01-08T00:00:00"/>
    <x v="0"/>
    <x v="0"/>
    <m/>
    <m/>
    <m/>
    <m/>
    <n v="1732.67"/>
    <m/>
    <m/>
    <m/>
    <m/>
    <m/>
    <m/>
    <m/>
    <n v="1732.67"/>
  </r>
  <r>
    <x v="13"/>
    <d v="2024-01-10T00:00:00"/>
    <x v="0"/>
    <x v="0"/>
    <m/>
    <m/>
    <m/>
    <m/>
    <m/>
    <n v="1384.28"/>
    <m/>
    <m/>
    <m/>
    <m/>
    <m/>
    <m/>
    <n v="1384.28"/>
  </r>
  <r>
    <x v="13"/>
    <d v="2024-01-22T00:00:00"/>
    <x v="0"/>
    <x v="0"/>
    <m/>
    <m/>
    <m/>
    <m/>
    <m/>
    <n v="1556.71"/>
    <m/>
    <m/>
    <m/>
    <m/>
    <m/>
    <m/>
    <n v="1556.71"/>
  </r>
  <r>
    <x v="13"/>
    <d v="2024-01-26T00:00:00"/>
    <x v="0"/>
    <x v="0"/>
    <m/>
    <m/>
    <m/>
    <m/>
    <m/>
    <n v="734.38"/>
    <m/>
    <m/>
    <m/>
    <m/>
    <m/>
    <m/>
    <n v="734.38"/>
  </r>
  <r>
    <x v="13"/>
    <d v="2024-02-02T00:00:00"/>
    <x v="0"/>
    <x v="0"/>
    <m/>
    <m/>
    <m/>
    <m/>
    <m/>
    <n v="250"/>
    <n v="434.72"/>
    <m/>
    <m/>
    <m/>
    <m/>
    <m/>
    <n v="684.72"/>
  </r>
  <r>
    <x v="13"/>
    <d v="2024-02-08T00:00:00"/>
    <x v="0"/>
    <x v="0"/>
    <m/>
    <m/>
    <m/>
    <m/>
    <m/>
    <n v="2149.13"/>
    <n v="1382.59"/>
    <m/>
    <m/>
    <m/>
    <m/>
    <m/>
    <n v="3531.72"/>
  </r>
  <r>
    <x v="13"/>
    <d v="2024-02-14T00:00:00"/>
    <x v="0"/>
    <x v="0"/>
    <m/>
    <m/>
    <m/>
    <m/>
    <n v="747.08"/>
    <m/>
    <n v="135.96"/>
    <m/>
    <m/>
    <m/>
    <m/>
    <m/>
    <n v="883.04"/>
  </r>
  <r>
    <x v="13"/>
    <d v="2024-02-23T00:00:00"/>
    <x v="0"/>
    <x v="0"/>
    <m/>
    <m/>
    <m/>
    <m/>
    <m/>
    <m/>
    <n v="2111.2399999999998"/>
    <m/>
    <m/>
    <m/>
    <m/>
    <m/>
    <n v="2111.2399999999998"/>
  </r>
  <r>
    <x v="13"/>
    <d v="2024-02-26T00:00:00"/>
    <x v="0"/>
    <x v="0"/>
    <m/>
    <m/>
    <m/>
    <m/>
    <m/>
    <n v="2000"/>
    <m/>
    <m/>
    <m/>
    <m/>
    <m/>
    <m/>
    <n v="2000"/>
  </r>
  <r>
    <x v="13"/>
    <d v="2024-02-28T00:00:00"/>
    <x v="0"/>
    <x v="0"/>
    <m/>
    <m/>
    <m/>
    <m/>
    <m/>
    <m/>
    <n v="1981.39"/>
    <m/>
    <m/>
    <m/>
    <m/>
    <m/>
    <n v="1981.39"/>
  </r>
  <r>
    <x v="13"/>
    <d v="2024-03-08T00:00:00"/>
    <x v="0"/>
    <x v="0"/>
    <m/>
    <m/>
    <m/>
    <m/>
    <m/>
    <m/>
    <n v="421.8"/>
    <n v="823.3"/>
    <m/>
    <m/>
    <m/>
    <m/>
    <n v="1245.0999999999999"/>
  </r>
  <r>
    <x v="13"/>
    <d v="2024-03-13T00:00:00"/>
    <x v="0"/>
    <x v="0"/>
    <m/>
    <m/>
    <m/>
    <m/>
    <m/>
    <m/>
    <m/>
    <n v="2193.88"/>
    <m/>
    <m/>
    <m/>
    <m/>
    <n v="2193.88"/>
  </r>
  <r>
    <x v="13"/>
    <d v="2024-03-18T00:00:00"/>
    <x v="0"/>
    <x v="0"/>
    <m/>
    <m/>
    <m/>
    <m/>
    <m/>
    <m/>
    <m/>
    <n v="1539.91"/>
    <m/>
    <m/>
    <m/>
    <m/>
    <n v="1539.91"/>
  </r>
  <r>
    <x v="13"/>
    <d v="2024-03-20T00:00:00"/>
    <x v="0"/>
    <x v="0"/>
    <m/>
    <m/>
    <m/>
    <m/>
    <m/>
    <m/>
    <n v="300"/>
    <n v="2496.46"/>
    <m/>
    <m/>
    <m/>
    <m/>
    <n v="2796.46"/>
  </r>
  <r>
    <x v="13"/>
    <d v="2024-03-27T00:00:00"/>
    <x v="0"/>
    <x v="0"/>
    <m/>
    <m/>
    <m/>
    <m/>
    <m/>
    <m/>
    <m/>
    <n v="1751.15"/>
    <m/>
    <m/>
    <m/>
    <m/>
    <n v="1751.15"/>
  </r>
  <r>
    <x v="13"/>
    <d v="2024-04-04T00:00:00"/>
    <x v="0"/>
    <x v="0"/>
    <m/>
    <m/>
    <m/>
    <m/>
    <m/>
    <m/>
    <m/>
    <n v="2320.44"/>
    <n v="1408.91"/>
    <m/>
    <m/>
    <m/>
    <n v="3729.35"/>
  </r>
  <r>
    <x v="13"/>
    <d v="2024-04-08T00:00:00"/>
    <x v="0"/>
    <x v="0"/>
    <m/>
    <m/>
    <m/>
    <m/>
    <m/>
    <m/>
    <m/>
    <m/>
    <n v="376.02"/>
    <m/>
    <m/>
    <m/>
    <n v="376.02"/>
  </r>
  <r>
    <x v="13"/>
    <d v="2024-04-10T00:00:00"/>
    <x v="0"/>
    <x v="0"/>
    <m/>
    <m/>
    <m/>
    <m/>
    <m/>
    <m/>
    <m/>
    <m/>
    <n v="817.83"/>
    <m/>
    <m/>
    <m/>
    <n v="817.83"/>
  </r>
  <r>
    <x v="13"/>
    <d v="2024-04-17T00:00:00"/>
    <x v="0"/>
    <x v="0"/>
    <m/>
    <m/>
    <m/>
    <m/>
    <m/>
    <m/>
    <m/>
    <m/>
    <n v="3383.27"/>
    <m/>
    <m/>
    <m/>
    <n v="3383.27"/>
  </r>
  <r>
    <x v="13"/>
    <d v="2024-04-24T00:00:00"/>
    <x v="0"/>
    <x v="0"/>
    <m/>
    <m/>
    <m/>
    <m/>
    <m/>
    <m/>
    <m/>
    <m/>
    <n v="2500.4499999999998"/>
    <m/>
    <m/>
    <m/>
    <n v="2500.4499999999998"/>
  </r>
  <r>
    <x v="13"/>
    <d v="2024-05-01T00:00:00"/>
    <x v="0"/>
    <x v="0"/>
    <m/>
    <m/>
    <m/>
    <m/>
    <m/>
    <m/>
    <m/>
    <m/>
    <n v="143.02000000000001"/>
    <m/>
    <m/>
    <m/>
    <n v="143.02000000000001"/>
  </r>
  <r>
    <x v="13"/>
    <d v="2024-05-02T00:00:00"/>
    <x v="0"/>
    <x v="0"/>
    <m/>
    <m/>
    <m/>
    <m/>
    <m/>
    <m/>
    <n v="418"/>
    <m/>
    <m/>
    <m/>
    <m/>
    <m/>
    <n v="418"/>
  </r>
  <r>
    <x v="13"/>
    <d v="2024-05-08T00:00:00"/>
    <x v="0"/>
    <x v="0"/>
    <m/>
    <m/>
    <m/>
    <m/>
    <m/>
    <m/>
    <m/>
    <m/>
    <m/>
    <n v="3421.77"/>
    <m/>
    <m/>
    <n v="3421.77"/>
  </r>
  <r>
    <x v="13"/>
    <d v="2024-05-13T00:00:00"/>
    <x v="0"/>
    <x v="0"/>
    <m/>
    <m/>
    <m/>
    <m/>
    <m/>
    <m/>
    <m/>
    <n v="1650"/>
    <m/>
    <m/>
    <m/>
    <m/>
    <n v="1650"/>
  </r>
  <r>
    <x v="13"/>
    <d v="2024-05-17T00:00:00"/>
    <x v="0"/>
    <x v="0"/>
    <m/>
    <m/>
    <m/>
    <m/>
    <m/>
    <m/>
    <m/>
    <m/>
    <m/>
    <n v="1737"/>
    <m/>
    <m/>
    <n v="1737"/>
  </r>
  <r>
    <x v="13"/>
    <d v="2024-05-20T00:00:00"/>
    <x v="0"/>
    <x v="0"/>
    <m/>
    <m/>
    <m/>
    <m/>
    <m/>
    <m/>
    <m/>
    <m/>
    <n v="1500"/>
    <m/>
    <m/>
    <m/>
    <n v="1500"/>
  </r>
  <r>
    <x v="13"/>
    <d v="2024-05-23T00:00:00"/>
    <x v="0"/>
    <x v="0"/>
    <m/>
    <m/>
    <m/>
    <m/>
    <m/>
    <m/>
    <m/>
    <m/>
    <m/>
    <n v="810.82"/>
    <m/>
    <m/>
    <n v="810.82"/>
  </r>
  <r>
    <x v="13"/>
    <d v="2024-05-29T00:00:00"/>
    <x v="0"/>
    <x v="0"/>
    <m/>
    <m/>
    <m/>
    <m/>
    <m/>
    <m/>
    <m/>
    <m/>
    <n v="2643.59"/>
    <m/>
    <m/>
    <m/>
    <n v="2643.59"/>
  </r>
  <r>
    <x v="13"/>
    <d v="2024-06-04T00:00:00"/>
    <x v="0"/>
    <x v="0"/>
    <m/>
    <m/>
    <m/>
    <m/>
    <m/>
    <m/>
    <m/>
    <m/>
    <m/>
    <n v="1130.58"/>
    <n v="830.35"/>
    <m/>
    <n v="1960.93"/>
  </r>
  <r>
    <x v="13"/>
    <d v="2024-06-07T00:00:00"/>
    <x v="0"/>
    <x v="0"/>
    <m/>
    <m/>
    <m/>
    <m/>
    <m/>
    <m/>
    <m/>
    <m/>
    <m/>
    <n v="60.02"/>
    <n v="1600"/>
    <m/>
    <n v="1660.02"/>
  </r>
  <r>
    <x v="13"/>
    <d v="2024-06-13T00:00:00"/>
    <x v="0"/>
    <x v="0"/>
    <m/>
    <m/>
    <m/>
    <m/>
    <m/>
    <m/>
    <m/>
    <m/>
    <m/>
    <n v="364"/>
    <n v="5962.46"/>
    <m/>
    <n v="6326.46"/>
  </r>
  <r>
    <x v="13"/>
    <d v="2024-06-21T00:00:00"/>
    <x v="0"/>
    <x v="0"/>
    <m/>
    <m/>
    <m/>
    <m/>
    <m/>
    <m/>
    <m/>
    <m/>
    <m/>
    <m/>
    <n v="3056.19"/>
    <m/>
    <n v="3056.19"/>
  </r>
  <r>
    <x v="13"/>
    <d v="2024-06-27T00:00:00"/>
    <x v="0"/>
    <x v="0"/>
    <m/>
    <m/>
    <m/>
    <m/>
    <m/>
    <m/>
    <m/>
    <m/>
    <m/>
    <m/>
    <n v="1833.81"/>
    <m/>
    <n v="1833.81"/>
  </r>
  <r>
    <x v="13"/>
    <d v="2024-07-10T00:00:00"/>
    <x v="0"/>
    <x v="0"/>
    <m/>
    <m/>
    <m/>
    <m/>
    <m/>
    <m/>
    <m/>
    <m/>
    <m/>
    <m/>
    <n v="441.33"/>
    <m/>
    <n v="441.33"/>
  </r>
  <r>
    <x v="13"/>
    <d v="2024-07-18T00:00:00"/>
    <x v="0"/>
    <x v="0"/>
    <m/>
    <m/>
    <m/>
    <m/>
    <m/>
    <m/>
    <m/>
    <m/>
    <m/>
    <m/>
    <m/>
    <n v="1095.21"/>
    <n v="1095.21"/>
  </r>
  <r>
    <x v="13"/>
    <d v="2024-07-22T00:00:00"/>
    <x v="0"/>
    <x v="0"/>
    <m/>
    <m/>
    <m/>
    <m/>
    <m/>
    <m/>
    <m/>
    <m/>
    <m/>
    <m/>
    <n v="1200"/>
    <m/>
    <n v="1200"/>
  </r>
  <r>
    <x v="13"/>
    <d v="2024-08-01T00:00:00"/>
    <x v="0"/>
    <x v="0"/>
    <m/>
    <m/>
    <m/>
    <m/>
    <m/>
    <m/>
    <m/>
    <m/>
    <m/>
    <m/>
    <m/>
    <n v="4268.1499999999996"/>
    <n v="4268.1499999999996"/>
  </r>
  <r>
    <x v="13"/>
    <s v="#"/>
    <x v="0"/>
    <x v="0"/>
    <m/>
    <m/>
    <m/>
    <m/>
    <m/>
    <m/>
    <m/>
    <m/>
    <m/>
    <m/>
    <m/>
    <m/>
    <m/>
  </r>
  <r>
    <x v="13"/>
    <s v="Result"/>
    <x v="1"/>
    <x v="2"/>
    <n v="3756.8"/>
    <n v="2371.0300000000002"/>
    <n v="14425.2"/>
    <n v="4297.47"/>
    <n v="9621.69"/>
    <n v="8074.5"/>
    <n v="7185.7"/>
    <n v="12775.14"/>
    <n v="12773.09"/>
    <n v="7524.19"/>
    <n v="14924.14"/>
    <n v="5363.36"/>
    <n v="103092.31"/>
  </r>
  <r>
    <x v="14"/>
    <d v="2023-08-16T00:00:00"/>
    <x v="0"/>
    <x v="0"/>
    <n v="9400"/>
    <m/>
    <m/>
    <m/>
    <m/>
    <m/>
    <m/>
    <m/>
    <m/>
    <m/>
    <m/>
    <m/>
    <n v="9400"/>
  </r>
  <r>
    <x v="14"/>
    <d v="2023-09-13T00:00:00"/>
    <x v="0"/>
    <x v="0"/>
    <m/>
    <n v="14203"/>
    <m/>
    <m/>
    <m/>
    <m/>
    <m/>
    <m/>
    <m/>
    <m/>
    <m/>
    <m/>
    <n v="14203"/>
  </r>
  <r>
    <x v="14"/>
    <d v="2023-09-20T00:00:00"/>
    <x v="0"/>
    <x v="0"/>
    <m/>
    <n v="600"/>
    <m/>
    <m/>
    <m/>
    <m/>
    <m/>
    <m/>
    <m/>
    <m/>
    <m/>
    <m/>
    <n v="600"/>
  </r>
  <r>
    <x v="14"/>
    <d v="2024-05-15T00:00:00"/>
    <x v="0"/>
    <x v="0"/>
    <m/>
    <m/>
    <m/>
    <m/>
    <m/>
    <m/>
    <m/>
    <m/>
    <m/>
    <n v="73525"/>
    <m/>
    <m/>
    <n v="73525"/>
  </r>
  <r>
    <x v="14"/>
    <d v="2024-05-21T00:00:00"/>
    <x v="0"/>
    <x v="0"/>
    <m/>
    <m/>
    <m/>
    <m/>
    <m/>
    <m/>
    <m/>
    <m/>
    <m/>
    <n v="38450"/>
    <m/>
    <m/>
    <n v="38450"/>
  </r>
  <r>
    <x v="14"/>
    <d v="2024-05-31T00:00:00"/>
    <x v="0"/>
    <x v="0"/>
    <m/>
    <m/>
    <m/>
    <m/>
    <m/>
    <m/>
    <m/>
    <m/>
    <m/>
    <n v="26610"/>
    <m/>
    <m/>
    <n v="26610"/>
  </r>
  <r>
    <x v="14"/>
    <d v="2024-06-05T00:00:00"/>
    <x v="0"/>
    <x v="0"/>
    <m/>
    <m/>
    <m/>
    <m/>
    <m/>
    <m/>
    <m/>
    <m/>
    <m/>
    <m/>
    <n v="12200"/>
    <m/>
    <n v="12200"/>
  </r>
  <r>
    <x v="14"/>
    <d v="2024-06-11T00:00:00"/>
    <x v="0"/>
    <x v="0"/>
    <m/>
    <m/>
    <m/>
    <m/>
    <m/>
    <m/>
    <m/>
    <m/>
    <m/>
    <m/>
    <n v="56800"/>
    <m/>
    <n v="56800"/>
  </r>
  <r>
    <x v="14"/>
    <d v="2024-06-20T00:00:00"/>
    <x v="0"/>
    <x v="0"/>
    <m/>
    <m/>
    <m/>
    <m/>
    <m/>
    <m/>
    <m/>
    <m/>
    <m/>
    <m/>
    <n v="40400"/>
    <m/>
    <n v="40400"/>
  </r>
  <r>
    <x v="14"/>
    <d v="2024-06-26T00:00:00"/>
    <x v="0"/>
    <x v="0"/>
    <m/>
    <m/>
    <m/>
    <m/>
    <m/>
    <m/>
    <m/>
    <m/>
    <m/>
    <m/>
    <n v="35450"/>
    <m/>
    <n v="35450"/>
  </r>
  <r>
    <x v="14"/>
    <d v="2024-07-17T00:00:00"/>
    <x v="0"/>
    <x v="0"/>
    <m/>
    <m/>
    <m/>
    <m/>
    <m/>
    <m/>
    <m/>
    <m/>
    <m/>
    <m/>
    <m/>
    <n v="13275"/>
    <n v="13275"/>
  </r>
  <r>
    <x v="14"/>
    <d v="2024-07-19T00:00:00"/>
    <x v="0"/>
    <x v="0"/>
    <m/>
    <m/>
    <m/>
    <m/>
    <m/>
    <m/>
    <m/>
    <m/>
    <m/>
    <m/>
    <m/>
    <n v="11400"/>
    <n v="11400"/>
  </r>
  <r>
    <x v="14"/>
    <s v="#"/>
    <x v="0"/>
    <x v="0"/>
    <m/>
    <m/>
    <m/>
    <m/>
    <m/>
    <m/>
    <m/>
    <m/>
    <m/>
    <m/>
    <m/>
    <m/>
    <m/>
  </r>
  <r>
    <x v="14"/>
    <s v="Result"/>
    <x v="1"/>
    <x v="2"/>
    <n v="9400"/>
    <n v="14803"/>
    <m/>
    <m/>
    <m/>
    <m/>
    <m/>
    <m/>
    <m/>
    <n v="138585"/>
    <n v="144850"/>
    <n v="24675"/>
    <n v="332313"/>
  </r>
  <r>
    <x v="15"/>
    <d v="2023-08-02T00:00:00"/>
    <x v="0"/>
    <x v="1"/>
    <n v="1088"/>
    <m/>
    <m/>
    <m/>
    <m/>
    <m/>
    <m/>
    <m/>
    <m/>
    <m/>
    <m/>
    <m/>
    <n v="1088"/>
  </r>
  <r>
    <x v="15"/>
    <d v="2023-08-02T00:00:00"/>
    <x v="0"/>
    <x v="4"/>
    <n v="1218"/>
    <m/>
    <m/>
    <m/>
    <m/>
    <m/>
    <m/>
    <m/>
    <m/>
    <m/>
    <m/>
    <m/>
    <n v="1218"/>
  </r>
  <r>
    <x v="15"/>
    <d v="2023-08-07T00:00:00"/>
    <x v="0"/>
    <x v="3"/>
    <n v="2808.38"/>
    <m/>
    <m/>
    <m/>
    <m/>
    <m/>
    <m/>
    <m/>
    <m/>
    <m/>
    <m/>
    <m/>
    <n v="2808.38"/>
  </r>
  <r>
    <x v="15"/>
    <d v="2023-08-08T00:00:00"/>
    <x v="0"/>
    <x v="3"/>
    <n v="3219.29"/>
    <m/>
    <m/>
    <m/>
    <m/>
    <m/>
    <m/>
    <m/>
    <m/>
    <m/>
    <m/>
    <m/>
    <n v="3219.29"/>
  </r>
  <r>
    <x v="15"/>
    <d v="2023-08-08T00:00:00"/>
    <x v="0"/>
    <x v="1"/>
    <n v="28873"/>
    <m/>
    <m/>
    <m/>
    <m/>
    <m/>
    <m/>
    <m/>
    <m/>
    <m/>
    <m/>
    <m/>
    <n v="28873"/>
  </r>
  <r>
    <x v="15"/>
    <d v="2023-08-08T00:00:00"/>
    <x v="0"/>
    <x v="4"/>
    <n v="3122"/>
    <m/>
    <m/>
    <m/>
    <m/>
    <m/>
    <m/>
    <m/>
    <m/>
    <m/>
    <m/>
    <m/>
    <n v="3122"/>
  </r>
  <r>
    <x v="15"/>
    <d v="2023-08-17T00:00:00"/>
    <x v="0"/>
    <x v="1"/>
    <n v="51277"/>
    <m/>
    <m/>
    <m/>
    <m/>
    <m/>
    <m/>
    <m/>
    <m/>
    <m/>
    <m/>
    <m/>
    <n v="51277"/>
  </r>
  <r>
    <x v="15"/>
    <d v="2023-08-17T00:00:00"/>
    <x v="0"/>
    <x v="4"/>
    <n v="12641"/>
    <m/>
    <m/>
    <m/>
    <m/>
    <m/>
    <m/>
    <m/>
    <m/>
    <m/>
    <m/>
    <m/>
    <n v="12641"/>
  </r>
  <r>
    <x v="15"/>
    <d v="2023-08-22T00:00:00"/>
    <x v="0"/>
    <x v="3"/>
    <n v="1401"/>
    <m/>
    <m/>
    <m/>
    <m/>
    <m/>
    <m/>
    <m/>
    <m/>
    <m/>
    <m/>
    <m/>
    <n v="1401"/>
  </r>
  <r>
    <x v="15"/>
    <d v="2023-08-23T00:00:00"/>
    <x v="0"/>
    <x v="1"/>
    <n v="40587"/>
    <m/>
    <m/>
    <m/>
    <m/>
    <m/>
    <m/>
    <m/>
    <m/>
    <m/>
    <m/>
    <m/>
    <n v="40587"/>
  </r>
  <r>
    <x v="15"/>
    <d v="2023-08-23T00:00:00"/>
    <x v="0"/>
    <x v="4"/>
    <n v="8289"/>
    <m/>
    <m/>
    <m/>
    <m/>
    <m/>
    <m/>
    <m/>
    <m/>
    <m/>
    <m/>
    <m/>
    <n v="8289"/>
  </r>
  <r>
    <x v="15"/>
    <d v="2023-08-25T00:00:00"/>
    <x v="0"/>
    <x v="3"/>
    <n v="6502.58"/>
    <m/>
    <m/>
    <m/>
    <m/>
    <m/>
    <m/>
    <m/>
    <m/>
    <m/>
    <m/>
    <m/>
    <n v="6502.58"/>
  </r>
  <r>
    <x v="15"/>
    <d v="2023-08-29T00:00:00"/>
    <x v="0"/>
    <x v="3"/>
    <n v="7272.39"/>
    <m/>
    <m/>
    <m/>
    <m/>
    <m/>
    <m/>
    <m/>
    <m/>
    <m/>
    <m/>
    <m/>
    <n v="7272.39"/>
  </r>
  <r>
    <x v="15"/>
    <d v="2023-08-30T00:00:00"/>
    <x v="0"/>
    <x v="3"/>
    <n v="43250.6"/>
    <m/>
    <m/>
    <m/>
    <m/>
    <m/>
    <m/>
    <m/>
    <m/>
    <m/>
    <m/>
    <m/>
    <n v="43250.6"/>
  </r>
  <r>
    <x v="15"/>
    <d v="2023-08-30T00:00:00"/>
    <x v="0"/>
    <x v="1"/>
    <n v="33761"/>
    <m/>
    <m/>
    <m/>
    <m/>
    <m/>
    <m/>
    <m/>
    <m/>
    <m/>
    <m/>
    <m/>
    <n v="33761"/>
  </r>
  <r>
    <x v="15"/>
    <d v="2023-08-30T00:00:00"/>
    <x v="0"/>
    <x v="4"/>
    <n v="5624"/>
    <m/>
    <m/>
    <m/>
    <m/>
    <m/>
    <m/>
    <m/>
    <m/>
    <m/>
    <m/>
    <m/>
    <n v="5624"/>
  </r>
  <r>
    <x v="15"/>
    <d v="2023-09-05T00:00:00"/>
    <x v="0"/>
    <x v="3"/>
    <n v="63341.94"/>
    <n v="351"/>
    <m/>
    <m/>
    <m/>
    <m/>
    <m/>
    <m/>
    <m/>
    <m/>
    <m/>
    <m/>
    <n v="63692.94"/>
  </r>
  <r>
    <x v="15"/>
    <d v="2023-09-08T00:00:00"/>
    <x v="0"/>
    <x v="1"/>
    <n v="23873"/>
    <n v="2108"/>
    <m/>
    <m/>
    <m/>
    <m/>
    <m/>
    <m/>
    <m/>
    <m/>
    <m/>
    <m/>
    <n v="25981"/>
  </r>
  <r>
    <x v="15"/>
    <d v="2023-09-08T00:00:00"/>
    <x v="0"/>
    <x v="4"/>
    <n v="2733"/>
    <n v="799"/>
    <m/>
    <m/>
    <m/>
    <m/>
    <m/>
    <m/>
    <m/>
    <m/>
    <m/>
    <m/>
    <n v="3532"/>
  </r>
  <r>
    <x v="15"/>
    <d v="2023-09-11T00:00:00"/>
    <x v="0"/>
    <x v="1"/>
    <n v="509"/>
    <n v="10754"/>
    <m/>
    <m/>
    <m/>
    <m/>
    <m/>
    <m/>
    <m/>
    <m/>
    <m/>
    <m/>
    <n v="11263"/>
  </r>
  <r>
    <x v="15"/>
    <d v="2023-09-11T00:00:00"/>
    <x v="0"/>
    <x v="4"/>
    <m/>
    <n v="705"/>
    <m/>
    <m/>
    <m/>
    <m/>
    <m/>
    <m/>
    <m/>
    <m/>
    <m/>
    <m/>
    <n v="705"/>
  </r>
  <r>
    <x v="15"/>
    <d v="2023-09-12T00:00:00"/>
    <x v="0"/>
    <x v="3"/>
    <m/>
    <n v="1894.02"/>
    <m/>
    <m/>
    <m/>
    <m/>
    <m/>
    <m/>
    <m/>
    <m/>
    <m/>
    <m/>
    <n v="1894.02"/>
  </r>
  <r>
    <x v="15"/>
    <d v="2023-09-12T00:00:00"/>
    <x v="0"/>
    <x v="1"/>
    <m/>
    <n v="1000"/>
    <m/>
    <m/>
    <m/>
    <m/>
    <m/>
    <m/>
    <m/>
    <m/>
    <m/>
    <m/>
    <n v="1000"/>
  </r>
  <r>
    <x v="15"/>
    <d v="2023-09-18T00:00:00"/>
    <x v="0"/>
    <x v="3"/>
    <n v="105560.35"/>
    <n v="4312.83"/>
    <m/>
    <m/>
    <m/>
    <m/>
    <m/>
    <m/>
    <m/>
    <m/>
    <m/>
    <m/>
    <n v="109873.18"/>
  </r>
  <r>
    <x v="15"/>
    <d v="2023-09-19T00:00:00"/>
    <x v="0"/>
    <x v="1"/>
    <n v="1922"/>
    <n v="13704"/>
    <m/>
    <m/>
    <m/>
    <m/>
    <m/>
    <m/>
    <m/>
    <m/>
    <m/>
    <m/>
    <n v="15626"/>
  </r>
  <r>
    <x v="15"/>
    <d v="2023-09-19T00:00:00"/>
    <x v="0"/>
    <x v="4"/>
    <m/>
    <n v="2645"/>
    <m/>
    <m/>
    <m/>
    <m/>
    <m/>
    <m/>
    <m/>
    <m/>
    <m/>
    <m/>
    <n v="2645"/>
  </r>
  <r>
    <x v="15"/>
    <d v="2023-09-26T00:00:00"/>
    <x v="0"/>
    <x v="3"/>
    <n v="28239"/>
    <n v="8446.92"/>
    <m/>
    <m/>
    <m/>
    <m/>
    <m/>
    <m/>
    <m/>
    <m/>
    <m/>
    <m/>
    <n v="36685.919999999998"/>
  </r>
  <r>
    <x v="15"/>
    <d v="2023-10-23T00:00:00"/>
    <x v="0"/>
    <x v="3"/>
    <m/>
    <m/>
    <n v="2507"/>
    <m/>
    <m/>
    <m/>
    <m/>
    <m/>
    <m/>
    <m/>
    <m/>
    <m/>
    <n v="2507"/>
  </r>
  <r>
    <x v="15"/>
    <d v="2023-10-26T00:00:00"/>
    <x v="0"/>
    <x v="3"/>
    <m/>
    <m/>
    <n v="20591"/>
    <m/>
    <m/>
    <m/>
    <m/>
    <m/>
    <m/>
    <m/>
    <m/>
    <m/>
    <n v="20591"/>
  </r>
  <r>
    <x v="15"/>
    <d v="2023-11-02T00:00:00"/>
    <x v="0"/>
    <x v="3"/>
    <m/>
    <m/>
    <n v="65213"/>
    <n v="1002"/>
    <m/>
    <m/>
    <m/>
    <m/>
    <m/>
    <m/>
    <m/>
    <m/>
    <n v="66215"/>
  </r>
  <r>
    <x v="15"/>
    <d v="2023-11-07T00:00:00"/>
    <x v="0"/>
    <x v="3"/>
    <m/>
    <m/>
    <n v="52661"/>
    <n v="7837"/>
    <m/>
    <m/>
    <m/>
    <m/>
    <m/>
    <m/>
    <m/>
    <m/>
    <n v="60498"/>
  </r>
  <r>
    <x v="15"/>
    <d v="2023-11-08T00:00:00"/>
    <x v="0"/>
    <x v="3"/>
    <m/>
    <m/>
    <n v="182203"/>
    <n v="16292"/>
    <m/>
    <m/>
    <m/>
    <m/>
    <m/>
    <m/>
    <m/>
    <m/>
    <n v="198495"/>
  </r>
  <r>
    <x v="15"/>
    <d v="2023-11-21T00:00:00"/>
    <x v="0"/>
    <x v="3"/>
    <m/>
    <m/>
    <n v="44989"/>
    <n v="47087"/>
    <m/>
    <m/>
    <m/>
    <m/>
    <m/>
    <m/>
    <m/>
    <m/>
    <n v="92076"/>
  </r>
  <r>
    <x v="15"/>
    <d v="2023-11-28T00:00:00"/>
    <x v="0"/>
    <x v="3"/>
    <m/>
    <m/>
    <n v="6956"/>
    <n v="15283"/>
    <m/>
    <m/>
    <m/>
    <m/>
    <m/>
    <m/>
    <m/>
    <m/>
    <n v="22239"/>
  </r>
  <r>
    <x v="15"/>
    <d v="2023-11-29T00:00:00"/>
    <x v="0"/>
    <x v="3"/>
    <m/>
    <m/>
    <n v="21975"/>
    <n v="52226"/>
    <m/>
    <m/>
    <m/>
    <m/>
    <m/>
    <m/>
    <m/>
    <m/>
    <n v="74201"/>
  </r>
  <r>
    <x v="15"/>
    <d v="2023-12-04T00:00:00"/>
    <x v="0"/>
    <x v="3"/>
    <m/>
    <m/>
    <n v="26866"/>
    <n v="40969"/>
    <n v="3721"/>
    <m/>
    <m/>
    <m/>
    <m/>
    <m/>
    <m/>
    <m/>
    <n v="71556"/>
  </r>
  <r>
    <x v="15"/>
    <d v="2023-12-06T00:00:00"/>
    <x v="0"/>
    <x v="3"/>
    <m/>
    <m/>
    <n v="217"/>
    <n v="20837"/>
    <n v="924"/>
    <m/>
    <m/>
    <m/>
    <m/>
    <m/>
    <m/>
    <m/>
    <n v="21978"/>
  </r>
  <r>
    <x v="15"/>
    <d v="2023-12-21T00:00:00"/>
    <x v="0"/>
    <x v="3"/>
    <m/>
    <m/>
    <n v="4149"/>
    <n v="58686"/>
    <n v="41338"/>
    <m/>
    <m/>
    <m/>
    <m/>
    <m/>
    <m/>
    <m/>
    <n v="104173"/>
  </r>
  <r>
    <x v="15"/>
    <d v="2024-01-08T00:00:00"/>
    <x v="0"/>
    <x v="3"/>
    <m/>
    <m/>
    <n v="405"/>
    <n v="8914"/>
    <n v="22985"/>
    <n v="1903"/>
    <m/>
    <m/>
    <m/>
    <m/>
    <m/>
    <m/>
    <n v="34207"/>
  </r>
  <r>
    <x v="15"/>
    <d v="2024-01-16T00:00:00"/>
    <x v="0"/>
    <x v="1"/>
    <m/>
    <m/>
    <n v="39471"/>
    <n v="3295"/>
    <n v="314"/>
    <n v="490"/>
    <m/>
    <m/>
    <m/>
    <m/>
    <m/>
    <m/>
    <n v="43570"/>
  </r>
  <r>
    <x v="15"/>
    <d v="2024-01-16T00:00:00"/>
    <x v="0"/>
    <x v="4"/>
    <m/>
    <m/>
    <n v="6255"/>
    <m/>
    <m/>
    <n v="594"/>
    <m/>
    <m/>
    <m/>
    <m/>
    <m/>
    <m/>
    <n v="6849"/>
  </r>
  <r>
    <x v="15"/>
    <d v="2024-01-17T00:00:00"/>
    <x v="0"/>
    <x v="1"/>
    <m/>
    <m/>
    <n v="137698"/>
    <n v="8295"/>
    <n v="450"/>
    <n v="2546"/>
    <m/>
    <m/>
    <m/>
    <m/>
    <m/>
    <m/>
    <n v="148989"/>
  </r>
  <r>
    <x v="15"/>
    <d v="2024-01-17T00:00:00"/>
    <x v="0"/>
    <x v="4"/>
    <m/>
    <m/>
    <n v="26014"/>
    <n v="1736"/>
    <m/>
    <n v="2550"/>
    <m/>
    <m/>
    <m/>
    <m/>
    <m/>
    <m/>
    <n v="30300"/>
  </r>
  <r>
    <x v="15"/>
    <d v="2024-01-18T00:00:00"/>
    <x v="0"/>
    <x v="1"/>
    <m/>
    <m/>
    <n v="273288"/>
    <n v="5502"/>
    <n v="8355"/>
    <n v="3957"/>
    <m/>
    <m/>
    <m/>
    <m/>
    <m/>
    <m/>
    <n v="291102"/>
  </r>
  <r>
    <x v="15"/>
    <d v="2024-01-18T00:00:00"/>
    <x v="0"/>
    <x v="4"/>
    <m/>
    <m/>
    <n v="56068"/>
    <n v="1773"/>
    <n v="2717"/>
    <n v="4767"/>
    <m/>
    <m/>
    <m/>
    <m/>
    <m/>
    <m/>
    <n v="65325"/>
  </r>
  <r>
    <x v="15"/>
    <d v="2024-01-19T00:00:00"/>
    <x v="0"/>
    <x v="1"/>
    <m/>
    <m/>
    <n v="148468"/>
    <n v="101728"/>
    <n v="13228"/>
    <n v="8844"/>
    <m/>
    <m/>
    <m/>
    <m/>
    <m/>
    <m/>
    <n v="272268"/>
  </r>
  <r>
    <x v="15"/>
    <d v="2024-01-19T00:00:00"/>
    <x v="0"/>
    <x v="4"/>
    <m/>
    <m/>
    <n v="32774"/>
    <n v="26307"/>
    <n v="1697"/>
    <n v="3086"/>
    <m/>
    <m/>
    <m/>
    <m/>
    <m/>
    <m/>
    <n v="63864"/>
  </r>
  <r>
    <x v="15"/>
    <d v="2024-01-22T00:00:00"/>
    <x v="0"/>
    <x v="3"/>
    <m/>
    <m/>
    <n v="3110"/>
    <n v="5199"/>
    <n v="8065"/>
    <n v="8169"/>
    <m/>
    <m/>
    <m/>
    <m/>
    <m/>
    <m/>
    <n v="24543"/>
  </r>
  <r>
    <x v="15"/>
    <d v="2024-01-23T00:00:00"/>
    <x v="0"/>
    <x v="1"/>
    <m/>
    <m/>
    <n v="46761"/>
    <n v="124954"/>
    <n v="3960"/>
    <n v="388"/>
    <m/>
    <m/>
    <m/>
    <m/>
    <m/>
    <m/>
    <n v="176063"/>
  </r>
  <r>
    <x v="15"/>
    <d v="2024-01-23T00:00:00"/>
    <x v="0"/>
    <x v="4"/>
    <m/>
    <m/>
    <n v="18511"/>
    <n v="36872"/>
    <n v="736"/>
    <n v="1283"/>
    <m/>
    <m/>
    <m/>
    <m/>
    <m/>
    <m/>
    <n v="57402"/>
  </r>
  <r>
    <x v="15"/>
    <d v="2024-01-24T00:00:00"/>
    <x v="0"/>
    <x v="1"/>
    <m/>
    <m/>
    <n v="44467"/>
    <n v="146964"/>
    <n v="7090"/>
    <n v="3890"/>
    <m/>
    <m/>
    <m/>
    <m/>
    <m/>
    <m/>
    <n v="202411"/>
  </r>
  <r>
    <x v="15"/>
    <d v="2024-01-24T00:00:00"/>
    <x v="0"/>
    <x v="4"/>
    <m/>
    <m/>
    <n v="7550"/>
    <n v="21801"/>
    <n v="743"/>
    <n v="1099"/>
    <m/>
    <m/>
    <m/>
    <m/>
    <m/>
    <m/>
    <n v="31193"/>
  </r>
  <r>
    <x v="15"/>
    <d v="2024-01-25T00:00:00"/>
    <x v="0"/>
    <x v="1"/>
    <m/>
    <m/>
    <m/>
    <n v="144767"/>
    <n v="15674"/>
    <n v="12035"/>
    <m/>
    <m/>
    <m/>
    <m/>
    <m/>
    <m/>
    <n v="172476"/>
  </r>
  <r>
    <x v="15"/>
    <d v="2024-01-25T00:00:00"/>
    <x v="0"/>
    <x v="4"/>
    <m/>
    <m/>
    <m/>
    <n v="38289"/>
    <n v="4200"/>
    <n v="3178"/>
    <m/>
    <m/>
    <m/>
    <m/>
    <m/>
    <m/>
    <n v="45667"/>
  </r>
  <r>
    <x v="15"/>
    <d v="2024-01-26T00:00:00"/>
    <x v="0"/>
    <x v="1"/>
    <m/>
    <m/>
    <m/>
    <n v="142263"/>
    <n v="149817"/>
    <n v="7215"/>
    <m/>
    <m/>
    <m/>
    <m/>
    <m/>
    <m/>
    <n v="299295"/>
  </r>
  <r>
    <x v="15"/>
    <d v="2024-01-26T00:00:00"/>
    <x v="0"/>
    <x v="4"/>
    <m/>
    <m/>
    <m/>
    <n v="23663"/>
    <n v="52754"/>
    <n v="4445"/>
    <m/>
    <m/>
    <m/>
    <m/>
    <m/>
    <m/>
    <n v="80862"/>
  </r>
  <r>
    <x v="15"/>
    <d v="2024-01-29T00:00:00"/>
    <x v="0"/>
    <x v="3"/>
    <m/>
    <m/>
    <m/>
    <n v="1000"/>
    <m/>
    <n v="1482"/>
    <m/>
    <m/>
    <m/>
    <m/>
    <m/>
    <m/>
    <n v="2482"/>
  </r>
  <r>
    <x v="15"/>
    <d v="2024-01-29T00:00:00"/>
    <x v="0"/>
    <x v="1"/>
    <m/>
    <m/>
    <m/>
    <m/>
    <n v="327539"/>
    <n v="28920"/>
    <m/>
    <m/>
    <m/>
    <m/>
    <m/>
    <m/>
    <n v="356459"/>
  </r>
  <r>
    <x v="15"/>
    <d v="2024-01-29T00:00:00"/>
    <x v="0"/>
    <x v="4"/>
    <m/>
    <m/>
    <m/>
    <m/>
    <n v="66826"/>
    <n v="10963"/>
    <m/>
    <m/>
    <m/>
    <m/>
    <m/>
    <m/>
    <n v="77789"/>
  </r>
  <r>
    <x v="15"/>
    <d v="2024-01-30T00:00:00"/>
    <x v="0"/>
    <x v="1"/>
    <m/>
    <m/>
    <m/>
    <n v="54641"/>
    <n v="234795"/>
    <n v="58614"/>
    <m/>
    <m/>
    <m/>
    <m/>
    <m/>
    <m/>
    <n v="348050"/>
  </r>
  <r>
    <x v="15"/>
    <d v="2024-01-30T00:00:00"/>
    <x v="0"/>
    <x v="4"/>
    <m/>
    <m/>
    <m/>
    <n v="9288"/>
    <n v="52392"/>
    <n v="19228"/>
    <m/>
    <m/>
    <m/>
    <m/>
    <m/>
    <m/>
    <n v="80908"/>
  </r>
  <r>
    <x v="15"/>
    <d v="2024-01-31T00:00:00"/>
    <x v="0"/>
    <x v="1"/>
    <m/>
    <m/>
    <n v="661"/>
    <n v="498"/>
    <n v="9892"/>
    <n v="233785"/>
    <m/>
    <m/>
    <m/>
    <m/>
    <m/>
    <m/>
    <n v="244836"/>
  </r>
  <r>
    <x v="15"/>
    <d v="2024-01-31T00:00:00"/>
    <x v="0"/>
    <x v="4"/>
    <m/>
    <m/>
    <m/>
    <n v="502"/>
    <n v="2476"/>
    <n v="75518"/>
    <m/>
    <m/>
    <m/>
    <m/>
    <m/>
    <m/>
    <n v="78496"/>
  </r>
  <r>
    <x v="15"/>
    <d v="2024-02-02T00:00:00"/>
    <x v="0"/>
    <x v="3"/>
    <m/>
    <m/>
    <n v="200"/>
    <m/>
    <m/>
    <n v="2500"/>
    <m/>
    <m/>
    <m/>
    <m/>
    <m/>
    <m/>
    <n v="2700"/>
  </r>
  <r>
    <x v="15"/>
    <d v="2024-02-02T00:00:00"/>
    <x v="0"/>
    <x v="1"/>
    <m/>
    <m/>
    <m/>
    <n v="577"/>
    <n v="2304"/>
    <n v="180804"/>
    <n v="1207"/>
    <m/>
    <m/>
    <m/>
    <m/>
    <m/>
    <n v="184892"/>
  </r>
  <r>
    <x v="15"/>
    <d v="2024-02-02T00:00:00"/>
    <x v="0"/>
    <x v="4"/>
    <m/>
    <m/>
    <m/>
    <m/>
    <n v="1224"/>
    <n v="50799"/>
    <n v="1118"/>
    <m/>
    <m/>
    <m/>
    <m/>
    <m/>
    <n v="53141"/>
  </r>
  <r>
    <x v="15"/>
    <d v="2024-02-08T00:00:00"/>
    <x v="0"/>
    <x v="3"/>
    <m/>
    <m/>
    <m/>
    <m/>
    <m/>
    <n v="702"/>
    <m/>
    <m/>
    <m/>
    <m/>
    <m/>
    <m/>
    <n v="702"/>
  </r>
  <r>
    <x v="15"/>
    <d v="2024-02-13T00:00:00"/>
    <x v="0"/>
    <x v="1"/>
    <m/>
    <m/>
    <m/>
    <m/>
    <m/>
    <m/>
    <n v="181"/>
    <m/>
    <m/>
    <m/>
    <m/>
    <m/>
    <n v="181"/>
  </r>
  <r>
    <x v="15"/>
    <d v="2024-02-13T00:00:00"/>
    <x v="0"/>
    <x v="4"/>
    <m/>
    <m/>
    <m/>
    <m/>
    <m/>
    <m/>
    <n v="474"/>
    <m/>
    <m/>
    <m/>
    <m/>
    <m/>
    <n v="474"/>
  </r>
  <r>
    <x v="15"/>
    <d v="2024-02-15T00:00:00"/>
    <x v="0"/>
    <x v="3"/>
    <m/>
    <m/>
    <m/>
    <n v="437"/>
    <m/>
    <m/>
    <m/>
    <m/>
    <m/>
    <m/>
    <m/>
    <m/>
    <n v="437"/>
  </r>
  <r>
    <x v="15"/>
    <d v="2024-02-16T00:00:00"/>
    <x v="0"/>
    <x v="1"/>
    <m/>
    <m/>
    <m/>
    <m/>
    <m/>
    <n v="108864"/>
    <n v="135836"/>
    <m/>
    <m/>
    <m/>
    <m/>
    <m/>
    <n v="244700"/>
  </r>
  <r>
    <x v="15"/>
    <d v="2024-02-16T00:00:00"/>
    <x v="0"/>
    <x v="4"/>
    <m/>
    <m/>
    <m/>
    <m/>
    <m/>
    <n v="19761"/>
    <n v="41809"/>
    <m/>
    <m/>
    <m/>
    <m/>
    <m/>
    <n v="61570"/>
  </r>
  <r>
    <x v="15"/>
    <d v="2024-02-20T00:00:00"/>
    <x v="0"/>
    <x v="1"/>
    <m/>
    <m/>
    <m/>
    <m/>
    <m/>
    <m/>
    <n v="108577"/>
    <m/>
    <m/>
    <m/>
    <m/>
    <m/>
    <n v="108577"/>
  </r>
  <r>
    <x v="15"/>
    <d v="2024-02-20T00:00:00"/>
    <x v="0"/>
    <x v="4"/>
    <m/>
    <m/>
    <m/>
    <m/>
    <m/>
    <m/>
    <n v="26714"/>
    <m/>
    <m/>
    <m/>
    <m/>
    <m/>
    <n v="26714"/>
  </r>
  <r>
    <x v="15"/>
    <d v="2024-02-22T00:00:00"/>
    <x v="0"/>
    <x v="1"/>
    <m/>
    <m/>
    <n v="338"/>
    <m/>
    <m/>
    <n v="2685"/>
    <n v="240904"/>
    <m/>
    <m/>
    <m/>
    <m/>
    <m/>
    <n v="243927"/>
  </r>
  <r>
    <x v="15"/>
    <d v="2024-02-22T00:00:00"/>
    <x v="0"/>
    <x v="4"/>
    <m/>
    <m/>
    <m/>
    <m/>
    <m/>
    <n v="545"/>
    <n v="48157"/>
    <m/>
    <m/>
    <m/>
    <m/>
    <m/>
    <n v="48702"/>
  </r>
  <r>
    <x v="15"/>
    <d v="2024-02-23T00:00:00"/>
    <x v="0"/>
    <x v="3"/>
    <m/>
    <m/>
    <m/>
    <m/>
    <m/>
    <n v="2566"/>
    <n v="1860"/>
    <m/>
    <m/>
    <m/>
    <m/>
    <m/>
    <n v="4426"/>
  </r>
  <r>
    <x v="15"/>
    <d v="2024-02-27T00:00:00"/>
    <x v="0"/>
    <x v="1"/>
    <m/>
    <m/>
    <m/>
    <m/>
    <n v="630"/>
    <n v="563"/>
    <n v="115323"/>
    <m/>
    <m/>
    <m/>
    <m/>
    <m/>
    <n v="116516"/>
  </r>
  <r>
    <x v="15"/>
    <d v="2024-02-27T00:00:00"/>
    <x v="0"/>
    <x v="4"/>
    <m/>
    <m/>
    <m/>
    <m/>
    <n v="482"/>
    <m/>
    <n v="24987"/>
    <m/>
    <m/>
    <m/>
    <m/>
    <m/>
    <n v="25469"/>
  </r>
  <r>
    <x v="15"/>
    <d v="2024-03-05T00:00:00"/>
    <x v="0"/>
    <x v="4"/>
    <m/>
    <m/>
    <m/>
    <m/>
    <m/>
    <m/>
    <n v="250"/>
    <m/>
    <m/>
    <m/>
    <m/>
    <m/>
    <n v="250"/>
  </r>
  <r>
    <x v="15"/>
    <d v="2024-03-12T00:00:00"/>
    <x v="0"/>
    <x v="3"/>
    <m/>
    <m/>
    <m/>
    <m/>
    <m/>
    <m/>
    <n v="1504"/>
    <n v="1000"/>
    <m/>
    <m/>
    <m/>
    <m/>
    <n v="2504"/>
  </r>
  <r>
    <x v="15"/>
    <d v="2024-03-18T00:00:00"/>
    <x v="0"/>
    <x v="1"/>
    <m/>
    <m/>
    <m/>
    <m/>
    <n v="296"/>
    <n v="1822"/>
    <n v="52391"/>
    <n v="3259"/>
    <m/>
    <m/>
    <m/>
    <m/>
    <n v="57768"/>
  </r>
  <r>
    <x v="15"/>
    <d v="2024-03-18T00:00:00"/>
    <x v="0"/>
    <x v="4"/>
    <m/>
    <m/>
    <m/>
    <m/>
    <m/>
    <n v="207"/>
    <n v="14355"/>
    <n v="1578"/>
    <m/>
    <m/>
    <m/>
    <m/>
    <n v="16140"/>
  </r>
  <r>
    <x v="15"/>
    <d v="2024-03-19T00:00:00"/>
    <x v="0"/>
    <x v="1"/>
    <m/>
    <m/>
    <m/>
    <m/>
    <m/>
    <m/>
    <m/>
    <n v="0"/>
    <m/>
    <m/>
    <m/>
    <m/>
    <n v="0"/>
  </r>
  <r>
    <x v="15"/>
    <d v="2024-03-19T00:00:00"/>
    <x v="0"/>
    <x v="4"/>
    <m/>
    <m/>
    <m/>
    <m/>
    <m/>
    <m/>
    <m/>
    <n v="0"/>
    <m/>
    <m/>
    <m/>
    <m/>
    <n v="0"/>
  </r>
  <r>
    <x v="15"/>
    <d v="2024-03-28T00:00:00"/>
    <x v="0"/>
    <x v="3"/>
    <m/>
    <m/>
    <m/>
    <m/>
    <m/>
    <m/>
    <m/>
    <n v="6604"/>
    <m/>
    <m/>
    <m/>
    <m/>
    <n v="6604"/>
  </r>
  <r>
    <x v="15"/>
    <d v="2024-04-08T00:00:00"/>
    <x v="0"/>
    <x v="3"/>
    <m/>
    <m/>
    <m/>
    <m/>
    <m/>
    <m/>
    <m/>
    <n v="3500"/>
    <m/>
    <m/>
    <m/>
    <m/>
    <n v="3500"/>
  </r>
  <r>
    <x v="15"/>
    <d v="2024-04-08T00:00:00"/>
    <x v="0"/>
    <x v="1"/>
    <m/>
    <m/>
    <m/>
    <m/>
    <m/>
    <m/>
    <m/>
    <n v="0"/>
    <m/>
    <m/>
    <m/>
    <m/>
    <n v="0"/>
  </r>
  <r>
    <x v="15"/>
    <d v="2024-04-08T00:00:00"/>
    <x v="0"/>
    <x v="4"/>
    <m/>
    <m/>
    <m/>
    <m/>
    <m/>
    <m/>
    <m/>
    <n v="0"/>
    <m/>
    <m/>
    <m/>
    <m/>
    <n v="0"/>
  </r>
  <r>
    <x v="15"/>
    <d v="2024-04-09T00:00:00"/>
    <x v="0"/>
    <x v="3"/>
    <m/>
    <m/>
    <m/>
    <m/>
    <m/>
    <m/>
    <m/>
    <n v="675"/>
    <n v="1838"/>
    <m/>
    <m/>
    <m/>
    <n v="2513"/>
  </r>
  <r>
    <x v="15"/>
    <d v="2024-04-09T00:00:00"/>
    <x v="0"/>
    <x v="1"/>
    <m/>
    <m/>
    <m/>
    <m/>
    <m/>
    <m/>
    <m/>
    <n v="134669"/>
    <n v="1531"/>
    <m/>
    <m/>
    <m/>
    <n v="136200"/>
  </r>
  <r>
    <x v="15"/>
    <d v="2024-04-09T00:00:00"/>
    <x v="0"/>
    <x v="4"/>
    <m/>
    <m/>
    <m/>
    <m/>
    <m/>
    <m/>
    <m/>
    <n v="32496"/>
    <n v="1230"/>
    <m/>
    <m/>
    <m/>
    <n v="33726"/>
  </r>
  <r>
    <x v="15"/>
    <d v="2024-04-10T00:00:00"/>
    <x v="0"/>
    <x v="1"/>
    <m/>
    <m/>
    <m/>
    <m/>
    <m/>
    <n v="250"/>
    <n v="4450"/>
    <n v="147399"/>
    <n v="1332"/>
    <m/>
    <m/>
    <m/>
    <n v="153431"/>
  </r>
  <r>
    <x v="15"/>
    <d v="2024-04-10T00:00:00"/>
    <x v="0"/>
    <x v="4"/>
    <m/>
    <m/>
    <m/>
    <m/>
    <m/>
    <m/>
    <n v="1524"/>
    <n v="29801"/>
    <n v="1309"/>
    <m/>
    <m/>
    <m/>
    <n v="32634"/>
  </r>
  <r>
    <x v="15"/>
    <d v="2024-04-11T00:00:00"/>
    <x v="0"/>
    <x v="1"/>
    <m/>
    <m/>
    <m/>
    <m/>
    <m/>
    <m/>
    <m/>
    <n v="89249"/>
    <n v="1320"/>
    <m/>
    <m/>
    <m/>
    <n v="90569"/>
  </r>
  <r>
    <x v="15"/>
    <d v="2024-04-11T00:00:00"/>
    <x v="0"/>
    <x v="4"/>
    <m/>
    <m/>
    <m/>
    <m/>
    <m/>
    <m/>
    <m/>
    <n v="18561"/>
    <n v="477"/>
    <m/>
    <m/>
    <m/>
    <n v="19038"/>
  </r>
  <r>
    <x v="15"/>
    <d v="2024-04-12T00:00:00"/>
    <x v="0"/>
    <x v="1"/>
    <m/>
    <m/>
    <m/>
    <m/>
    <m/>
    <m/>
    <m/>
    <n v="62939"/>
    <m/>
    <m/>
    <m/>
    <m/>
    <n v="62939"/>
  </r>
  <r>
    <x v="15"/>
    <d v="2024-04-12T00:00:00"/>
    <x v="0"/>
    <x v="4"/>
    <m/>
    <m/>
    <m/>
    <m/>
    <m/>
    <m/>
    <m/>
    <n v="10827"/>
    <n v="617"/>
    <m/>
    <m/>
    <m/>
    <n v="11444"/>
  </r>
  <r>
    <x v="15"/>
    <d v="2024-04-16T00:00:00"/>
    <x v="0"/>
    <x v="3"/>
    <m/>
    <m/>
    <m/>
    <m/>
    <m/>
    <m/>
    <m/>
    <m/>
    <n v="3506"/>
    <m/>
    <m/>
    <m/>
    <n v="3506"/>
  </r>
  <r>
    <x v="15"/>
    <d v="2024-04-25T00:00:00"/>
    <x v="0"/>
    <x v="1"/>
    <m/>
    <m/>
    <m/>
    <m/>
    <m/>
    <m/>
    <m/>
    <n v="3466"/>
    <n v="56366"/>
    <m/>
    <m/>
    <m/>
    <n v="59832"/>
  </r>
  <r>
    <x v="15"/>
    <d v="2024-04-25T00:00:00"/>
    <x v="0"/>
    <x v="4"/>
    <m/>
    <m/>
    <m/>
    <m/>
    <m/>
    <m/>
    <m/>
    <n v="1017"/>
    <n v="11650"/>
    <m/>
    <m/>
    <m/>
    <n v="12667"/>
  </r>
  <r>
    <x v="15"/>
    <d v="2024-04-26T00:00:00"/>
    <x v="0"/>
    <x v="1"/>
    <m/>
    <m/>
    <m/>
    <m/>
    <m/>
    <m/>
    <m/>
    <n v="1492"/>
    <n v="203178"/>
    <m/>
    <m/>
    <m/>
    <n v="204670"/>
  </r>
  <r>
    <x v="15"/>
    <d v="2024-04-26T00:00:00"/>
    <x v="0"/>
    <x v="4"/>
    <m/>
    <m/>
    <m/>
    <m/>
    <m/>
    <m/>
    <m/>
    <n v="377"/>
    <n v="40469"/>
    <m/>
    <m/>
    <m/>
    <n v="40846"/>
  </r>
  <r>
    <x v="15"/>
    <d v="2024-04-30T00:00:00"/>
    <x v="0"/>
    <x v="3"/>
    <m/>
    <m/>
    <m/>
    <m/>
    <m/>
    <m/>
    <m/>
    <m/>
    <n v="2261"/>
    <m/>
    <m/>
    <m/>
    <n v="2261"/>
  </r>
  <r>
    <x v="15"/>
    <d v="2024-05-01T00:00:00"/>
    <x v="0"/>
    <x v="1"/>
    <m/>
    <m/>
    <m/>
    <m/>
    <m/>
    <m/>
    <m/>
    <m/>
    <n v="111643"/>
    <n v="2791"/>
    <m/>
    <m/>
    <n v="114434"/>
  </r>
  <r>
    <x v="15"/>
    <d v="2024-05-01T00:00:00"/>
    <x v="0"/>
    <x v="4"/>
    <m/>
    <m/>
    <m/>
    <m/>
    <m/>
    <m/>
    <m/>
    <m/>
    <n v="22845"/>
    <n v="1300"/>
    <m/>
    <m/>
    <n v="24145"/>
  </r>
  <r>
    <x v="15"/>
    <d v="2024-05-06T00:00:00"/>
    <x v="0"/>
    <x v="3"/>
    <m/>
    <m/>
    <m/>
    <m/>
    <m/>
    <m/>
    <m/>
    <m/>
    <n v="500"/>
    <n v="4345"/>
    <m/>
    <m/>
    <n v="4845"/>
  </r>
  <r>
    <x v="15"/>
    <d v="2024-05-09T00:00:00"/>
    <x v="0"/>
    <x v="1"/>
    <m/>
    <m/>
    <m/>
    <m/>
    <m/>
    <m/>
    <m/>
    <m/>
    <n v="88094"/>
    <n v="167258"/>
    <m/>
    <m/>
    <n v="255352"/>
  </r>
  <r>
    <x v="15"/>
    <d v="2024-05-09T00:00:00"/>
    <x v="0"/>
    <x v="4"/>
    <m/>
    <m/>
    <m/>
    <m/>
    <m/>
    <m/>
    <m/>
    <m/>
    <n v="12445"/>
    <n v="32741"/>
    <m/>
    <m/>
    <n v="45186"/>
  </r>
  <r>
    <x v="15"/>
    <d v="2024-05-14T00:00:00"/>
    <x v="0"/>
    <x v="1"/>
    <m/>
    <m/>
    <m/>
    <m/>
    <m/>
    <m/>
    <m/>
    <m/>
    <n v="1497"/>
    <n v="81460"/>
    <m/>
    <m/>
    <n v="82957"/>
  </r>
  <r>
    <x v="15"/>
    <d v="2024-05-14T00:00:00"/>
    <x v="0"/>
    <x v="4"/>
    <m/>
    <m/>
    <m/>
    <m/>
    <m/>
    <m/>
    <m/>
    <m/>
    <n v="95"/>
    <n v="21097"/>
    <m/>
    <m/>
    <n v="21192"/>
  </r>
  <r>
    <x v="15"/>
    <d v="2024-05-17T00:00:00"/>
    <x v="0"/>
    <x v="1"/>
    <m/>
    <m/>
    <m/>
    <m/>
    <m/>
    <m/>
    <m/>
    <m/>
    <m/>
    <n v="727"/>
    <m/>
    <m/>
    <n v="727"/>
  </r>
  <r>
    <x v="15"/>
    <d v="2024-05-20T00:00:00"/>
    <x v="0"/>
    <x v="3"/>
    <m/>
    <m/>
    <n v="462"/>
    <m/>
    <m/>
    <m/>
    <m/>
    <m/>
    <m/>
    <m/>
    <m/>
    <m/>
    <n v="462"/>
  </r>
  <r>
    <x v="15"/>
    <d v="2024-05-21T00:00:00"/>
    <x v="0"/>
    <x v="1"/>
    <m/>
    <m/>
    <m/>
    <m/>
    <m/>
    <m/>
    <m/>
    <m/>
    <n v="281"/>
    <n v="102321"/>
    <m/>
    <m/>
    <n v="102602"/>
  </r>
  <r>
    <x v="15"/>
    <d v="2024-05-21T00:00:00"/>
    <x v="0"/>
    <x v="4"/>
    <m/>
    <m/>
    <m/>
    <m/>
    <m/>
    <m/>
    <m/>
    <m/>
    <n v="448"/>
    <n v="28501"/>
    <m/>
    <m/>
    <n v="28949"/>
  </r>
  <r>
    <x v="15"/>
    <d v="2024-06-04T00:00:00"/>
    <x v="0"/>
    <x v="3"/>
    <m/>
    <m/>
    <m/>
    <m/>
    <m/>
    <m/>
    <m/>
    <m/>
    <m/>
    <n v="17910"/>
    <n v="1000"/>
    <m/>
    <n v="18910"/>
  </r>
  <r>
    <x v="15"/>
    <d v="2024-06-05T00:00:00"/>
    <x v="0"/>
    <x v="1"/>
    <m/>
    <m/>
    <m/>
    <m/>
    <m/>
    <m/>
    <m/>
    <m/>
    <m/>
    <n v="41754"/>
    <m/>
    <m/>
    <n v="41754"/>
  </r>
  <r>
    <x v="15"/>
    <d v="2024-06-05T00:00:00"/>
    <x v="0"/>
    <x v="4"/>
    <m/>
    <m/>
    <m/>
    <m/>
    <m/>
    <m/>
    <m/>
    <m/>
    <m/>
    <n v="12578"/>
    <n v="577"/>
    <m/>
    <n v="13155"/>
  </r>
  <r>
    <x v="15"/>
    <d v="2024-06-17T00:00:00"/>
    <x v="0"/>
    <x v="3"/>
    <m/>
    <m/>
    <n v="500"/>
    <n v="1000"/>
    <n v="500"/>
    <n v="500"/>
    <m/>
    <m/>
    <m/>
    <n v="20308"/>
    <n v="5307"/>
    <m/>
    <n v="28115"/>
  </r>
  <r>
    <x v="15"/>
    <d v="2024-06-18T00:00:00"/>
    <x v="0"/>
    <x v="1"/>
    <m/>
    <m/>
    <m/>
    <m/>
    <m/>
    <m/>
    <m/>
    <m/>
    <m/>
    <n v="131837"/>
    <n v="1634"/>
    <m/>
    <n v="133471"/>
  </r>
  <r>
    <x v="15"/>
    <d v="2024-06-18T00:00:00"/>
    <x v="0"/>
    <x v="4"/>
    <m/>
    <m/>
    <m/>
    <m/>
    <m/>
    <m/>
    <m/>
    <m/>
    <m/>
    <n v="41768"/>
    <n v="523"/>
    <m/>
    <n v="42291"/>
  </r>
  <r>
    <x v="15"/>
    <d v="2024-06-20T00:00:00"/>
    <x v="0"/>
    <x v="1"/>
    <m/>
    <m/>
    <m/>
    <m/>
    <m/>
    <m/>
    <m/>
    <m/>
    <m/>
    <n v="10342"/>
    <n v="67246"/>
    <m/>
    <n v="77588"/>
  </r>
  <r>
    <x v="15"/>
    <d v="2024-06-20T00:00:00"/>
    <x v="0"/>
    <x v="4"/>
    <m/>
    <m/>
    <m/>
    <m/>
    <m/>
    <m/>
    <m/>
    <m/>
    <m/>
    <n v="2910"/>
    <n v="25230"/>
    <m/>
    <n v="28140"/>
  </r>
  <r>
    <x v="15"/>
    <d v="2024-06-25T00:00:00"/>
    <x v="0"/>
    <x v="1"/>
    <m/>
    <m/>
    <m/>
    <m/>
    <m/>
    <m/>
    <m/>
    <m/>
    <m/>
    <m/>
    <n v="41621"/>
    <m/>
    <n v="41621"/>
  </r>
  <r>
    <x v="15"/>
    <d v="2024-06-25T00:00:00"/>
    <x v="0"/>
    <x v="4"/>
    <m/>
    <m/>
    <m/>
    <m/>
    <m/>
    <m/>
    <m/>
    <m/>
    <m/>
    <m/>
    <n v="11349"/>
    <m/>
    <n v="11349"/>
  </r>
  <r>
    <x v="15"/>
    <d v="2024-06-27T00:00:00"/>
    <x v="0"/>
    <x v="3"/>
    <m/>
    <m/>
    <m/>
    <m/>
    <m/>
    <m/>
    <m/>
    <m/>
    <m/>
    <n v="2537"/>
    <n v="13419"/>
    <m/>
    <n v="15956"/>
  </r>
  <r>
    <x v="15"/>
    <d v="2024-07-08T00:00:00"/>
    <x v="0"/>
    <x v="1"/>
    <m/>
    <m/>
    <m/>
    <m/>
    <m/>
    <m/>
    <m/>
    <m/>
    <m/>
    <n v="1500"/>
    <n v="64522"/>
    <n v="1820"/>
    <n v="67842"/>
  </r>
  <r>
    <x v="15"/>
    <d v="2024-07-08T00:00:00"/>
    <x v="0"/>
    <x v="4"/>
    <m/>
    <m/>
    <m/>
    <m/>
    <m/>
    <m/>
    <m/>
    <m/>
    <m/>
    <m/>
    <n v="13858"/>
    <n v="844"/>
    <n v="14702"/>
  </r>
  <r>
    <x v="15"/>
    <d v="2024-07-12T00:00:00"/>
    <x v="0"/>
    <x v="1"/>
    <m/>
    <m/>
    <m/>
    <m/>
    <m/>
    <m/>
    <m/>
    <m/>
    <m/>
    <n v="439"/>
    <n v="53963"/>
    <n v="434"/>
    <n v="54836"/>
  </r>
  <r>
    <x v="15"/>
    <d v="2024-07-12T00:00:00"/>
    <x v="0"/>
    <x v="4"/>
    <m/>
    <m/>
    <m/>
    <m/>
    <m/>
    <m/>
    <m/>
    <m/>
    <m/>
    <n v="643"/>
    <n v="17329"/>
    <n v="257"/>
    <n v="18229"/>
  </r>
  <r>
    <x v="15"/>
    <d v="2024-07-15T00:00:00"/>
    <x v="0"/>
    <x v="1"/>
    <m/>
    <m/>
    <m/>
    <m/>
    <m/>
    <m/>
    <m/>
    <m/>
    <m/>
    <n v="2500"/>
    <n v="523"/>
    <n v="22476"/>
    <n v="25499"/>
  </r>
  <r>
    <x v="15"/>
    <d v="2024-07-15T00:00:00"/>
    <x v="0"/>
    <x v="4"/>
    <m/>
    <m/>
    <m/>
    <m/>
    <m/>
    <m/>
    <m/>
    <m/>
    <m/>
    <m/>
    <n v="89"/>
    <n v="9730"/>
    <n v="9819"/>
  </r>
  <r>
    <x v="15"/>
    <d v="2024-07-17T00:00:00"/>
    <x v="0"/>
    <x v="3"/>
    <m/>
    <m/>
    <m/>
    <m/>
    <m/>
    <m/>
    <m/>
    <m/>
    <m/>
    <n v="816"/>
    <n v="22713"/>
    <n v="2153"/>
    <n v="25682"/>
  </r>
  <r>
    <x v="15"/>
    <d v="2024-07-18T00:00:00"/>
    <x v="0"/>
    <x v="1"/>
    <m/>
    <m/>
    <m/>
    <m/>
    <m/>
    <m/>
    <m/>
    <m/>
    <m/>
    <m/>
    <n v="9978"/>
    <n v="34753"/>
    <n v="44731"/>
  </r>
  <r>
    <x v="15"/>
    <d v="2024-07-18T00:00:00"/>
    <x v="0"/>
    <x v="4"/>
    <m/>
    <m/>
    <m/>
    <m/>
    <m/>
    <m/>
    <m/>
    <m/>
    <m/>
    <m/>
    <n v="3472"/>
    <n v="6184"/>
    <n v="9656"/>
  </r>
  <r>
    <x v="15"/>
    <d v="2024-07-22T00:00:00"/>
    <x v="0"/>
    <x v="3"/>
    <m/>
    <m/>
    <m/>
    <m/>
    <m/>
    <m/>
    <m/>
    <m/>
    <n v="500"/>
    <m/>
    <n v="12317"/>
    <n v="10330"/>
    <n v="23147"/>
  </r>
  <r>
    <x v="15"/>
    <d v="2024-07-23T00:00:00"/>
    <x v="0"/>
    <x v="1"/>
    <m/>
    <m/>
    <m/>
    <m/>
    <m/>
    <n v="269"/>
    <m/>
    <m/>
    <m/>
    <m/>
    <n v="617"/>
    <n v="118986"/>
    <n v="119872"/>
  </r>
  <r>
    <x v="15"/>
    <d v="2024-07-23T00:00:00"/>
    <x v="0"/>
    <x v="4"/>
    <m/>
    <m/>
    <m/>
    <m/>
    <n v="626"/>
    <n v="656"/>
    <m/>
    <m/>
    <m/>
    <m/>
    <n v="317"/>
    <n v="16665"/>
    <n v="18264"/>
  </r>
  <r>
    <x v="15"/>
    <d v="2024-07-31T00:00:00"/>
    <x v="0"/>
    <x v="3"/>
    <m/>
    <m/>
    <m/>
    <m/>
    <m/>
    <m/>
    <m/>
    <m/>
    <m/>
    <m/>
    <n v="1701"/>
    <n v="50266"/>
    <n v="51967"/>
  </r>
  <r>
    <x v="15"/>
    <d v="2024-07-31T00:00:00"/>
    <x v="0"/>
    <x v="1"/>
    <m/>
    <m/>
    <m/>
    <m/>
    <m/>
    <m/>
    <m/>
    <m/>
    <m/>
    <m/>
    <n v="930"/>
    <n v="90579"/>
    <n v="91509"/>
  </r>
  <r>
    <x v="15"/>
    <d v="2024-07-31T00:00:00"/>
    <x v="0"/>
    <x v="4"/>
    <m/>
    <m/>
    <m/>
    <m/>
    <m/>
    <m/>
    <m/>
    <m/>
    <m/>
    <m/>
    <n v="235"/>
    <n v="17616"/>
    <n v="17851"/>
  </r>
  <r>
    <x v="15"/>
    <d v="2024-08-07T00:00:00"/>
    <x v="0"/>
    <x v="1"/>
    <m/>
    <m/>
    <m/>
    <m/>
    <m/>
    <m/>
    <m/>
    <m/>
    <m/>
    <m/>
    <m/>
    <n v="37966"/>
    <n v="37966"/>
  </r>
  <r>
    <x v="15"/>
    <d v="2024-08-07T00:00:00"/>
    <x v="0"/>
    <x v="4"/>
    <m/>
    <m/>
    <m/>
    <m/>
    <m/>
    <m/>
    <m/>
    <m/>
    <m/>
    <m/>
    <m/>
    <n v="5380"/>
    <n v="5380"/>
  </r>
  <r>
    <x v="15"/>
    <d v="2024-08-15T00:00:00"/>
    <x v="0"/>
    <x v="3"/>
    <m/>
    <m/>
    <m/>
    <m/>
    <m/>
    <m/>
    <m/>
    <m/>
    <m/>
    <m/>
    <m/>
    <n v="38008"/>
    <n v="38008"/>
  </r>
  <r>
    <x v="15"/>
    <s v="#"/>
    <x v="0"/>
    <x v="3"/>
    <m/>
    <m/>
    <m/>
    <m/>
    <m/>
    <m/>
    <m/>
    <m/>
    <m/>
    <m/>
    <m/>
    <m/>
    <m/>
  </r>
  <r>
    <x v="15"/>
    <s v="#"/>
    <x v="0"/>
    <x v="0"/>
    <m/>
    <m/>
    <m/>
    <m/>
    <m/>
    <m/>
    <m/>
    <m/>
    <m/>
    <m/>
    <m/>
    <m/>
    <m/>
  </r>
  <r>
    <x v="15"/>
    <s v="#"/>
    <x v="0"/>
    <x v="1"/>
    <m/>
    <m/>
    <m/>
    <m/>
    <m/>
    <m/>
    <m/>
    <m/>
    <m/>
    <m/>
    <m/>
    <m/>
    <m/>
  </r>
  <r>
    <x v="15"/>
    <s v="#"/>
    <x v="0"/>
    <x v="4"/>
    <m/>
    <m/>
    <m/>
    <m/>
    <m/>
    <m/>
    <m/>
    <m/>
    <m/>
    <m/>
    <m/>
    <m/>
    <m/>
  </r>
  <r>
    <x v="15"/>
    <s v="#"/>
    <x v="0"/>
    <x v="5"/>
    <m/>
    <m/>
    <m/>
    <m/>
    <m/>
    <m/>
    <m/>
    <m/>
    <m/>
    <m/>
    <m/>
    <m/>
    <m/>
  </r>
  <r>
    <x v="15"/>
    <s v="Result"/>
    <x v="1"/>
    <x v="2"/>
    <n v="477112.53"/>
    <n v="46719.77"/>
    <n v="1271328"/>
    <n v="1170484"/>
    <n v="1038750"/>
    <n v="872442"/>
    <n v="821621"/>
    <n v="548909"/>
    <n v="565432"/>
    <n v="730383"/>
    <n v="370470"/>
    <n v="464447"/>
    <n v="8378098.2999999998"/>
  </r>
  <r>
    <x v="16"/>
    <d v="2023-08-04T00:00:00"/>
    <x v="0"/>
    <x v="4"/>
    <n v="1558"/>
    <m/>
    <m/>
    <m/>
    <m/>
    <m/>
    <m/>
    <m/>
    <m/>
    <m/>
    <m/>
    <m/>
    <n v="1558"/>
  </r>
  <r>
    <x v="16"/>
    <d v="2023-08-14T00:00:00"/>
    <x v="0"/>
    <x v="4"/>
    <n v="15109"/>
    <m/>
    <m/>
    <m/>
    <m/>
    <m/>
    <m/>
    <m/>
    <m/>
    <m/>
    <m/>
    <m/>
    <n v="15109"/>
  </r>
  <r>
    <x v="16"/>
    <d v="2023-08-17T00:00:00"/>
    <x v="0"/>
    <x v="3"/>
    <n v="5227"/>
    <m/>
    <m/>
    <m/>
    <m/>
    <m/>
    <m/>
    <m/>
    <m/>
    <m/>
    <m/>
    <m/>
    <n v="5227"/>
  </r>
  <r>
    <x v="16"/>
    <d v="2023-08-21T00:00:00"/>
    <x v="0"/>
    <x v="4"/>
    <n v="23354"/>
    <m/>
    <m/>
    <m/>
    <m/>
    <m/>
    <m/>
    <m/>
    <m/>
    <m/>
    <m/>
    <m/>
    <n v="23354"/>
  </r>
  <r>
    <x v="16"/>
    <d v="2023-08-25T00:00:00"/>
    <x v="0"/>
    <x v="4"/>
    <n v="31578"/>
    <m/>
    <m/>
    <m/>
    <m/>
    <m/>
    <m/>
    <m/>
    <m/>
    <m/>
    <m/>
    <m/>
    <n v="31578"/>
  </r>
  <r>
    <x v="16"/>
    <d v="2023-08-29T00:00:00"/>
    <x v="0"/>
    <x v="3"/>
    <n v="16552"/>
    <m/>
    <m/>
    <m/>
    <m/>
    <m/>
    <m/>
    <m/>
    <m/>
    <m/>
    <m/>
    <m/>
    <n v="16552"/>
  </r>
  <r>
    <x v="16"/>
    <d v="2023-08-31T00:00:00"/>
    <x v="0"/>
    <x v="3"/>
    <n v="458"/>
    <m/>
    <m/>
    <m/>
    <m/>
    <m/>
    <m/>
    <m/>
    <m/>
    <m/>
    <m/>
    <m/>
    <n v="458"/>
  </r>
  <r>
    <x v="16"/>
    <d v="2023-09-05T00:00:00"/>
    <x v="0"/>
    <x v="3"/>
    <n v="7941"/>
    <m/>
    <m/>
    <m/>
    <m/>
    <m/>
    <m/>
    <m/>
    <m/>
    <m/>
    <m/>
    <m/>
    <n v="7941"/>
  </r>
  <r>
    <x v="16"/>
    <d v="2023-09-08T00:00:00"/>
    <x v="0"/>
    <x v="4"/>
    <n v="32417"/>
    <m/>
    <m/>
    <m/>
    <m/>
    <m/>
    <m/>
    <m/>
    <m/>
    <m/>
    <m/>
    <m/>
    <n v="32417"/>
  </r>
  <r>
    <x v="16"/>
    <d v="2023-09-12T00:00:00"/>
    <x v="0"/>
    <x v="4"/>
    <n v="548"/>
    <n v="6499"/>
    <m/>
    <m/>
    <m/>
    <m/>
    <m/>
    <m/>
    <m/>
    <m/>
    <m/>
    <m/>
    <n v="7047"/>
  </r>
  <r>
    <x v="16"/>
    <d v="2023-09-13T00:00:00"/>
    <x v="0"/>
    <x v="4"/>
    <m/>
    <n v="8025"/>
    <m/>
    <m/>
    <m/>
    <m/>
    <m/>
    <m/>
    <m/>
    <m/>
    <m/>
    <m/>
    <n v="8025"/>
  </r>
  <r>
    <x v="16"/>
    <d v="2023-09-14T00:00:00"/>
    <x v="0"/>
    <x v="4"/>
    <m/>
    <n v="29"/>
    <m/>
    <m/>
    <m/>
    <m/>
    <m/>
    <m/>
    <m/>
    <m/>
    <m/>
    <m/>
    <n v="29"/>
  </r>
  <r>
    <x v="16"/>
    <d v="2023-10-04T00:00:00"/>
    <x v="0"/>
    <x v="3"/>
    <n v="1449"/>
    <m/>
    <m/>
    <m/>
    <m/>
    <m/>
    <m/>
    <m/>
    <m/>
    <m/>
    <m/>
    <m/>
    <n v="1449"/>
  </r>
  <r>
    <x v="16"/>
    <d v="2023-10-12T00:00:00"/>
    <x v="0"/>
    <x v="3"/>
    <n v="4436"/>
    <m/>
    <m/>
    <m/>
    <m/>
    <m/>
    <m/>
    <m/>
    <m/>
    <m/>
    <m/>
    <m/>
    <n v="4436"/>
  </r>
  <r>
    <x v="16"/>
    <d v="2023-10-18T00:00:00"/>
    <x v="0"/>
    <x v="3"/>
    <m/>
    <m/>
    <n v="1289"/>
    <m/>
    <m/>
    <m/>
    <m/>
    <m/>
    <m/>
    <m/>
    <m/>
    <m/>
    <n v="1289"/>
  </r>
  <r>
    <x v="16"/>
    <d v="2023-10-24T00:00:00"/>
    <x v="0"/>
    <x v="3"/>
    <m/>
    <m/>
    <n v="15029"/>
    <m/>
    <m/>
    <m/>
    <m/>
    <m/>
    <m/>
    <m/>
    <m/>
    <m/>
    <n v="15029"/>
  </r>
  <r>
    <x v="16"/>
    <d v="2023-10-31T00:00:00"/>
    <x v="0"/>
    <x v="3"/>
    <m/>
    <m/>
    <n v="7278"/>
    <m/>
    <m/>
    <m/>
    <m/>
    <m/>
    <m/>
    <m/>
    <m/>
    <m/>
    <n v="7278"/>
  </r>
  <r>
    <x v="16"/>
    <d v="2023-11-08T00:00:00"/>
    <x v="0"/>
    <x v="3"/>
    <m/>
    <m/>
    <m/>
    <n v="6149"/>
    <m/>
    <m/>
    <m/>
    <m/>
    <m/>
    <m/>
    <m/>
    <m/>
    <n v="6149"/>
  </r>
  <r>
    <x v="16"/>
    <d v="2023-11-14T00:00:00"/>
    <x v="0"/>
    <x v="3"/>
    <m/>
    <m/>
    <m/>
    <n v="26210"/>
    <m/>
    <m/>
    <m/>
    <m/>
    <m/>
    <m/>
    <m/>
    <m/>
    <n v="26210"/>
  </r>
  <r>
    <x v="16"/>
    <d v="2023-11-22T00:00:00"/>
    <x v="0"/>
    <x v="3"/>
    <m/>
    <m/>
    <m/>
    <n v="19765"/>
    <m/>
    <m/>
    <m/>
    <m/>
    <m/>
    <m/>
    <m/>
    <m/>
    <n v="19765"/>
  </r>
  <r>
    <x v="16"/>
    <d v="2023-11-28T00:00:00"/>
    <x v="0"/>
    <x v="4"/>
    <m/>
    <m/>
    <n v="51133"/>
    <n v="20627"/>
    <m/>
    <m/>
    <m/>
    <m/>
    <m/>
    <m/>
    <m/>
    <m/>
    <n v="71760"/>
  </r>
  <r>
    <x v="16"/>
    <d v="2023-11-30T00:00:00"/>
    <x v="0"/>
    <x v="0"/>
    <m/>
    <n v="526.59"/>
    <m/>
    <m/>
    <m/>
    <m/>
    <m/>
    <m/>
    <m/>
    <m/>
    <m/>
    <m/>
    <n v="526.59"/>
  </r>
  <r>
    <x v="16"/>
    <d v="2023-12-04T00:00:00"/>
    <x v="0"/>
    <x v="3"/>
    <m/>
    <m/>
    <m/>
    <n v="16366"/>
    <m/>
    <m/>
    <m/>
    <m/>
    <m/>
    <m/>
    <m/>
    <m/>
    <n v="16366"/>
  </r>
  <r>
    <x v="16"/>
    <d v="2023-12-04T00:00:00"/>
    <x v="0"/>
    <x v="0"/>
    <m/>
    <m/>
    <n v="796.67"/>
    <m/>
    <m/>
    <m/>
    <m/>
    <m/>
    <m/>
    <m/>
    <m/>
    <m/>
    <n v="796.67"/>
  </r>
  <r>
    <x v="16"/>
    <d v="2023-12-08T00:00:00"/>
    <x v="0"/>
    <x v="4"/>
    <m/>
    <m/>
    <m/>
    <n v="33435"/>
    <n v="15725"/>
    <m/>
    <m/>
    <m/>
    <m/>
    <m/>
    <m/>
    <m/>
    <n v="49160"/>
  </r>
  <r>
    <x v="16"/>
    <d v="2023-12-11T00:00:00"/>
    <x v="0"/>
    <x v="4"/>
    <m/>
    <m/>
    <m/>
    <n v="55254"/>
    <n v="917"/>
    <m/>
    <m/>
    <m/>
    <m/>
    <m/>
    <m/>
    <m/>
    <n v="56171"/>
  </r>
  <r>
    <x v="16"/>
    <d v="2023-12-12T00:00:00"/>
    <x v="0"/>
    <x v="3"/>
    <m/>
    <m/>
    <m/>
    <m/>
    <n v="9055"/>
    <m/>
    <m/>
    <m/>
    <m/>
    <m/>
    <m/>
    <m/>
    <n v="9055"/>
  </r>
  <r>
    <x v="16"/>
    <d v="2023-12-12T00:00:00"/>
    <x v="0"/>
    <x v="4"/>
    <m/>
    <m/>
    <m/>
    <n v="50494"/>
    <n v="44"/>
    <m/>
    <m/>
    <m/>
    <m/>
    <m/>
    <m/>
    <m/>
    <n v="50538"/>
  </r>
  <r>
    <x v="16"/>
    <d v="2023-12-20T00:00:00"/>
    <x v="0"/>
    <x v="3"/>
    <m/>
    <m/>
    <m/>
    <m/>
    <n v="7134"/>
    <m/>
    <m/>
    <m/>
    <m/>
    <m/>
    <m/>
    <m/>
    <n v="7134"/>
  </r>
  <r>
    <x v="16"/>
    <d v="2023-12-22T00:00:00"/>
    <x v="0"/>
    <x v="4"/>
    <m/>
    <m/>
    <m/>
    <n v="748"/>
    <n v="23083"/>
    <m/>
    <m/>
    <m/>
    <m/>
    <m/>
    <m/>
    <m/>
    <n v="23831"/>
  </r>
  <r>
    <x v="16"/>
    <d v="2023-12-28T00:00:00"/>
    <x v="0"/>
    <x v="3"/>
    <m/>
    <m/>
    <m/>
    <m/>
    <n v="9160"/>
    <m/>
    <m/>
    <m/>
    <m/>
    <m/>
    <m/>
    <m/>
    <n v="9160"/>
  </r>
  <r>
    <x v="16"/>
    <d v="2024-01-03T00:00:00"/>
    <x v="0"/>
    <x v="4"/>
    <m/>
    <m/>
    <m/>
    <m/>
    <n v="26375"/>
    <m/>
    <m/>
    <m/>
    <m/>
    <m/>
    <m/>
    <m/>
    <n v="26375"/>
  </r>
  <r>
    <x v="16"/>
    <d v="2024-01-08T00:00:00"/>
    <x v="0"/>
    <x v="3"/>
    <m/>
    <m/>
    <m/>
    <m/>
    <n v="8094"/>
    <n v="256"/>
    <m/>
    <m/>
    <m/>
    <m/>
    <m/>
    <m/>
    <n v="8350"/>
  </r>
  <r>
    <x v="16"/>
    <d v="2024-01-09T00:00:00"/>
    <x v="0"/>
    <x v="3"/>
    <m/>
    <m/>
    <m/>
    <m/>
    <m/>
    <n v="8291"/>
    <m/>
    <m/>
    <m/>
    <m/>
    <m/>
    <m/>
    <n v="8291"/>
  </r>
  <r>
    <x v="16"/>
    <d v="2024-01-09T00:00:00"/>
    <x v="0"/>
    <x v="4"/>
    <m/>
    <m/>
    <m/>
    <m/>
    <n v="40040"/>
    <m/>
    <m/>
    <m/>
    <m/>
    <m/>
    <m/>
    <m/>
    <n v="40040"/>
  </r>
  <r>
    <x v="16"/>
    <d v="2024-01-10T00:00:00"/>
    <x v="0"/>
    <x v="4"/>
    <m/>
    <m/>
    <m/>
    <m/>
    <m/>
    <n v="38413"/>
    <m/>
    <m/>
    <m/>
    <m/>
    <m/>
    <m/>
    <n v="38413"/>
  </r>
  <r>
    <x v="16"/>
    <d v="2024-01-12T00:00:00"/>
    <x v="0"/>
    <x v="4"/>
    <m/>
    <m/>
    <m/>
    <m/>
    <n v="1038"/>
    <n v="34407"/>
    <m/>
    <m/>
    <m/>
    <m/>
    <m/>
    <m/>
    <n v="35445"/>
  </r>
  <r>
    <x v="16"/>
    <d v="2024-01-24T00:00:00"/>
    <x v="0"/>
    <x v="4"/>
    <m/>
    <m/>
    <m/>
    <m/>
    <m/>
    <n v="427"/>
    <m/>
    <m/>
    <m/>
    <m/>
    <m/>
    <m/>
    <n v="427"/>
  </r>
  <r>
    <x v="16"/>
    <d v="2024-01-26T00:00:00"/>
    <x v="0"/>
    <x v="3"/>
    <m/>
    <m/>
    <m/>
    <m/>
    <m/>
    <n v="2391"/>
    <m/>
    <m/>
    <m/>
    <m/>
    <m/>
    <m/>
    <n v="2391"/>
  </r>
  <r>
    <x v="16"/>
    <d v="2024-01-30T00:00:00"/>
    <x v="0"/>
    <x v="4"/>
    <m/>
    <m/>
    <m/>
    <m/>
    <n v="1082"/>
    <n v="82933"/>
    <m/>
    <m/>
    <m/>
    <m/>
    <m/>
    <m/>
    <n v="84015"/>
  </r>
  <r>
    <x v="16"/>
    <d v="2024-02-02T00:00:00"/>
    <x v="0"/>
    <x v="3"/>
    <m/>
    <m/>
    <m/>
    <m/>
    <m/>
    <n v="4700"/>
    <m/>
    <m/>
    <m/>
    <m/>
    <m/>
    <m/>
    <n v="4700"/>
  </r>
  <r>
    <x v="16"/>
    <d v="2024-02-02T00:00:00"/>
    <x v="0"/>
    <x v="4"/>
    <m/>
    <m/>
    <m/>
    <m/>
    <m/>
    <n v="47204"/>
    <m/>
    <m/>
    <m/>
    <m/>
    <m/>
    <m/>
    <n v="47204"/>
  </r>
  <r>
    <x v="16"/>
    <d v="2024-02-08T00:00:00"/>
    <x v="0"/>
    <x v="3"/>
    <m/>
    <m/>
    <m/>
    <m/>
    <m/>
    <n v="5695"/>
    <m/>
    <m/>
    <m/>
    <m/>
    <m/>
    <m/>
    <n v="5695"/>
  </r>
  <r>
    <x v="16"/>
    <d v="2024-02-13T00:00:00"/>
    <x v="0"/>
    <x v="3"/>
    <m/>
    <m/>
    <m/>
    <m/>
    <m/>
    <n v="6868"/>
    <n v="3874"/>
    <m/>
    <m/>
    <m/>
    <m/>
    <m/>
    <n v="10742"/>
  </r>
  <r>
    <x v="16"/>
    <d v="2024-02-15T00:00:00"/>
    <x v="0"/>
    <x v="4"/>
    <m/>
    <m/>
    <m/>
    <m/>
    <m/>
    <n v="2640"/>
    <n v="54352"/>
    <m/>
    <m/>
    <m/>
    <m/>
    <m/>
    <n v="56992"/>
  </r>
  <r>
    <x v="16"/>
    <d v="2024-02-22T00:00:00"/>
    <x v="0"/>
    <x v="4"/>
    <m/>
    <m/>
    <m/>
    <m/>
    <m/>
    <m/>
    <n v="20454"/>
    <m/>
    <m/>
    <m/>
    <m/>
    <m/>
    <n v="20454"/>
  </r>
  <r>
    <x v="16"/>
    <d v="2024-02-23T00:00:00"/>
    <x v="0"/>
    <x v="3"/>
    <m/>
    <m/>
    <m/>
    <m/>
    <m/>
    <m/>
    <n v="4546"/>
    <m/>
    <m/>
    <m/>
    <m/>
    <m/>
    <n v="4546"/>
  </r>
  <r>
    <x v="16"/>
    <d v="2024-02-23T00:00:00"/>
    <x v="0"/>
    <x v="4"/>
    <m/>
    <m/>
    <m/>
    <m/>
    <m/>
    <m/>
    <n v="43111"/>
    <m/>
    <m/>
    <m/>
    <m/>
    <m/>
    <n v="43111"/>
  </r>
  <r>
    <x v="16"/>
    <d v="2024-02-28T00:00:00"/>
    <x v="0"/>
    <x v="3"/>
    <m/>
    <m/>
    <m/>
    <m/>
    <m/>
    <m/>
    <n v="6916"/>
    <m/>
    <m/>
    <m/>
    <m/>
    <m/>
    <n v="6916"/>
  </r>
  <r>
    <x v="16"/>
    <d v="2024-03-08T00:00:00"/>
    <x v="0"/>
    <x v="3"/>
    <m/>
    <m/>
    <m/>
    <m/>
    <m/>
    <m/>
    <n v="4674"/>
    <m/>
    <m/>
    <m/>
    <m/>
    <m/>
    <n v="4674"/>
  </r>
  <r>
    <x v="16"/>
    <d v="2024-03-13T00:00:00"/>
    <x v="0"/>
    <x v="4"/>
    <m/>
    <m/>
    <m/>
    <m/>
    <m/>
    <m/>
    <n v="37021"/>
    <m/>
    <m/>
    <m/>
    <m/>
    <m/>
    <n v="37021"/>
  </r>
  <r>
    <x v="16"/>
    <d v="2024-03-18T00:00:00"/>
    <x v="0"/>
    <x v="3"/>
    <m/>
    <m/>
    <m/>
    <m/>
    <m/>
    <m/>
    <m/>
    <n v="8774"/>
    <m/>
    <m/>
    <m/>
    <m/>
    <n v="8774"/>
  </r>
  <r>
    <x v="16"/>
    <d v="2024-03-19T00:00:00"/>
    <x v="0"/>
    <x v="4"/>
    <m/>
    <m/>
    <m/>
    <n v="852"/>
    <n v="277"/>
    <m/>
    <m/>
    <n v="40976"/>
    <m/>
    <m/>
    <m/>
    <m/>
    <n v="42105"/>
  </r>
  <r>
    <x v="16"/>
    <d v="2024-03-20T00:00:00"/>
    <x v="0"/>
    <x v="4"/>
    <m/>
    <m/>
    <m/>
    <m/>
    <m/>
    <m/>
    <m/>
    <n v="52061"/>
    <m/>
    <m/>
    <m/>
    <m/>
    <n v="52061"/>
  </r>
  <r>
    <x v="16"/>
    <d v="2024-03-21T00:00:00"/>
    <x v="0"/>
    <x v="3"/>
    <m/>
    <m/>
    <m/>
    <m/>
    <m/>
    <m/>
    <m/>
    <n v="4198"/>
    <m/>
    <m/>
    <m/>
    <m/>
    <n v="4198"/>
  </r>
  <r>
    <x v="16"/>
    <d v="2024-03-28T00:00:00"/>
    <x v="0"/>
    <x v="3"/>
    <m/>
    <m/>
    <m/>
    <m/>
    <m/>
    <m/>
    <m/>
    <n v="5236"/>
    <m/>
    <m/>
    <m/>
    <m/>
    <n v="5236"/>
  </r>
  <r>
    <x v="16"/>
    <d v="2024-03-28T00:00:00"/>
    <x v="0"/>
    <x v="0"/>
    <m/>
    <m/>
    <m/>
    <m/>
    <m/>
    <m/>
    <m/>
    <n v="294.26"/>
    <m/>
    <m/>
    <m/>
    <m/>
    <n v="294.26"/>
  </r>
  <r>
    <x v="16"/>
    <d v="2024-03-29T00:00:00"/>
    <x v="0"/>
    <x v="4"/>
    <m/>
    <m/>
    <m/>
    <m/>
    <m/>
    <m/>
    <m/>
    <n v="57446"/>
    <m/>
    <m/>
    <m/>
    <m/>
    <n v="57446"/>
  </r>
  <r>
    <x v="16"/>
    <d v="2024-04-03T00:00:00"/>
    <x v="0"/>
    <x v="4"/>
    <m/>
    <m/>
    <m/>
    <m/>
    <m/>
    <m/>
    <m/>
    <n v="37405"/>
    <n v="1018"/>
    <m/>
    <m/>
    <m/>
    <n v="38423"/>
  </r>
  <r>
    <x v="16"/>
    <d v="2024-04-08T00:00:00"/>
    <x v="0"/>
    <x v="3"/>
    <m/>
    <m/>
    <m/>
    <m/>
    <m/>
    <m/>
    <m/>
    <n v="5074"/>
    <m/>
    <m/>
    <m/>
    <m/>
    <n v="5074"/>
  </r>
  <r>
    <x v="16"/>
    <d v="2024-04-17T00:00:00"/>
    <x v="0"/>
    <x v="3"/>
    <m/>
    <m/>
    <m/>
    <m/>
    <m/>
    <m/>
    <m/>
    <m/>
    <n v="3843"/>
    <m/>
    <m/>
    <m/>
    <n v="3843"/>
  </r>
  <r>
    <x v="16"/>
    <d v="2024-04-18T00:00:00"/>
    <x v="0"/>
    <x v="3"/>
    <m/>
    <m/>
    <m/>
    <m/>
    <m/>
    <m/>
    <m/>
    <n v="5198"/>
    <n v="8982"/>
    <m/>
    <m/>
    <m/>
    <n v="14180"/>
  </r>
  <r>
    <x v="16"/>
    <d v="2024-04-25T00:00:00"/>
    <x v="0"/>
    <x v="3"/>
    <m/>
    <m/>
    <m/>
    <m/>
    <m/>
    <m/>
    <m/>
    <m/>
    <n v="5097"/>
    <m/>
    <m/>
    <m/>
    <n v="5097"/>
  </r>
  <r>
    <x v="16"/>
    <d v="2024-04-25T00:00:00"/>
    <x v="0"/>
    <x v="4"/>
    <m/>
    <m/>
    <m/>
    <m/>
    <m/>
    <m/>
    <m/>
    <m/>
    <n v="35805"/>
    <m/>
    <m/>
    <m/>
    <n v="35805"/>
  </r>
  <r>
    <x v="16"/>
    <d v="2024-05-03T00:00:00"/>
    <x v="0"/>
    <x v="3"/>
    <m/>
    <m/>
    <m/>
    <m/>
    <m/>
    <m/>
    <m/>
    <m/>
    <n v="1873"/>
    <n v="3289"/>
    <m/>
    <m/>
    <n v="5162"/>
  </r>
  <r>
    <x v="16"/>
    <d v="2024-05-08T00:00:00"/>
    <x v="0"/>
    <x v="4"/>
    <m/>
    <m/>
    <m/>
    <m/>
    <m/>
    <m/>
    <m/>
    <m/>
    <n v="5044"/>
    <n v="500"/>
    <m/>
    <m/>
    <n v="5544"/>
  </r>
  <r>
    <x v="16"/>
    <d v="2024-05-09T00:00:00"/>
    <x v="0"/>
    <x v="4"/>
    <m/>
    <m/>
    <m/>
    <m/>
    <m/>
    <m/>
    <m/>
    <m/>
    <n v="106457"/>
    <n v="857"/>
    <m/>
    <m/>
    <n v="107314"/>
  </r>
  <r>
    <x v="16"/>
    <d v="2024-05-23T00:00:00"/>
    <x v="0"/>
    <x v="3"/>
    <m/>
    <m/>
    <m/>
    <m/>
    <m/>
    <m/>
    <m/>
    <m/>
    <n v="713"/>
    <n v="9586"/>
    <m/>
    <m/>
    <n v="10299"/>
  </r>
  <r>
    <x v="16"/>
    <d v="2024-05-28T00:00:00"/>
    <x v="0"/>
    <x v="4"/>
    <m/>
    <m/>
    <m/>
    <m/>
    <m/>
    <m/>
    <m/>
    <m/>
    <m/>
    <n v="8645"/>
    <m/>
    <m/>
    <n v="8645"/>
  </r>
  <r>
    <x v="16"/>
    <d v="2024-06-04T00:00:00"/>
    <x v="0"/>
    <x v="3"/>
    <m/>
    <m/>
    <m/>
    <m/>
    <m/>
    <m/>
    <m/>
    <m/>
    <m/>
    <n v="2643"/>
    <n v="477"/>
    <m/>
    <n v="3120"/>
  </r>
  <r>
    <x v="16"/>
    <d v="2024-06-04T00:00:00"/>
    <x v="0"/>
    <x v="4"/>
    <m/>
    <m/>
    <m/>
    <m/>
    <m/>
    <m/>
    <m/>
    <m/>
    <n v="994"/>
    <n v="114285"/>
    <n v="5493"/>
    <m/>
    <n v="120772"/>
  </r>
  <r>
    <x v="16"/>
    <d v="2024-06-10T00:00:00"/>
    <x v="0"/>
    <x v="4"/>
    <m/>
    <m/>
    <m/>
    <m/>
    <m/>
    <m/>
    <m/>
    <m/>
    <n v="3031"/>
    <n v="35957"/>
    <n v="1965"/>
    <m/>
    <n v="40953"/>
  </r>
  <r>
    <x v="16"/>
    <d v="2024-06-14T00:00:00"/>
    <x v="0"/>
    <x v="3"/>
    <m/>
    <m/>
    <m/>
    <m/>
    <m/>
    <m/>
    <m/>
    <m/>
    <m/>
    <n v="1689"/>
    <n v="5747"/>
    <m/>
    <n v="7436"/>
  </r>
  <r>
    <x v="16"/>
    <d v="2024-06-21T00:00:00"/>
    <x v="0"/>
    <x v="3"/>
    <m/>
    <m/>
    <m/>
    <m/>
    <m/>
    <m/>
    <m/>
    <m/>
    <m/>
    <n v="2692"/>
    <n v="4174"/>
    <m/>
    <n v="6866"/>
  </r>
  <r>
    <x v="16"/>
    <d v="2024-06-24T00:00:00"/>
    <x v="0"/>
    <x v="4"/>
    <m/>
    <m/>
    <m/>
    <m/>
    <m/>
    <m/>
    <m/>
    <m/>
    <m/>
    <n v="250"/>
    <n v="23891"/>
    <m/>
    <n v="24141"/>
  </r>
  <r>
    <x v="16"/>
    <d v="2024-06-26T00:00:00"/>
    <x v="0"/>
    <x v="4"/>
    <m/>
    <m/>
    <m/>
    <m/>
    <m/>
    <m/>
    <m/>
    <m/>
    <n v="2348"/>
    <n v="2459"/>
    <n v="55411"/>
    <m/>
    <n v="60218"/>
  </r>
  <r>
    <x v="16"/>
    <d v="2024-06-27T00:00:00"/>
    <x v="0"/>
    <x v="3"/>
    <m/>
    <m/>
    <m/>
    <m/>
    <m/>
    <m/>
    <m/>
    <m/>
    <n v="2293"/>
    <m/>
    <n v="2348"/>
    <m/>
    <n v="4641"/>
  </r>
  <r>
    <x v="16"/>
    <d v="2024-07-03T00:00:00"/>
    <x v="0"/>
    <x v="4"/>
    <m/>
    <m/>
    <m/>
    <m/>
    <m/>
    <m/>
    <m/>
    <m/>
    <m/>
    <n v="1423"/>
    <n v="29942"/>
    <m/>
    <n v="31365"/>
  </r>
  <r>
    <x v="16"/>
    <d v="2024-07-10T00:00:00"/>
    <x v="0"/>
    <x v="3"/>
    <m/>
    <m/>
    <m/>
    <m/>
    <m/>
    <m/>
    <m/>
    <m/>
    <m/>
    <m/>
    <n v="3010"/>
    <m/>
    <n v="3010"/>
  </r>
  <r>
    <x v="16"/>
    <d v="2024-07-11T00:00:00"/>
    <x v="0"/>
    <x v="4"/>
    <m/>
    <m/>
    <m/>
    <m/>
    <m/>
    <m/>
    <m/>
    <m/>
    <m/>
    <m/>
    <m/>
    <n v="23619"/>
    <n v="23619"/>
  </r>
  <r>
    <x v="16"/>
    <d v="2024-07-15T00:00:00"/>
    <x v="0"/>
    <x v="3"/>
    <m/>
    <m/>
    <m/>
    <m/>
    <m/>
    <m/>
    <m/>
    <m/>
    <n v="291"/>
    <n v="5694"/>
    <m/>
    <m/>
    <n v="5985"/>
  </r>
  <r>
    <x v="16"/>
    <d v="2024-07-18T00:00:00"/>
    <x v="0"/>
    <x v="3"/>
    <m/>
    <m/>
    <m/>
    <m/>
    <m/>
    <m/>
    <m/>
    <m/>
    <m/>
    <m/>
    <n v="598"/>
    <n v="4237"/>
    <n v="4835"/>
  </r>
  <r>
    <x v="16"/>
    <d v="2024-07-19T00:00:00"/>
    <x v="0"/>
    <x v="3"/>
    <m/>
    <m/>
    <m/>
    <m/>
    <m/>
    <m/>
    <m/>
    <m/>
    <m/>
    <m/>
    <m/>
    <n v="1273"/>
    <n v="1273"/>
  </r>
  <r>
    <x v="16"/>
    <d v="2024-07-19T00:00:00"/>
    <x v="0"/>
    <x v="4"/>
    <m/>
    <m/>
    <m/>
    <m/>
    <m/>
    <m/>
    <m/>
    <m/>
    <m/>
    <n v="498"/>
    <m/>
    <n v="22131"/>
    <n v="22629"/>
  </r>
  <r>
    <x v="16"/>
    <d v="2024-07-23T00:00:00"/>
    <x v="0"/>
    <x v="4"/>
    <m/>
    <m/>
    <m/>
    <m/>
    <m/>
    <m/>
    <m/>
    <m/>
    <m/>
    <m/>
    <n v="250"/>
    <n v="250"/>
    <n v="500"/>
  </r>
  <r>
    <x v="16"/>
    <d v="2024-08-01T00:00:00"/>
    <x v="0"/>
    <x v="3"/>
    <m/>
    <m/>
    <m/>
    <m/>
    <m/>
    <m/>
    <m/>
    <m/>
    <m/>
    <m/>
    <m/>
    <n v="5736"/>
    <n v="5736"/>
  </r>
  <r>
    <x v="16"/>
    <d v="2024-08-05T00:00:00"/>
    <x v="0"/>
    <x v="4"/>
    <m/>
    <m/>
    <m/>
    <m/>
    <m/>
    <m/>
    <m/>
    <m/>
    <m/>
    <m/>
    <m/>
    <n v="61100"/>
    <n v="61100"/>
  </r>
  <r>
    <x v="16"/>
    <d v="2024-08-13T00:00:00"/>
    <x v="0"/>
    <x v="3"/>
    <m/>
    <m/>
    <m/>
    <m/>
    <m/>
    <m/>
    <m/>
    <m/>
    <m/>
    <m/>
    <m/>
    <n v="4096"/>
    <n v="4096"/>
  </r>
  <r>
    <x v="16"/>
    <d v="2024-08-15T00:00:00"/>
    <x v="0"/>
    <x v="4"/>
    <m/>
    <m/>
    <m/>
    <m/>
    <m/>
    <m/>
    <m/>
    <m/>
    <m/>
    <m/>
    <m/>
    <n v="22655"/>
    <n v="22655"/>
  </r>
  <r>
    <x v="16"/>
    <s v="#"/>
    <x v="0"/>
    <x v="3"/>
    <m/>
    <m/>
    <m/>
    <m/>
    <m/>
    <m/>
    <m/>
    <m/>
    <m/>
    <m/>
    <m/>
    <m/>
    <m/>
  </r>
  <r>
    <x v="16"/>
    <s v="#"/>
    <x v="0"/>
    <x v="0"/>
    <m/>
    <m/>
    <m/>
    <m/>
    <m/>
    <m/>
    <m/>
    <m/>
    <m/>
    <m/>
    <m/>
    <m/>
    <m/>
  </r>
  <r>
    <x v="16"/>
    <s v="#"/>
    <x v="0"/>
    <x v="1"/>
    <m/>
    <m/>
    <m/>
    <m/>
    <m/>
    <m/>
    <m/>
    <m/>
    <m/>
    <m/>
    <m/>
    <m/>
    <m/>
  </r>
  <r>
    <x v="16"/>
    <s v="#"/>
    <x v="0"/>
    <x v="4"/>
    <m/>
    <m/>
    <m/>
    <m/>
    <m/>
    <m/>
    <m/>
    <m/>
    <m/>
    <m/>
    <m/>
    <m/>
    <m/>
  </r>
  <r>
    <x v="16"/>
    <s v="Result"/>
    <x v="1"/>
    <x v="2"/>
    <n v="140627"/>
    <n v="15079.59"/>
    <n v="75525.67"/>
    <n v="229900"/>
    <n v="142024"/>
    <n v="234225"/>
    <n v="174948"/>
    <n v="216662.26"/>
    <n v="177789"/>
    <n v="190467"/>
    <n v="133306"/>
    <n v="145097"/>
    <n v="1875650.52"/>
  </r>
  <r>
    <x v="17"/>
    <d v="2023-08-15T00:00:00"/>
    <x v="0"/>
    <x v="0"/>
    <n v="6500"/>
    <m/>
    <m/>
    <m/>
    <m/>
    <m/>
    <m/>
    <m/>
    <m/>
    <m/>
    <m/>
    <m/>
    <n v="6500"/>
  </r>
  <r>
    <x v="17"/>
    <d v="2023-08-31T00:00:00"/>
    <x v="0"/>
    <x v="0"/>
    <n v="10500"/>
    <m/>
    <m/>
    <m/>
    <m/>
    <m/>
    <m/>
    <m/>
    <m/>
    <m/>
    <m/>
    <m/>
    <n v="10500"/>
  </r>
  <r>
    <x v="17"/>
    <d v="2023-09-22T00:00:00"/>
    <x v="0"/>
    <x v="0"/>
    <n v="4000"/>
    <n v="7000"/>
    <m/>
    <m/>
    <m/>
    <m/>
    <m/>
    <m/>
    <m/>
    <m/>
    <m/>
    <m/>
    <n v="11000"/>
  </r>
  <r>
    <x v="17"/>
    <d v="2023-10-02T00:00:00"/>
    <x v="0"/>
    <x v="0"/>
    <m/>
    <n v="7000"/>
    <n v="500"/>
    <m/>
    <m/>
    <m/>
    <m/>
    <m/>
    <m/>
    <m/>
    <m/>
    <m/>
    <n v="7500"/>
  </r>
  <r>
    <x v="17"/>
    <d v="2023-10-03T00:00:00"/>
    <x v="0"/>
    <x v="0"/>
    <m/>
    <n v="2500"/>
    <n v="5000"/>
    <m/>
    <m/>
    <m/>
    <m/>
    <m/>
    <m/>
    <m/>
    <m/>
    <m/>
    <n v="7500"/>
  </r>
  <r>
    <x v="17"/>
    <d v="2023-10-06T00:00:00"/>
    <x v="0"/>
    <x v="0"/>
    <m/>
    <n v="1163.3699999999999"/>
    <m/>
    <m/>
    <m/>
    <m/>
    <m/>
    <m/>
    <m/>
    <m/>
    <m/>
    <m/>
    <n v="1163.3699999999999"/>
  </r>
  <r>
    <x v="17"/>
    <d v="2023-10-11T00:00:00"/>
    <x v="0"/>
    <x v="0"/>
    <m/>
    <n v="1750"/>
    <n v="1500"/>
    <m/>
    <m/>
    <m/>
    <m/>
    <m/>
    <m/>
    <m/>
    <m/>
    <m/>
    <n v="3250"/>
  </r>
  <r>
    <x v="17"/>
    <d v="2023-11-07T00:00:00"/>
    <x v="0"/>
    <x v="0"/>
    <m/>
    <m/>
    <n v="1500"/>
    <m/>
    <m/>
    <m/>
    <m/>
    <m/>
    <m/>
    <m/>
    <m/>
    <m/>
    <n v="1500"/>
  </r>
  <r>
    <x v="17"/>
    <d v="2023-11-13T00:00:00"/>
    <x v="0"/>
    <x v="0"/>
    <m/>
    <m/>
    <m/>
    <n v="1500"/>
    <m/>
    <m/>
    <m/>
    <m/>
    <m/>
    <m/>
    <m/>
    <m/>
    <n v="1500"/>
  </r>
  <r>
    <x v="17"/>
    <d v="2023-12-05T00:00:00"/>
    <x v="0"/>
    <x v="0"/>
    <n v="500"/>
    <m/>
    <m/>
    <m/>
    <m/>
    <m/>
    <m/>
    <m/>
    <m/>
    <m/>
    <m/>
    <m/>
    <n v="500"/>
  </r>
  <r>
    <x v="17"/>
    <d v="2023-12-07T00:00:00"/>
    <x v="0"/>
    <x v="0"/>
    <m/>
    <m/>
    <m/>
    <n v="1500"/>
    <m/>
    <m/>
    <m/>
    <m/>
    <m/>
    <m/>
    <m/>
    <m/>
    <n v="1500"/>
  </r>
  <r>
    <x v="17"/>
    <d v="2023-12-08T00:00:00"/>
    <x v="0"/>
    <x v="0"/>
    <m/>
    <m/>
    <m/>
    <n v="6250"/>
    <m/>
    <m/>
    <m/>
    <m/>
    <m/>
    <m/>
    <m/>
    <m/>
    <n v="6250"/>
  </r>
  <r>
    <x v="17"/>
    <d v="2023-12-11T00:00:00"/>
    <x v="0"/>
    <x v="0"/>
    <m/>
    <m/>
    <m/>
    <n v="6000"/>
    <n v="7500"/>
    <m/>
    <m/>
    <m/>
    <m/>
    <m/>
    <m/>
    <m/>
    <n v="13500"/>
  </r>
  <r>
    <x v="17"/>
    <d v="2023-12-12T00:00:00"/>
    <x v="0"/>
    <x v="0"/>
    <m/>
    <m/>
    <m/>
    <m/>
    <n v="19250"/>
    <m/>
    <m/>
    <m/>
    <m/>
    <m/>
    <m/>
    <m/>
    <n v="19250"/>
  </r>
  <r>
    <x v="17"/>
    <d v="2023-12-14T00:00:00"/>
    <x v="0"/>
    <x v="0"/>
    <m/>
    <m/>
    <m/>
    <m/>
    <n v="17000"/>
    <m/>
    <m/>
    <m/>
    <m/>
    <m/>
    <m/>
    <m/>
    <n v="17000"/>
  </r>
  <r>
    <x v="17"/>
    <d v="2023-12-21T00:00:00"/>
    <x v="0"/>
    <x v="0"/>
    <m/>
    <m/>
    <m/>
    <m/>
    <n v="17500"/>
    <m/>
    <m/>
    <m/>
    <m/>
    <m/>
    <m/>
    <m/>
    <n v="17500"/>
  </r>
  <r>
    <x v="17"/>
    <d v="2023-12-27T00:00:00"/>
    <x v="0"/>
    <x v="0"/>
    <m/>
    <m/>
    <m/>
    <m/>
    <n v="12500"/>
    <m/>
    <m/>
    <m/>
    <m/>
    <m/>
    <m/>
    <m/>
    <n v="12500"/>
  </r>
  <r>
    <x v="17"/>
    <d v="2024-01-11T00:00:00"/>
    <x v="0"/>
    <x v="0"/>
    <m/>
    <m/>
    <m/>
    <m/>
    <n v="13000"/>
    <n v="1750"/>
    <m/>
    <m/>
    <m/>
    <m/>
    <m/>
    <m/>
    <n v="14750"/>
  </r>
  <r>
    <x v="17"/>
    <d v="2024-01-22T00:00:00"/>
    <x v="0"/>
    <x v="0"/>
    <m/>
    <m/>
    <m/>
    <m/>
    <n v="28000"/>
    <n v="25000"/>
    <m/>
    <m/>
    <m/>
    <m/>
    <m/>
    <m/>
    <n v="53000"/>
  </r>
  <r>
    <x v="17"/>
    <d v="2024-02-02T00:00:00"/>
    <x v="0"/>
    <x v="0"/>
    <m/>
    <m/>
    <m/>
    <m/>
    <n v="3000"/>
    <n v="14000"/>
    <n v="2000"/>
    <m/>
    <m/>
    <m/>
    <m/>
    <m/>
    <n v="19000"/>
  </r>
  <r>
    <x v="17"/>
    <d v="2024-02-06T00:00:00"/>
    <x v="0"/>
    <x v="0"/>
    <m/>
    <m/>
    <m/>
    <m/>
    <n v="3750"/>
    <n v="5250"/>
    <n v="500"/>
    <m/>
    <m/>
    <m/>
    <m/>
    <m/>
    <n v="9500"/>
  </r>
  <r>
    <x v="17"/>
    <d v="2024-02-22T00:00:00"/>
    <x v="0"/>
    <x v="0"/>
    <m/>
    <m/>
    <m/>
    <m/>
    <m/>
    <n v="3400"/>
    <n v="6500"/>
    <m/>
    <m/>
    <m/>
    <m/>
    <m/>
    <n v="9900"/>
  </r>
  <r>
    <x v="17"/>
    <d v="2024-02-26T00:00:00"/>
    <x v="0"/>
    <x v="0"/>
    <m/>
    <m/>
    <m/>
    <m/>
    <m/>
    <n v="1300"/>
    <n v="1500"/>
    <m/>
    <m/>
    <m/>
    <m/>
    <m/>
    <n v="2800"/>
  </r>
  <r>
    <x v="17"/>
    <d v="2024-03-08T00:00:00"/>
    <x v="0"/>
    <x v="0"/>
    <m/>
    <m/>
    <m/>
    <m/>
    <m/>
    <m/>
    <n v="4000"/>
    <m/>
    <m/>
    <m/>
    <m/>
    <m/>
    <n v="4000"/>
  </r>
  <r>
    <x v="17"/>
    <d v="2024-03-19T00:00:00"/>
    <x v="0"/>
    <x v="0"/>
    <m/>
    <m/>
    <m/>
    <m/>
    <n v="500"/>
    <m/>
    <n v="500"/>
    <n v="2700"/>
    <m/>
    <m/>
    <m/>
    <m/>
    <n v="3700"/>
  </r>
  <r>
    <x v="17"/>
    <d v="2024-03-28T00:00:00"/>
    <x v="0"/>
    <x v="0"/>
    <m/>
    <m/>
    <m/>
    <m/>
    <m/>
    <m/>
    <m/>
    <n v="1500"/>
    <m/>
    <m/>
    <m/>
    <m/>
    <n v="1500"/>
  </r>
  <r>
    <x v="17"/>
    <d v="2024-04-08T00:00:00"/>
    <x v="0"/>
    <x v="0"/>
    <m/>
    <m/>
    <m/>
    <m/>
    <m/>
    <m/>
    <n v="500"/>
    <n v="1000"/>
    <n v="500"/>
    <m/>
    <m/>
    <m/>
    <n v="2000"/>
  </r>
  <r>
    <x v="17"/>
    <d v="2024-04-09T00:00:00"/>
    <x v="0"/>
    <x v="0"/>
    <m/>
    <m/>
    <m/>
    <m/>
    <m/>
    <m/>
    <m/>
    <n v="1500"/>
    <n v="1000"/>
    <m/>
    <m/>
    <m/>
    <n v="2500"/>
  </r>
  <r>
    <x v="17"/>
    <d v="2024-04-23T00:00:00"/>
    <x v="0"/>
    <x v="0"/>
    <m/>
    <m/>
    <m/>
    <m/>
    <m/>
    <m/>
    <m/>
    <m/>
    <n v="5200"/>
    <m/>
    <m/>
    <m/>
    <n v="5200"/>
  </r>
  <r>
    <x v="17"/>
    <d v="2024-06-04T00:00:00"/>
    <x v="0"/>
    <x v="0"/>
    <m/>
    <m/>
    <m/>
    <m/>
    <m/>
    <m/>
    <m/>
    <m/>
    <m/>
    <m/>
    <n v="500"/>
    <m/>
    <n v="500"/>
  </r>
  <r>
    <x v="17"/>
    <d v="2024-06-13T00:00:00"/>
    <x v="0"/>
    <x v="0"/>
    <m/>
    <m/>
    <m/>
    <m/>
    <m/>
    <m/>
    <m/>
    <m/>
    <m/>
    <n v="3000"/>
    <n v="4500"/>
    <m/>
    <n v="7500"/>
  </r>
  <r>
    <x v="17"/>
    <d v="2024-06-20T00:00:00"/>
    <x v="0"/>
    <x v="0"/>
    <m/>
    <m/>
    <m/>
    <m/>
    <m/>
    <m/>
    <m/>
    <m/>
    <m/>
    <m/>
    <n v="2000"/>
    <m/>
    <n v="2000"/>
  </r>
  <r>
    <x v="17"/>
    <s v="#"/>
    <x v="0"/>
    <x v="3"/>
    <m/>
    <m/>
    <m/>
    <m/>
    <m/>
    <m/>
    <m/>
    <m/>
    <m/>
    <m/>
    <m/>
    <m/>
    <m/>
  </r>
  <r>
    <x v="17"/>
    <s v="#"/>
    <x v="0"/>
    <x v="0"/>
    <m/>
    <m/>
    <m/>
    <m/>
    <m/>
    <m/>
    <m/>
    <m/>
    <m/>
    <m/>
    <m/>
    <m/>
    <m/>
  </r>
  <r>
    <x v="17"/>
    <s v="#"/>
    <x v="0"/>
    <x v="4"/>
    <m/>
    <m/>
    <m/>
    <m/>
    <m/>
    <m/>
    <m/>
    <m/>
    <m/>
    <m/>
    <m/>
    <m/>
    <m/>
  </r>
  <r>
    <x v="17"/>
    <s v="Result"/>
    <x v="1"/>
    <x v="2"/>
    <n v="21500"/>
    <n v="19413.37"/>
    <n v="8500"/>
    <n v="15250"/>
    <n v="122000"/>
    <n v="50700"/>
    <n v="15500"/>
    <n v="6700"/>
    <n v="6700"/>
    <n v="3000"/>
    <n v="7000"/>
    <m/>
    <n v="276263.37"/>
  </r>
  <r>
    <x v="18"/>
    <d v="2023-08-01T00:00:00"/>
    <x v="0"/>
    <x v="0"/>
    <n v="1727.23"/>
    <m/>
    <m/>
    <m/>
    <m/>
    <m/>
    <m/>
    <m/>
    <m/>
    <m/>
    <m/>
    <m/>
    <n v="1727.23"/>
  </r>
  <r>
    <x v="18"/>
    <d v="2023-08-02T00:00:00"/>
    <x v="0"/>
    <x v="0"/>
    <n v="220.75"/>
    <m/>
    <m/>
    <m/>
    <m/>
    <m/>
    <m/>
    <m/>
    <m/>
    <m/>
    <m/>
    <m/>
    <n v="220.75"/>
  </r>
  <r>
    <x v="18"/>
    <d v="2023-08-28T00:00:00"/>
    <x v="0"/>
    <x v="0"/>
    <n v="1783.04"/>
    <m/>
    <m/>
    <m/>
    <m/>
    <m/>
    <m/>
    <m/>
    <m/>
    <m/>
    <m/>
    <m/>
    <n v="1783.04"/>
  </r>
  <r>
    <x v="18"/>
    <d v="2023-09-05T00:00:00"/>
    <x v="0"/>
    <x v="0"/>
    <m/>
    <n v="3129.35"/>
    <m/>
    <m/>
    <m/>
    <m/>
    <m/>
    <m/>
    <m/>
    <m/>
    <m/>
    <m/>
    <n v="3129.35"/>
  </r>
  <r>
    <x v="18"/>
    <d v="2023-09-12T00:00:00"/>
    <x v="0"/>
    <x v="0"/>
    <m/>
    <n v="17.260000000000002"/>
    <m/>
    <m/>
    <m/>
    <m/>
    <m/>
    <m/>
    <m/>
    <m/>
    <m/>
    <m/>
    <n v="17.260000000000002"/>
  </r>
  <r>
    <x v="18"/>
    <d v="2023-09-21T00:00:00"/>
    <x v="0"/>
    <x v="0"/>
    <m/>
    <n v="258.2"/>
    <m/>
    <m/>
    <m/>
    <m/>
    <m/>
    <m/>
    <m/>
    <m/>
    <m/>
    <m/>
    <n v="258.2"/>
  </r>
  <r>
    <x v="18"/>
    <d v="2023-09-22T00:00:00"/>
    <x v="0"/>
    <x v="0"/>
    <m/>
    <n v="2052.86"/>
    <m/>
    <m/>
    <m/>
    <m/>
    <m/>
    <m/>
    <m/>
    <m/>
    <m/>
    <m/>
    <n v="2052.86"/>
  </r>
  <r>
    <x v="18"/>
    <d v="2023-09-28T00:00:00"/>
    <x v="0"/>
    <x v="0"/>
    <m/>
    <n v="83.74"/>
    <m/>
    <m/>
    <m/>
    <m/>
    <m/>
    <m/>
    <m/>
    <m/>
    <m/>
    <m/>
    <n v="83.74"/>
  </r>
  <r>
    <x v="18"/>
    <d v="2023-10-03T00:00:00"/>
    <x v="0"/>
    <x v="0"/>
    <m/>
    <m/>
    <n v="3040.33"/>
    <m/>
    <m/>
    <m/>
    <m/>
    <m/>
    <m/>
    <m/>
    <m/>
    <m/>
    <n v="3040.33"/>
  </r>
  <r>
    <x v="18"/>
    <d v="2023-10-24T00:00:00"/>
    <x v="0"/>
    <x v="0"/>
    <m/>
    <m/>
    <n v="1752.17"/>
    <m/>
    <m/>
    <m/>
    <m/>
    <m/>
    <m/>
    <m/>
    <m/>
    <m/>
    <n v="1752.17"/>
  </r>
  <r>
    <x v="18"/>
    <d v="2023-11-02T00:00:00"/>
    <x v="0"/>
    <x v="0"/>
    <m/>
    <m/>
    <m/>
    <n v="1357.22"/>
    <m/>
    <m/>
    <m/>
    <m/>
    <m/>
    <m/>
    <m/>
    <m/>
    <n v="1357.22"/>
  </r>
  <r>
    <x v="18"/>
    <d v="2023-11-16T00:00:00"/>
    <x v="0"/>
    <x v="0"/>
    <m/>
    <m/>
    <m/>
    <n v="637.29999999999995"/>
    <m/>
    <m/>
    <m/>
    <m/>
    <m/>
    <m/>
    <m/>
    <m/>
    <n v="637.29999999999995"/>
  </r>
  <r>
    <x v="18"/>
    <d v="2023-11-21T00:00:00"/>
    <x v="0"/>
    <x v="0"/>
    <m/>
    <m/>
    <m/>
    <n v="4800.1899999999996"/>
    <m/>
    <m/>
    <m/>
    <m/>
    <m/>
    <m/>
    <m/>
    <m/>
    <n v="4800.1899999999996"/>
  </r>
  <r>
    <x v="18"/>
    <d v="2023-12-04T00:00:00"/>
    <x v="0"/>
    <x v="0"/>
    <m/>
    <m/>
    <m/>
    <m/>
    <n v="1232.9000000000001"/>
    <m/>
    <m/>
    <m/>
    <m/>
    <m/>
    <m/>
    <m/>
    <n v="1232.9000000000001"/>
  </r>
  <r>
    <x v="18"/>
    <d v="2023-12-19T00:00:00"/>
    <x v="0"/>
    <x v="0"/>
    <m/>
    <m/>
    <m/>
    <n v="419"/>
    <m/>
    <m/>
    <m/>
    <m/>
    <m/>
    <m/>
    <m/>
    <m/>
    <n v="419"/>
  </r>
  <r>
    <x v="18"/>
    <d v="2023-12-20T00:00:00"/>
    <x v="0"/>
    <x v="0"/>
    <m/>
    <m/>
    <m/>
    <m/>
    <n v="2016.3"/>
    <m/>
    <m/>
    <m/>
    <m/>
    <m/>
    <m/>
    <m/>
    <n v="2016.3"/>
  </r>
  <r>
    <x v="18"/>
    <d v="2024-01-08T00:00:00"/>
    <x v="0"/>
    <x v="0"/>
    <m/>
    <m/>
    <m/>
    <m/>
    <m/>
    <n v="2988.08"/>
    <m/>
    <m/>
    <m/>
    <m/>
    <m/>
    <m/>
    <n v="2988.08"/>
  </r>
  <r>
    <x v="18"/>
    <d v="2024-01-22T00:00:00"/>
    <x v="0"/>
    <x v="0"/>
    <m/>
    <m/>
    <m/>
    <m/>
    <m/>
    <n v="3370.09"/>
    <m/>
    <m/>
    <m/>
    <m/>
    <m/>
    <m/>
    <n v="3370.09"/>
  </r>
  <r>
    <x v="18"/>
    <d v="2024-01-23T00:00:00"/>
    <x v="0"/>
    <x v="0"/>
    <m/>
    <m/>
    <m/>
    <m/>
    <m/>
    <n v="4213.5"/>
    <m/>
    <m/>
    <m/>
    <m/>
    <m/>
    <m/>
    <n v="4213.5"/>
  </r>
  <r>
    <x v="18"/>
    <d v="2024-02-05T00:00:00"/>
    <x v="0"/>
    <x v="0"/>
    <m/>
    <m/>
    <m/>
    <m/>
    <m/>
    <m/>
    <n v="3192.12"/>
    <m/>
    <m/>
    <m/>
    <m/>
    <m/>
    <n v="3192.12"/>
  </r>
  <r>
    <x v="18"/>
    <d v="2024-02-22T00:00:00"/>
    <x v="0"/>
    <x v="0"/>
    <m/>
    <m/>
    <m/>
    <m/>
    <m/>
    <m/>
    <n v="3082.06"/>
    <m/>
    <m/>
    <m/>
    <m/>
    <m/>
    <n v="3082.06"/>
  </r>
  <r>
    <x v="18"/>
    <d v="2024-03-04T00:00:00"/>
    <x v="0"/>
    <x v="0"/>
    <m/>
    <m/>
    <m/>
    <m/>
    <m/>
    <n v="614.04"/>
    <m/>
    <m/>
    <m/>
    <m/>
    <m/>
    <m/>
    <n v="614.04"/>
  </r>
  <r>
    <x v="18"/>
    <d v="2024-03-07T00:00:00"/>
    <x v="0"/>
    <x v="0"/>
    <m/>
    <m/>
    <m/>
    <m/>
    <m/>
    <m/>
    <m/>
    <n v="2201.9899999999998"/>
    <m/>
    <m/>
    <m/>
    <m/>
    <n v="2201.9899999999998"/>
  </r>
  <r>
    <x v="18"/>
    <d v="2024-03-11T00:00:00"/>
    <x v="0"/>
    <x v="0"/>
    <m/>
    <m/>
    <m/>
    <m/>
    <m/>
    <m/>
    <m/>
    <n v="900"/>
    <m/>
    <m/>
    <m/>
    <m/>
    <n v="900"/>
  </r>
  <r>
    <x v="18"/>
    <d v="2024-03-19T00:00:00"/>
    <x v="0"/>
    <x v="0"/>
    <m/>
    <m/>
    <m/>
    <m/>
    <m/>
    <m/>
    <m/>
    <n v="3204.77"/>
    <m/>
    <m/>
    <m/>
    <m/>
    <n v="3204.77"/>
  </r>
  <r>
    <x v="18"/>
    <d v="2024-03-20T00:00:00"/>
    <x v="0"/>
    <x v="0"/>
    <m/>
    <m/>
    <m/>
    <m/>
    <m/>
    <m/>
    <m/>
    <n v="2545.9"/>
    <m/>
    <m/>
    <m/>
    <m/>
    <n v="2545.9"/>
  </r>
  <r>
    <x v="18"/>
    <d v="2024-03-25T00:00:00"/>
    <x v="0"/>
    <x v="0"/>
    <m/>
    <m/>
    <m/>
    <m/>
    <m/>
    <m/>
    <n v="299.49"/>
    <m/>
    <m/>
    <m/>
    <m/>
    <m/>
    <n v="299.49"/>
  </r>
  <r>
    <x v="18"/>
    <d v="2024-04-01T00:00:00"/>
    <x v="0"/>
    <x v="0"/>
    <m/>
    <m/>
    <m/>
    <m/>
    <m/>
    <m/>
    <n v="655.97"/>
    <m/>
    <m/>
    <m/>
    <m/>
    <m/>
    <n v="655.97"/>
  </r>
  <r>
    <x v="18"/>
    <d v="2024-04-05T00:00:00"/>
    <x v="0"/>
    <x v="0"/>
    <m/>
    <m/>
    <m/>
    <m/>
    <m/>
    <m/>
    <m/>
    <n v="300"/>
    <n v="2834.29"/>
    <m/>
    <m/>
    <m/>
    <n v="3134.29"/>
  </r>
  <r>
    <x v="18"/>
    <d v="2024-04-17T00:00:00"/>
    <x v="0"/>
    <x v="0"/>
    <m/>
    <m/>
    <m/>
    <m/>
    <m/>
    <m/>
    <m/>
    <m/>
    <n v="2659.67"/>
    <m/>
    <m/>
    <m/>
    <n v="2659.67"/>
  </r>
  <r>
    <x v="18"/>
    <d v="2024-04-19T00:00:00"/>
    <x v="0"/>
    <x v="0"/>
    <m/>
    <m/>
    <m/>
    <m/>
    <m/>
    <m/>
    <m/>
    <m/>
    <n v="86.15"/>
    <m/>
    <m/>
    <m/>
    <n v="86.15"/>
  </r>
  <r>
    <x v="18"/>
    <d v="2024-04-23T00:00:00"/>
    <x v="0"/>
    <x v="0"/>
    <m/>
    <m/>
    <m/>
    <m/>
    <m/>
    <m/>
    <n v="550"/>
    <m/>
    <m/>
    <m/>
    <m/>
    <m/>
    <n v="550"/>
  </r>
  <r>
    <x v="18"/>
    <d v="2024-05-02T00:00:00"/>
    <x v="0"/>
    <x v="0"/>
    <m/>
    <m/>
    <m/>
    <m/>
    <m/>
    <m/>
    <m/>
    <m/>
    <m/>
    <n v="1118.47"/>
    <m/>
    <m/>
    <n v="1118.47"/>
  </r>
  <r>
    <x v="18"/>
    <d v="2024-05-06T00:00:00"/>
    <x v="0"/>
    <x v="0"/>
    <m/>
    <m/>
    <m/>
    <m/>
    <m/>
    <m/>
    <m/>
    <m/>
    <m/>
    <n v="5077.72"/>
    <m/>
    <m/>
    <n v="5077.72"/>
  </r>
  <r>
    <x v="18"/>
    <d v="2024-05-20T00:00:00"/>
    <x v="0"/>
    <x v="0"/>
    <m/>
    <m/>
    <m/>
    <m/>
    <m/>
    <m/>
    <m/>
    <n v="1106"/>
    <m/>
    <n v="1864.16"/>
    <m/>
    <m/>
    <n v="2970.16"/>
  </r>
  <r>
    <x v="18"/>
    <d v="2024-05-31T00:00:00"/>
    <x v="0"/>
    <x v="0"/>
    <m/>
    <m/>
    <m/>
    <m/>
    <m/>
    <m/>
    <m/>
    <m/>
    <m/>
    <n v="250"/>
    <m/>
    <m/>
    <n v="250"/>
  </r>
  <r>
    <x v="18"/>
    <d v="2024-06-05T00:00:00"/>
    <x v="0"/>
    <x v="0"/>
    <m/>
    <m/>
    <m/>
    <m/>
    <m/>
    <m/>
    <m/>
    <m/>
    <m/>
    <m/>
    <n v="3466.63"/>
    <m/>
    <n v="3466.63"/>
  </r>
  <r>
    <x v="18"/>
    <d v="2024-06-10T00:00:00"/>
    <x v="0"/>
    <x v="0"/>
    <m/>
    <m/>
    <m/>
    <m/>
    <m/>
    <m/>
    <m/>
    <m/>
    <n v="772.18"/>
    <m/>
    <n v="239.69"/>
    <m/>
    <n v="1011.87"/>
  </r>
  <r>
    <x v="18"/>
    <d v="2024-06-18T00:00:00"/>
    <x v="0"/>
    <x v="0"/>
    <m/>
    <m/>
    <m/>
    <m/>
    <m/>
    <m/>
    <m/>
    <m/>
    <m/>
    <n v="500"/>
    <m/>
    <m/>
    <n v="500"/>
  </r>
  <r>
    <x v="18"/>
    <d v="2024-06-21T00:00:00"/>
    <x v="0"/>
    <x v="0"/>
    <m/>
    <m/>
    <m/>
    <m/>
    <m/>
    <m/>
    <m/>
    <m/>
    <m/>
    <m/>
    <n v="3579.87"/>
    <m/>
    <n v="3579.87"/>
  </r>
  <r>
    <x v="18"/>
    <d v="2024-07-10T00:00:00"/>
    <x v="0"/>
    <x v="0"/>
    <m/>
    <m/>
    <m/>
    <m/>
    <m/>
    <m/>
    <m/>
    <m/>
    <m/>
    <m/>
    <n v="95.79"/>
    <m/>
    <n v="95.79"/>
  </r>
  <r>
    <x v="18"/>
    <d v="2024-07-12T00:00:00"/>
    <x v="0"/>
    <x v="0"/>
    <m/>
    <m/>
    <m/>
    <m/>
    <m/>
    <m/>
    <m/>
    <m/>
    <m/>
    <m/>
    <n v="300"/>
    <n v="2633.41"/>
    <n v="2933.41"/>
  </r>
  <r>
    <x v="18"/>
    <d v="2024-08-13T00:00:00"/>
    <x v="0"/>
    <x v="0"/>
    <m/>
    <m/>
    <m/>
    <m/>
    <m/>
    <m/>
    <m/>
    <m/>
    <m/>
    <m/>
    <m/>
    <n v="334.03"/>
    <n v="334.03"/>
  </r>
  <r>
    <x v="18"/>
    <s v="#"/>
    <x v="0"/>
    <x v="3"/>
    <m/>
    <m/>
    <m/>
    <m/>
    <m/>
    <m/>
    <m/>
    <m/>
    <m/>
    <m/>
    <m/>
    <m/>
    <m/>
  </r>
  <r>
    <x v="18"/>
    <s v="#"/>
    <x v="0"/>
    <x v="0"/>
    <m/>
    <m/>
    <m/>
    <m/>
    <m/>
    <m/>
    <m/>
    <m/>
    <m/>
    <m/>
    <m/>
    <m/>
    <m/>
  </r>
  <r>
    <x v="18"/>
    <s v="Result"/>
    <x v="1"/>
    <x v="2"/>
    <n v="3731.02"/>
    <n v="5541.41"/>
    <n v="4792.5"/>
    <n v="7213.71"/>
    <n v="3249.2"/>
    <n v="11185.71"/>
    <n v="7779.64"/>
    <n v="10258.66"/>
    <n v="6352.29"/>
    <n v="8810.35"/>
    <n v="7681.98"/>
    <n v="2967.44"/>
    <n v="79563.91"/>
  </r>
  <r>
    <x v="19"/>
    <d v="2023-08-22T00:00:00"/>
    <x v="0"/>
    <x v="0"/>
    <n v="600"/>
    <m/>
    <m/>
    <m/>
    <m/>
    <m/>
    <m/>
    <m/>
    <m/>
    <m/>
    <m/>
    <m/>
    <n v="600"/>
  </r>
  <r>
    <x v="19"/>
    <d v="2023-08-24T00:00:00"/>
    <x v="0"/>
    <x v="0"/>
    <n v="300"/>
    <m/>
    <m/>
    <m/>
    <m/>
    <m/>
    <m/>
    <m/>
    <m/>
    <m/>
    <m/>
    <m/>
    <n v="300"/>
  </r>
  <r>
    <x v="19"/>
    <d v="2023-09-18T00:00:00"/>
    <x v="0"/>
    <x v="0"/>
    <m/>
    <n v="1050"/>
    <m/>
    <m/>
    <m/>
    <m/>
    <m/>
    <m/>
    <m/>
    <m/>
    <m/>
    <m/>
    <n v="1050"/>
  </r>
  <r>
    <x v="19"/>
    <d v="2023-10-13T00:00:00"/>
    <x v="0"/>
    <x v="0"/>
    <m/>
    <m/>
    <n v="600"/>
    <m/>
    <m/>
    <m/>
    <m/>
    <m/>
    <m/>
    <m/>
    <m/>
    <m/>
    <n v="600"/>
  </r>
  <r>
    <x v="19"/>
    <d v="2023-11-20T00:00:00"/>
    <x v="0"/>
    <x v="0"/>
    <m/>
    <m/>
    <m/>
    <n v="1200"/>
    <m/>
    <m/>
    <m/>
    <m/>
    <m/>
    <m/>
    <m/>
    <m/>
    <n v="1200"/>
  </r>
  <r>
    <x v="19"/>
    <d v="2023-12-15T00:00:00"/>
    <x v="0"/>
    <x v="0"/>
    <m/>
    <m/>
    <m/>
    <m/>
    <n v="838.43"/>
    <m/>
    <m/>
    <m/>
    <m/>
    <m/>
    <m/>
    <m/>
    <n v="838.43"/>
  </r>
  <r>
    <x v="19"/>
    <d v="2024-02-07T00:00:00"/>
    <x v="0"/>
    <x v="0"/>
    <m/>
    <m/>
    <m/>
    <m/>
    <m/>
    <m/>
    <n v="730.6"/>
    <m/>
    <m/>
    <m/>
    <m/>
    <m/>
    <n v="730.6"/>
  </r>
  <r>
    <x v="19"/>
    <d v="2024-02-15T00:00:00"/>
    <x v="0"/>
    <x v="0"/>
    <m/>
    <m/>
    <m/>
    <m/>
    <m/>
    <m/>
    <n v="2478.4699999999998"/>
    <m/>
    <m/>
    <m/>
    <m/>
    <m/>
    <n v="2478.4699999999998"/>
  </r>
  <r>
    <x v="19"/>
    <d v="2024-03-14T00:00:00"/>
    <x v="0"/>
    <x v="0"/>
    <m/>
    <m/>
    <m/>
    <m/>
    <m/>
    <m/>
    <m/>
    <n v="1100"/>
    <m/>
    <m/>
    <m/>
    <m/>
    <n v="1100"/>
  </r>
  <r>
    <x v="19"/>
    <d v="2024-03-19T00:00:00"/>
    <x v="0"/>
    <x v="0"/>
    <m/>
    <m/>
    <m/>
    <m/>
    <m/>
    <m/>
    <m/>
    <n v="629"/>
    <m/>
    <m/>
    <m/>
    <m/>
    <n v="629"/>
  </r>
  <r>
    <x v="19"/>
    <d v="2024-04-08T00:00:00"/>
    <x v="0"/>
    <x v="0"/>
    <m/>
    <m/>
    <m/>
    <m/>
    <m/>
    <m/>
    <m/>
    <n v="1250"/>
    <n v="150"/>
    <m/>
    <m/>
    <m/>
    <n v="1400"/>
  </r>
  <r>
    <x v="19"/>
    <d v="2024-04-12T00:00:00"/>
    <x v="0"/>
    <x v="0"/>
    <m/>
    <m/>
    <m/>
    <m/>
    <m/>
    <m/>
    <m/>
    <m/>
    <n v="2700"/>
    <m/>
    <m/>
    <m/>
    <n v="2700"/>
  </r>
  <r>
    <x v="19"/>
    <d v="2024-05-17T00:00:00"/>
    <x v="0"/>
    <x v="0"/>
    <m/>
    <m/>
    <m/>
    <m/>
    <m/>
    <m/>
    <m/>
    <m/>
    <m/>
    <n v="3300"/>
    <m/>
    <m/>
    <n v="3300"/>
  </r>
  <r>
    <x v="19"/>
    <d v="2024-06-17T00:00:00"/>
    <x v="0"/>
    <x v="0"/>
    <m/>
    <m/>
    <m/>
    <m/>
    <m/>
    <m/>
    <m/>
    <m/>
    <m/>
    <m/>
    <n v="1925.51"/>
    <m/>
    <n v="1925.51"/>
  </r>
  <r>
    <x v="19"/>
    <d v="2024-07-19T00:00:00"/>
    <x v="0"/>
    <x v="0"/>
    <m/>
    <m/>
    <m/>
    <m/>
    <m/>
    <m/>
    <m/>
    <m/>
    <m/>
    <m/>
    <m/>
    <n v="1750"/>
    <n v="1750"/>
  </r>
  <r>
    <x v="19"/>
    <s v="#"/>
    <x v="0"/>
    <x v="0"/>
    <m/>
    <m/>
    <m/>
    <m/>
    <m/>
    <m/>
    <m/>
    <m/>
    <m/>
    <m/>
    <m/>
    <m/>
    <m/>
  </r>
  <r>
    <x v="19"/>
    <s v="Result"/>
    <x v="1"/>
    <x v="2"/>
    <n v="900"/>
    <n v="1050"/>
    <n v="600"/>
    <n v="1200"/>
    <n v="838.43"/>
    <m/>
    <n v="3209.07"/>
    <n v="2979"/>
    <n v="2850"/>
    <n v="3300"/>
    <n v="1925.51"/>
    <n v="1750"/>
    <n v="20602.009999999998"/>
  </r>
  <r>
    <x v="20"/>
    <d v="2023-08-03T00:00:00"/>
    <x v="0"/>
    <x v="3"/>
    <n v="754"/>
    <m/>
    <m/>
    <m/>
    <m/>
    <m/>
    <m/>
    <m/>
    <m/>
    <m/>
    <m/>
    <m/>
    <n v="754"/>
  </r>
  <r>
    <x v="20"/>
    <d v="2023-08-04T00:00:00"/>
    <x v="0"/>
    <x v="3"/>
    <n v="8930"/>
    <m/>
    <m/>
    <m/>
    <m/>
    <m/>
    <m/>
    <m/>
    <m/>
    <m/>
    <m/>
    <m/>
    <n v="8930"/>
  </r>
  <r>
    <x v="20"/>
    <d v="2023-08-07T00:00:00"/>
    <x v="0"/>
    <x v="3"/>
    <n v="1045"/>
    <m/>
    <m/>
    <m/>
    <m/>
    <m/>
    <m/>
    <m/>
    <m/>
    <m/>
    <m/>
    <m/>
    <n v="1045"/>
  </r>
  <r>
    <x v="20"/>
    <d v="2023-08-17T00:00:00"/>
    <x v="0"/>
    <x v="3"/>
    <n v="11012"/>
    <m/>
    <m/>
    <m/>
    <m/>
    <m/>
    <m/>
    <m/>
    <m/>
    <m/>
    <m/>
    <m/>
    <n v="11012"/>
  </r>
  <r>
    <x v="20"/>
    <d v="2023-08-23T00:00:00"/>
    <x v="0"/>
    <x v="3"/>
    <n v="7032"/>
    <m/>
    <m/>
    <m/>
    <m/>
    <m/>
    <m/>
    <m/>
    <m/>
    <m/>
    <m/>
    <m/>
    <n v="7032"/>
  </r>
  <r>
    <x v="20"/>
    <d v="2023-08-28T00:00:00"/>
    <x v="0"/>
    <x v="3"/>
    <n v="55578"/>
    <m/>
    <m/>
    <m/>
    <m/>
    <m/>
    <m/>
    <m/>
    <m/>
    <m/>
    <m/>
    <m/>
    <n v="55578"/>
  </r>
  <r>
    <x v="20"/>
    <d v="2023-09-11T00:00:00"/>
    <x v="0"/>
    <x v="3"/>
    <n v="64378"/>
    <n v="2468"/>
    <m/>
    <m/>
    <m/>
    <m/>
    <m/>
    <m/>
    <m/>
    <m/>
    <m/>
    <m/>
    <n v="66846"/>
  </r>
  <r>
    <x v="20"/>
    <d v="2023-09-11T00:00:00"/>
    <x v="0"/>
    <x v="1"/>
    <n v="100100"/>
    <n v="67214"/>
    <m/>
    <m/>
    <m/>
    <m/>
    <m/>
    <m/>
    <m/>
    <m/>
    <m/>
    <m/>
    <n v="167314"/>
  </r>
  <r>
    <x v="20"/>
    <d v="2023-09-11T00:00:00"/>
    <x v="0"/>
    <x v="4"/>
    <n v="37694"/>
    <n v="33322"/>
    <m/>
    <m/>
    <m/>
    <m/>
    <m/>
    <m/>
    <m/>
    <m/>
    <m/>
    <m/>
    <n v="71016"/>
  </r>
  <r>
    <x v="20"/>
    <d v="2023-09-12T00:00:00"/>
    <x v="0"/>
    <x v="1"/>
    <n v="140051"/>
    <n v="9896"/>
    <m/>
    <m/>
    <m/>
    <m/>
    <m/>
    <m/>
    <m/>
    <m/>
    <m/>
    <m/>
    <n v="149947"/>
  </r>
  <r>
    <x v="20"/>
    <d v="2023-09-12T00:00:00"/>
    <x v="0"/>
    <x v="4"/>
    <n v="47434"/>
    <n v="6392"/>
    <m/>
    <m/>
    <m/>
    <m/>
    <m/>
    <m/>
    <m/>
    <m/>
    <m/>
    <m/>
    <n v="53826"/>
  </r>
  <r>
    <x v="20"/>
    <d v="2023-09-18T00:00:00"/>
    <x v="0"/>
    <x v="3"/>
    <n v="151089"/>
    <n v="5360"/>
    <m/>
    <m/>
    <m/>
    <m/>
    <m/>
    <m/>
    <m/>
    <m/>
    <m/>
    <m/>
    <n v="156449"/>
  </r>
  <r>
    <x v="20"/>
    <d v="2023-11-13T00:00:00"/>
    <x v="0"/>
    <x v="3"/>
    <m/>
    <m/>
    <n v="27358"/>
    <n v="11544"/>
    <m/>
    <m/>
    <m/>
    <m/>
    <m/>
    <m/>
    <m/>
    <m/>
    <n v="38902"/>
  </r>
  <r>
    <x v="20"/>
    <d v="2023-11-20T00:00:00"/>
    <x v="0"/>
    <x v="3"/>
    <m/>
    <m/>
    <n v="278"/>
    <n v="1260"/>
    <m/>
    <m/>
    <m/>
    <m/>
    <m/>
    <m/>
    <m/>
    <m/>
    <n v="1538"/>
  </r>
  <r>
    <x v="20"/>
    <d v="2023-11-28T00:00:00"/>
    <x v="0"/>
    <x v="3"/>
    <m/>
    <m/>
    <m/>
    <n v="19573"/>
    <m/>
    <m/>
    <m/>
    <m/>
    <m/>
    <m/>
    <m/>
    <m/>
    <n v="19573"/>
  </r>
  <r>
    <x v="20"/>
    <d v="2023-12-04T00:00:00"/>
    <x v="0"/>
    <x v="3"/>
    <m/>
    <m/>
    <m/>
    <n v="15899"/>
    <n v="338"/>
    <m/>
    <m/>
    <m/>
    <m/>
    <m/>
    <m/>
    <m/>
    <n v="16237"/>
  </r>
  <r>
    <x v="20"/>
    <d v="2023-12-12T00:00:00"/>
    <x v="0"/>
    <x v="3"/>
    <m/>
    <m/>
    <m/>
    <m/>
    <n v="153"/>
    <m/>
    <m/>
    <m/>
    <m/>
    <m/>
    <m/>
    <m/>
    <n v="153"/>
  </r>
  <r>
    <x v="20"/>
    <d v="2023-12-15T00:00:00"/>
    <x v="0"/>
    <x v="3"/>
    <m/>
    <m/>
    <m/>
    <n v="31462"/>
    <n v="539"/>
    <m/>
    <m/>
    <m/>
    <m/>
    <m/>
    <m/>
    <m/>
    <n v="32001"/>
  </r>
  <r>
    <x v="20"/>
    <d v="2023-12-28T00:00:00"/>
    <x v="0"/>
    <x v="3"/>
    <m/>
    <m/>
    <m/>
    <n v="14945"/>
    <n v="2216"/>
    <m/>
    <m/>
    <m/>
    <m/>
    <m/>
    <m/>
    <m/>
    <n v="17161"/>
  </r>
  <r>
    <x v="20"/>
    <d v="2023-12-29T00:00:00"/>
    <x v="0"/>
    <x v="3"/>
    <m/>
    <m/>
    <m/>
    <n v="5620"/>
    <n v="8205"/>
    <m/>
    <m/>
    <m/>
    <m/>
    <m/>
    <m/>
    <m/>
    <n v="13825"/>
  </r>
  <r>
    <x v="20"/>
    <d v="2024-01-09T00:00:00"/>
    <x v="0"/>
    <x v="3"/>
    <m/>
    <m/>
    <m/>
    <m/>
    <n v="32059"/>
    <n v="3668"/>
    <m/>
    <m/>
    <m/>
    <m/>
    <m/>
    <m/>
    <n v="35727"/>
  </r>
  <r>
    <x v="20"/>
    <d v="2024-01-29T00:00:00"/>
    <x v="0"/>
    <x v="3"/>
    <m/>
    <m/>
    <m/>
    <m/>
    <n v="901"/>
    <m/>
    <m/>
    <m/>
    <m/>
    <m/>
    <m/>
    <m/>
    <n v="901"/>
  </r>
  <r>
    <x v="20"/>
    <d v="2024-02-07T00:00:00"/>
    <x v="0"/>
    <x v="3"/>
    <m/>
    <m/>
    <m/>
    <m/>
    <n v="15228"/>
    <n v="35654"/>
    <n v="5563"/>
    <m/>
    <m/>
    <m/>
    <m/>
    <m/>
    <n v="56445"/>
  </r>
  <r>
    <x v="20"/>
    <d v="2024-02-26T00:00:00"/>
    <x v="0"/>
    <x v="3"/>
    <m/>
    <m/>
    <m/>
    <m/>
    <m/>
    <n v="27006"/>
    <n v="501"/>
    <m/>
    <m/>
    <m/>
    <m/>
    <m/>
    <n v="27507"/>
  </r>
  <r>
    <x v="20"/>
    <d v="2024-03-07T00:00:00"/>
    <x v="0"/>
    <x v="3"/>
    <m/>
    <m/>
    <m/>
    <m/>
    <m/>
    <n v="8239"/>
    <n v="5967"/>
    <m/>
    <m/>
    <m/>
    <m/>
    <m/>
    <n v="14206"/>
  </r>
  <r>
    <x v="20"/>
    <d v="2024-03-11T00:00:00"/>
    <x v="0"/>
    <x v="3"/>
    <m/>
    <m/>
    <m/>
    <m/>
    <m/>
    <n v="951"/>
    <n v="24046"/>
    <m/>
    <m/>
    <m/>
    <m/>
    <m/>
    <n v="24997"/>
  </r>
  <r>
    <x v="20"/>
    <d v="2024-03-18T00:00:00"/>
    <x v="0"/>
    <x v="3"/>
    <m/>
    <m/>
    <m/>
    <m/>
    <m/>
    <m/>
    <n v="30252"/>
    <n v="1697"/>
    <m/>
    <m/>
    <m/>
    <m/>
    <n v="31949"/>
  </r>
  <r>
    <x v="20"/>
    <d v="2024-04-04T00:00:00"/>
    <x v="0"/>
    <x v="1"/>
    <m/>
    <m/>
    <n v="136210"/>
    <n v="25657"/>
    <n v="407"/>
    <n v="972"/>
    <m/>
    <m/>
    <n v="4545"/>
    <m/>
    <m/>
    <m/>
    <n v="167791"/>
  </r>
  <r>
    <x v="20"/>
    <d v="2024-04-04T00:00:00"/>
    <x v="0"/>
    <x v="4"/>
    <m/>
    <m/>
    <n v="45069"/>
    <n v="9419"/>
    <n v="348"/>
    <m/>
    <m/>
    <m/>
    <n v="980"/>
    <m/>
    <m/>
    <m/>
    <n v="55816"/>
  </r>
  <r>
    <x v="20"/>
    <d v="2024-04-08T00:00:00"/>
    <x v="0"/>
    <x v="3"/>
    <m/>
    <m/>
    <m/>
    <m/>
    <m/>
    <m/>
    <n v="2369"/>
    <n v="42505"/>
    <n v="2570"/>
    <m/>
    <m/>
    <m/>
    <n v="47444"/>
  </r>
  <r>
    <x v="20"/>
    <d v="2024-04-17T00:00:00"/>
    <x v="0"/>
    <x v="3"/>
    <m/>
    <m/>
    <m/>
    <m/>
    <m/>
    <m/>
    <m/>
    <n v="860"/>
    <m/>
    <m/>
    <m/>
    <m/>
    <n v="860"/>
  </r>
  <r>
    <x v="20"/>
    <d v="2024-04-22T00:00:00"/>
    <x v="0"/>
    <x v="3"/>
    <m/>
    <m/>
    <m/>
    <m/>
    <m/>
    <m/>
    <m/>
    <n v="8544"/>
    <n v="10712"/>
    <m/>
    <m/>
    <m/>
    <n v="19256"/>
  </r>
  <r>
    <x v="20"/>
    <d v="2024-04-22T00:00:00"/>
    <x v="0"/>
    <x v="1"/>
    <m/>
    <m/>
    <n v="7797"/>
    <n v="175195"/>
    <n v="2873"/>
    <n v="5023"/>
    <n v="1990"/>
    <n v="415"/>
    <n v="1000"/>
    <m/>
    <m/>
    <m/>
    <n v="194293"/>
  </r>
  <r>
    <x v="20"/>
    <d v="2024-04-22T00:00:00"/>
    <x v="0"/>
    <x v="4"/>
    <m/>
    <m/>
    <n v="4175"/>
    <n v="69915"/>
    <n v="143"/>
    <n v="896"/>
    <n v="1251"/>
    <m/>
    <n v="1587"/>
    <m/>
    <m/>
    <m/>
    <n v="77967"/>
  </r>
  <r>
    <x v="20"/>
    <d v="2024-04-24T00:00:00"/>
    <x v="0"/>
    <x v="1"/>
    <m/>
    <m/>
    <n v="468"/>
    <n v="100729"/>
    <n v="21611"/>
    <n v="26947"/>
    <n v="29969"/>
    <n v="34286"/>
    <n v="15607"/>
    <m/>
    <m/>
    <m/>
    <n v="229617"/>
  </r>
  <r>
    <x v="20"/>
    <d v="2024-04-24T00:00:00"/>
    <x v="0"/>
    <x v="4"/>
    <m/>
    <m/>
    <m/>
    <n v="38945"/>
    <n v="7793"/>
    <n v="5914"/>
    <n v="12669"/>
    <n v="8974"/>
    <n v="11582"/>
    <m/>
    <m/>
    <m/>
    <n v="85877"/>
  </r>
  <r>
    <x v="20"/>
    <d v="2024-04-25T00:00:00"/>
    <x v="0"/>
    <x v="1"/>
    <m/>
    <m/>
    <m/>
    <n v="27366"/>
    <n v="20414"/>
    <n v="28925"/>
    <n v="30845"/>
    <n v="34025"/>
    <n v="10792"/>
    <m/>
    <m/>
    <m/>
    <n v="152367"/>
  </r>
  <r>
    <x v="20"/>
    <d v="2024-04-25T00:00:00"/>
    <x v="0"/>
    <x v="4"/>
    <m/>
    <m/>
    <m/>
    <n v="6568"/>
    <n v="5681"/>
    <n v="7623"/>
    <n v="8453"/>
    <n v="14039"/>
    <n v="8615"/>
    <m/>
    <m/>
    <m/>
    <n v="50979"/>
  </r>
  <r>
    <x v="20"/>
    <d v="2024-04-26T00:00:00"/>
    <x v="0"/>
    <x v="1"/>
    <m/>
    <m/>
    <m/>
    <n v="5920"/>
    <n v="4827"/>
    <n v="8511"/>
    <n v="12392"/>
    <n v="10279"/>
    <n v="7353"/>
    <m/>
    <m/>
    <m/>
    <n v="49282"/>
  </r>
  <r>
    <x v="20"/>
    <d v="2024-04-26T00:00:00"/>
    <x v="0"/>
    <x v="4"/>
    <m/>
    <m/>
    <m/>
    <n v="1949"/>
    <n v="2178"/>
    <n v="3232"/>
    <n v="4376"/>
    <n v="3788"/>
    <n v="4742"/>
    <m/>
    <m/>
    <m/>
    <n v="20265"/>
  </r>
  <r>
    <x v="20"/>
    <d v="2024-04-29T00:00:00"/>
    <x v="0"/>
    <x v="1"/>
    <m/>
    <m/>
    <m/>
    <n v="15701"/>
    <n v="2069"/>
    <n v="1601"/>
    <n v="19229"/>
    <n v="25955"/>
    <n v="16308"/>
    <m/>
    <m/>
    <m/>
    <n v="80863"/>
  </r>
  <r>
    <x v="20"/>
    <d v="2024-04-29T00:00:00"/>
    <x v="0"/>
    <x v="4"/>
    <m/>
    <m/>
    <m/>
    <n v="3478"/>
    <n v="673"/>
    <n v="322"/>
    <n v="9137"/>
    <n v="6390"/>
    <n v="7882"/>
    <m/>
    <m/>
    <m/>
    <n v="27882"/>
  </r>
  <r>
    <x v="20"/>
    <d v="2024-05-03T00:00:00"/>
    <x v="0"/>
    <x v="3"/>
    <m/>
    <m/>
    <m/>
    <m/>
    <m/>
    <m/>
    <m/>
    <n v="1137"/>
    <n v="6875"/>
    <n v="491"/>
    <m/>
    <m/>
    <n v="8503"/>
  </r>
  <r>
    <x v="20"/>
    <d v="2024-05-06T00:00:00"/>
    <x v="0"/>
    <x v="1"/>
    <m/>
    <m/>
    <m/>
    <m/>
    <m/>
    <m/>
    <n v="1055"/>
    <n v="511"/>
    <n v="17979"/>
    <m/>
    <m/>
    <m/>
    <n v="19545"/>
  </r>
  <r>
    <x v="20"/>
    <d v="2024-05-06T00:00:00"/>
    <x v="0"/>
    <x v="4"/>
    <m/>
    <m/>
    <m/>
    <m/>
    <m/>
    <m/>
    <n v="445"/>
    <n v="59"/>
    <n v="4546"/>
    <m/>
    <m/>
    <m/>
    <n v="5050"/>
  </r>
  <r>
    <x v="20"/>
    <d v="2024-05-10T00:00:00"/>
    <x v="0"/>
    <x v="3"/>
    <m/>
    <m/>
    <m/>
    <m/>
    <m/>
    <m/>
    <m/>
    <n v="4246"/>
    <n v="29761"/>
    <n v="1250"/>
    <m/>
    <m/>
    <n v="35257"/>
  </r>
  <r>
    <x v="20"/>
    <d v="2024-05-20T00:00:00"/>
    <x v="0"/>
    <x v="3"/>
    <m/>
    <m/>
    <m/>
    <m/>
    <m/>
    <m/>
    <m/>
    <m/>
    <n v="37326"/>
    <n v="489"/>
    <m/>
    <m/>
    <n v="37815"/>
  </r>
  <r>
    <x v="20"/>
    <d v="2024-05-21T00:00:00"/>
    <x v="0"/>
    <x v="1"/>
    <m/>
    <m/>
    <m/>
    <m/>
    <n v="9650"/>
    <m/>
    <m/>
    <m/>
    <n v="21367"/>
    <n v="44449"/>
    <m/>
    <m/>
    <n v="75466"/>
  </r>
  <r>
    <x v="20"/>
    <d v="2024-05-21T00:00:00"/>
    <x v="0"/>
    <x v="4"/>
    <m/>
    <m/>
    <m/>
    <m/>
    <n v="2053"/>
    <m/>
    <m/>
    <m/>
    <n v="5902"/>
    <n v="15430"/>
    <m/>
    <m/>
    <n v="23385"/>
  </r>
  <r>
    <x v="20"/>
    <d v="2024-05-28T00:00:00"/>
    <x v="0"/>
    <x v="3"/>
    <m/>
    <m/>
    <m/>
    <m/>
    <m/>
    <m/>
    <m/>
    <m/>
    <n v="22409"/>
    <n v="25556"/>
    <m/>
    <m/>
    <n v="47965"/>
  </r>
  <r>
    <x v="20"/>
    <d v="2024-05-29T00:00:00"/>
    <x v="0"/>
    <x v="3"/>
    <m/>
    <m/>
    <m/>
    <m/>
    <m/>
    <m/>
    <m/>
    <m/>
    <n v="569"/>
    <m/>
    <m/>
    <m/>
    <n v="569"/>
  </r>
  <r>
    <x v="20"/>
    <d v="2024-06-04T00:00:00"/>
    <x v="0"/>
    <x v="3"/>
    <m/>
    <m/>
    <m/>
    <m/>
    <m/>
    <m/>
    <m/>
    <m/>
    <n v="25695"/>
    <n v="2507"/>
    <n v="3632"/>
    <m/>
    <n v="31834"/>
  </r>
  <r>
    <x v="20"/>
    <d v="2024-06-04T00:00:00"/>
    <x v="0"/>
    <x v="1"/>
    <m/>
    <m/>
    <m/>
    <m/>
    <n v="13152"/>
    <n v="3898"/>
    <m/>
    <m/>
    <n v="1276"/>
    <n v="33473"/>
    <n v="2453"/>
    <m/>
    <n v="54252"/>
  </r>
  <r>
    <x v="20"/>
    <d v="2024-06-04T00:00:00"/>
    <x v="0"/>
    <x v="4"/>
    <m/>
    <m/>
    <m/>
    <m/>
    <n v="2352"/>
    <n v="2941"/>
    <m/>
    <m/>
    <n v="418"/>
    <n v="7111"/>
    <n v="801"/>
    <m/>
    <n v="13623"/>
  </r>
  <r>
    <x v="20"/>
    <d v="2024-06-05T00:00:00"/>
    <x v="0"/>
    <x v="3"/>
    <m/>
    <m/>
    <m/>
    <m/>
    <m/>
    <m/>
    <m/>
    <m/>
    <n v="500"/>
    <n v="14286"/>
    <n v="475"/>
    <m/>
    <n v="15261"/>
  </r>
  <r>
    <x v="20"/>
    <d v="2024-06-13T00:00:00"/>
    <x v="0"/>
    <x v="1"/>
    <m/>
    <m/>
    <n v="1791"/>
    <n v="8650"/>
    <n v="1000"/>
    <n v="1815"/>
    <n v="620"/>
    <n v="2654"/>
    <n v="12423"/>
    <n v="48236"/>
    <n v="58221"/>
    <m/>
    <n v="135410"/>
  </r>
  <r>
    <x v="20"/>
    <d v="2024-06-13T00:00:00"/>
    <x v="0"/>
    <x v="4"/>
    <m/>
    <m/>
    <m/>
    <n v="2910"/>
    <m/>
    <n v="1174"/>
    <m/>
    <n v="1847"/>
    <n v="4027"/>
    <n v="16992"/>
    <n v="20832"/>
    <m/>
    <n v="47782"/>
  </r>
  <r>
    <x v="20"/>
    <d v="2024-06-14T00:00:00"/>
    <x v="0"/>
    <x v="1"/>
    <m/>
    <m/>
    <n v="5572"/>
    <n v="12331"/>
    <m/>
    <m/>
    <n v="1939"/>
    <n v="2743"/>
    <n v="801"/>
    <n v="4480"/>
    <n v="47183"/>
    <m/>
    <n v="75049"/>
  </r>
  <r>
    <x v="20"/>
    <d v="2024-06-14T00:00:00"/>
    <x v="0"/>
    <x v="4"/>
    <m/>
    <m/>
    <m/>
    <n v="2500"/>
    <m/>
    <m/>
    <m/>
    <n v="847"/>
    <n v="561"/>
    <n v="1549"/>
    <n v="17180"/>
    <m/>
    <n v="22637"/>
  </r>
  <r>
    <x v="20"/>
    <d v="2024-06-17T00:00:00"/>
    <x v="0"/>
    <x v="3"/>
    <m/>
    <m/>
    <m/>
    <m/>
    <m/>
    <m/>
    <m/>
    <m/>
    <n v="1602"/>
    <n v="43732"/>
    <n v="4233"/>
    <m/>
    <n v="49567"/>
  </r>
  <r>
    <x v="20"/>
    <d v="2024-06-17T00:00:00"/>
    <x v="0"/>
    <x v="1"/>
    <m/>
    <m/>
    <m/>
    <n v="446"/>
    <m/>
    <m/>
    <m/>
    <m/>
    <n v="10434"/>
    <n v="47704"/>
    <n v="19995"/>
    <m/>
    <n v="78579"/>
  </r>
  <r>
    <x v="20"/>
    <d v="2024-06-17T00:00:00"/>
    <x v="0"/>
    <x v="4"/>
    <m/>
    <m/>
    <m/>
    <n v="522"/>
    <m/>
    <m/>
    <m/>
    <m/>
    <n v="3318"/>
    <n v="18000"/>
    <n v="6824"/>
    <m/>
    <n v="28664"/>
  </r>
  <r>
    <x v="20"/>
    <d v="2024-06-18T00:00:00"/>
    <x v="0"/>
    <x v="1"/>
    <m/>
    <m/>
    <m/>
    <m/>
    <m/>
    <m/>
    <m/>
    <m/>
    <n v="10662"/>
    <n v="39477"/>
    <n v="18662"/>
    <m/>
    <n v="68801"/>
  </r>
  <r>
    <x v="20"/>
    <d v="2024-06-18T00:00:00"/>
    <x v="0"/>
    <x v="4"/>
    <m/>
    <m/>
    <m/>
    <m/>
    <m/>
    <m/>
    <m/>
    <m/>
    <n v="2593"/>
    <n v="15128"/>
    <n v="10895"/>
    <m/>
    <n v="28616"/>
  </r>
  <r>
    <x v="20"/>
    <d v="2024-06-20T00:00:00"/>
    <x v="0"/>
    <x v="1"/>
    <m/>
    <m/>
    <m/>
    <m/>
    <m/>
    <n v="6612"/>
    <m/>
    <n v="530"/>
    <n v="11116"/>
    <n v="38797"/>
    <n v="20878"/>
    <m/>
    <n v="77933"/>
  </r>
  <r>
    <x v="20"/>
    <d v="2024-06-20T00:00:00"/>
    <x v="0"/>
    <x v="4"/>
    <m/>
    <m/>
    <m/>
    <m/>
    <m/>
    <n v="1921"/>
    <m/>
    <n v="852"/>
    <n v="3049"/>
    <n v="10945"/>
    <n v="10703"/>
    <m/>
    <n v="27470"/>
  </r>
  <r>
    <x v="20"/>
    <d v="2024-06-27T00:00:00"/>
    <x v="0"/>
    <x v="1"/>
    <m/>
    <m/>
    <m/>
    <m/>
    <m/>
    <n v="150"/>
    <m/>
    <n v="1000"/>
    <n v="2886"/>
    <n v="13202"/>
    <n v="18246"/>
    <m/>
    <n v="35484"/>
  </r>
  <r>
    <x v="20"/>
    <d v="2024-06-27T00:00:00"/>
    <x v="0"/>
    <x v="4"/>
    <m/>
    <m/>
    <m/>
    <m/>
    <n v="430"/>
    <n v="316"/>
    <m/>
    <m/>
    <n v="65"/>
    <n v="5029"/>
    <n v="7357"/>
    <m/>
    <n v="13197"/>
  </r>
  <r>
    <x v="20"/>
    <d v="2024-06-28T00:00:00"/>
    <x v="0"/>
    <x v="1"/>
    <m/>
    <m/>
    <m/>
    <m/>
    <m/>
    <n v="865"/>
    <n v="28699"/>
    <n v="2544"/>
    <n v="5473"/>
    <m/>
    <n v="130711"/>
    <m/>
    <n v="168292"/>
  </r>
  <r>
    <x v="20"/>
    <d v="2024-06-28T00:00:00"/>
    <x v="0"/>
    <x v="4"/>
    <m/>
    <m/>
    <m/>
    <m/>
    <m/>
    <n v="135"/>
    <n v="5900"/>
    <n v="1296"/>
    <n v="560"/>
    <m/>
    <n v="40279"/>
    <m/>
    <n v="48170"/>
  </r>
  <r>
    <x v="20"/>
    <d v="2024-07-09T00:00:00"/>
    <x v="0"/>
    <x v="1"/>
    <m/>
    <m/>
    <n v="560"/>
    <n v="4834"/>
    <m/>
    <m/>
    <n v="8535"/>
    <m/>
    <n v="4763"/>
    <n v="691"/>
    <n v="40255"/>
    <n v="17565"/>
    <n v="77203"/>
  </r>
  <r>
    <x v="20"/>
    <d v="2024-07-09T00:00:00"/>
    <x v="0"/>
    <x v="4"/>
    <m/>
    <m/>
    <m/>
    <n v="1992"/>
    <m/>
    <m/>
    <n v="2397"/>
    <m/>
    <n v="2065"/>
    <n v="309"/>
    <n v="9080"/>
    <n v="7184"/>
    <n v="23027"/>
  </r>
  <r>
    <x v="20"/>
    <d v="2024-07-12T00:00:00"/>
    <x v="0"/>
    <x v="1"/>
    <m/>
    <m/>
    <m/>
    <m/>
    <m/>
    <n v="275"/>
    <n v="19209"/>
    <n v="7848"/>
    <n v="7510"/>
    <m/>
    <n v="119945"/>
    <n v="6996"/>
    <n v="161783"/>
  </r>
  <r>
    <x v="20"/>
    <d v="2024-07-12T00:00:00"/>
    <x v="0"/>
    <x v="4"/>
    <m/>
    <m/>
    <m/>
    <m/>
    <m/>
    <n v="848"/>
    <n v="5543"/>
    <n v="1478"/>
    <n v="1333"/>
    <m/>
    <n v="37338"/>
    <n v="3912"/>
    <n v="50452"/>
  </r>
  <r>
    <x v="20"/>
    <d v="2024-07-15T00:00:00"/>
    <x v="0"/>
    <x v="1"/>
    <m/>
    <m/>
    <m/>
    <m/>
    <m/>
    <m/>
    <n v="5246"/>
    <m/>
    <n v="602"/>
    <n v="482"/>
    <n v="32533"/>
    <n v="32232"/>
    <n v="71095"/>
  </r>
  <r>
    <x v="20"/>
    <d v="2024-07-15T00:00:00"/>
    <x v="0"/>
    <x v="4"/>
    <m/>
    <m/>
    <m/>
    <m/>
    <m/>
    <m/>
    <n v="486"/>
    <n v="451"/>
    <n v="398"/>
    <m/>
    <n v="12344"/>
    <n v="10524"/>
    <n v="24203"/>
  </r>
  <r>
    <x v="20"/>
    <d v="2024-07-17T00:00:00"/>
    <x v="0"/>
    <x v="3"/>
    <m/>
    <m/>
    <m/>
    <m/>
    <m/>
    <m/>
    <m/>
    <m/>
    <n v="500"/>
    <n v="11006"/>
    <n v="5077"/>
    <n v="1586"/>
    <n v="18169"/>
  </r>
  <r>
    <x v="20"/>
    <d v="2024-07-18T00:00:00"/>
    <x v="0"/>
    <x v="3"/>
    <m/>
    <m/>
    <m/>
    <n v="1187"/>
    <m/>
    <n v="1102"/>
    <n v="2196"/>
    <n v="500"/>
    <n v="500"/>
    <n v="17997"/>
    <n v="33565"/>
    <n v="4222"/>
    <n v="61269"/>
  </r>
  <r>
    <x v="20"/>
    <d v="2024-07-22T00:00:00"/>
    <x v="0"/>
    <x v="3"/>
    <m/>
    <m/>
    <m/>
    <m/>
    <m/>
    <m/>
    <m/>
    <m/>
    <m/>
    <m/>
    <n v="17705"/>
    <n v="446"/>
    <n v="18151"/>
  </r>
  <r>
    <x v="20"/>
    <d v="2024-07-23T00:00:00"/>
    <x v="0"/>
    <x v="1"/>
    <m/>
    <m/>
    <n v="1000"/>
    <n v="1488"/>
    <n v="1000"/>
    <m/>
    <n v="1168"/>
    <n v="4835"/>
    <n v="3098"/>
    <n v="1405"/>
    <n v="19987"/>
    <n v="38206"/>
    <n v="72187"/>
  </r>
  <r>
    <x v="20"/>
    <d v="2024-07-23T00:00:00"/>
    <x v="0"/>
    <x v="4"/>
    <m/>
    <m/>
    <m/>
    <m/>
    <m/>
    <m/>
    <n v="1960"/>
    <n v="626"/>
    <n v="346"/>
    <n v="335"/>
    <n v="7164"/>
    <n v="12643"/>
    <n v="23074"/>
  </r>
  <r>
    <x v="20"/>
    <d v="2024-07-25T00:00:00"/>
    <x v="0"/>
    <x v="3"/>
    <m/>
    <m/>
    <m/>
    <m/>
    <m/>
    <m/>
    <m/>
    <m/>
    <m/>
    <m/>
    <n v="5817"/>
    <n v="465"/>
    <n v="6282"/>
  </r>
  <r>
    <x v="20"/>
    <d v="2024-08-01T00:00:00"/>
    <x v="0"/>
    <x v="3"/>
    <m/>
    <m/>
    <m/>
    <m/>
    <m/>
    <m/>
    <m/>
    <m/>
    <m/>
    <m/>
    <n v="5151"/>
    <n v="8742"/>
    <n v="13893"/>
  </r>
  <r>
    <x v="20"/>
    <d v="2024-08-13T00:00:00"/>
    <x v="0"/>
    <x v="3"/>
    <m/>
    <m/>
    <m/>
    <m/>
    <m/>
    <m/>
    <m/>
    <m/>
    <m/>
    <m/>
    <m/>
    <n v="4467"/>
    <n v="4467"/>
  </r>
  <r>
    <x v="20"/>
    <d v="2024-08-14T00:00:00"/>
    <x v="0"/>
    <x v="1"/>
    <m/>
    <m/>
    <m/>
    <m/>
    <m/>
    <m/>
    <m/>
    <n v="7361"/>
    <n v="1888"/>
    <m/>
    <n v="2616"/>
    <n v="75844"/>
    <n v="87709"/>
  </r>
  <r>
    <x v="20"/>
    <d v="2024-08-14T00:00:00"/>
    <x v="0"/>
    <x v="4"/>
    <m/>
    <m/>
    <m/>
    <m/>
    <m/>
    <m/>
    <m/>
    <n v="3183"/>
    <m/>
    <m/>
    <n v="236"/>
    <n v="26659"/>
    <n v="30078"/>
  </r>
  <r>
    <x v="20"/>
    <d v="2024-08-20T00:00:00"/>
    <x v="0"/>
    <x v="3"/>
    <m/>
    <m/>
    <m/>
    <m/>
    <m/>
    <m/>
    <m/>
    <m/>
    <m/>
    <m/>
    <m/>
    <n v="43008"/>
    <n v="43008"/>
  </r>
  <r>
    <x v="20"/>
    <d v="2024-08-21T00:00:00"/>
    <x v="0"/>
    <x v="3"/>
    <m/>
    <m/>
    <m/>
    <m/>
    <m/>
    <m/>
    <m/>
    <m/>
    <m/>
    <m/>
    <m/>
    <n v="10958"/>
    <n v="10958"/>
  </r>
  <r>
    <x v="20"/>
    <s v="#"/>
    <x v="0"/>
    <x v="3"/>
    <m/>
    <m/>
    <m/>
    <m/>
    <m/>
    <m/>
    <m/>
    <m/>
    <m/>
    <m/>
    <m/>
    <m/>
    <m/>
  </r>
  <r>
    <x v="20"/>
    <s v="#"/>
    <x v="0"/>
    <x v="0"/>
    <m/>
    <m/>
    <m/>
    <m/>
    <m/>
    <m/>
    <m/>
    <m/>
    <m/>
    <m/>
    <m/>
    <m/>
    <m/>
  </r>
  <r>
    <x v="20"/>
    <s v="#"/>
    <x v="0"/>
    <x v="1"/>
    <m/>
    <m/>
    <m/>
    <m/>
    <m/>
    <m/>
    <m/>
    <m/>
    <m/>
    <m/>
    <m/>
    <m/>
    <m/>
  </r>
  <r>
    <x v="20"/>
    <s v="#"/>
    <x v="0"/>
    <x v="4"/>
    <m/>
    <m/>
    <m/>
    <m/>
    <m/>
    <m/>
    <m/>
    <m/>
    <m/>
    <m/>
    <m/>
    <m/>
    <m/>
  </r>
  <r>
    <x v="20"/>
    <s v="Result"/>
    <x v="1"/>
    <x v="2"/>
    <n v="625097"/>
    <n v="124652"/>
    <n v="230278"/>
    <n v="618005"/>
    <n v="158293"/>
    <n v="187536"/>
    <n v="284407"/>
    <n v="238305"/>
    <n v="371471"/>
    <n v="480538"/>
    <n v="788373"/>
    <n v="305659"/>
    <n v="4412614"/>
  </r>
  <r>
    <x v="21"/>
    <d v="2023-08-01T00:00:00"/>
    <x v="0"/>
    <x v="0"/>
    <n v="8428.26"/>
    <m/>
    <m/>
    <m/>
    <m/>
    <m/>
    <m/>
    <m/>
    <m/>
    <m/>
    <m/>
    <m/>
    <n v="8428.26"/>
  </r>
  <r>
    <x v="21"/>
    <d v="2023-08-02T00:00:00"/>
    <x v="0"/>
    <x v="0"/>
    <n v="500"/>
    <m/>
    <m/>
    <m/>
    <m/>
    <m/>
    <m/>
    <m/>
    <m/>
    <m/>
    <m/>
    <m/>
    <n v="500"/>
  </r>
  <r>
    <x v="21"/>
    <d v="2023-08-09T00:00:00"/>
    <x v="0"/>
    <x v="0"/>
    <n v="1304.58"/>
    <m/>
    <m/>
    <m/>
    <m/>
    <m/>
    <m/>
    <m/>
    <m/>
    <m/>
    <m/>
    <m/>
    <n v="1304.58"/>
  </r>
  <r>
    <x v="21"/>
    <d v="2023-08-15T00:00:00"/>
    <x v="0"/>
    <x v="0"/>
    <n v="80"/>
    <m/>
    <m/>
    <m/>
    <m/>
    <m/>
    <m/>
    <m/>
    <m/>
    <m/>
    <m/>
    <m/>
    <n v="80"/>
  </r>
  <r>
    <x v="21"/>
    <d v="2023-08-16T00:00:00"/>
    <x v="0"/>
    <x v="0"/>
    <n v="3396.05"/>
    <m/>
    <m/>
    <m/>
    <m/>
    <m/>
    <m/>
    <m/>
    <m/>
    <m/>
    <m/>
    <m/>
    <n v="3396.05"/>
  </r>
  <r>
    <x v="21"/>
    <d v="2023-08-21T00:00:00"/>
    <x v="0"/>
    <x v="0"/>
    <n v="10696.34"/>
    <m/>
    <m/>
    <m/>
    <m/>
    <m/>
    <m/>
    <m/>
    <m/>
    <m/>
    <m/>
    <m/>
    <n v="10696.34"/>
  </r>
  <r>
    <x v="21"/>
    <d v="2023-08-22T00:00:00"/>
    <x v="0"/>
    <x v="0"/>
    <n v="3345.86"/>
    <m/>
    <m/>
    <m/>
    <m/>
    <m/>
    <m/>
    <m/>
    <m/>
    <m/>
    <m/>
    <m/>
    <n v="3345.86"/>
  </r>
  <r>
    <x v="21"/>
    <d v="2023-08-24T00:00:00"/>
    <x v="0"/>
    <x v="0"/>
    <n v="3119.05"/>
    <m/>
    <m/>
    <m/>
    <m/>
    <m/>
    <m/>
    <m/>
    <m/>
    <m/>
    <m/>
    <m/>
    <n v="3119.05"/>
  </r>
  <r>
    <x v="21"/>
    <d v="2023-08-25T00:00:00"/>
    <x v="0"/>
    <x v="0"/>
    <n v="100"/>
    <m/>
    <m/>
    <m/>
    <m/>
    <m/>
    <m/>
    <m/>
    <m/>
    <m/>
    <m/>
    <m/>
    <n v="100"/>
  </r>
  <r>
    <x v="21"/>
    <d v="2023-08-28T00:00:00"/>
    <x v="0"/>
    <x v="0"/>
    <n v="1711.65"/>
    <m/>
    <m/>
    <m/>
    <m/>
    <m/>
    <m/>
    <m/>
    <m/>
    <m/>
    <m/>
    <m/>
    <n v="1711.65"/>
  </r>
  <r>
    <x v="21"/>
    <d v="2023-08-29T00:00:00"/>
    <x v="0"/>
    <x v="0"/>
    <n v="2221.27"/>
    <m/>
    <m/>
    <m/>
    <m/>
    <m/>
    <m/>
    <m/>
    <m/>
    <m/>
    <m/>
    <m/>
    <n v="2221.27"/>
  </r>
  <r>
    <x v="21"/>
    <d v="2023-08-30T00:00:00"/>
    <x v="0"/>
    <x v="0"/>
    <n v="370.05"/>
    <m/>
    <m/>
    <m/>
    <m/>
    <m/>
    <m/>
    <m/>
    <m/>
    <m/>
    <m/>
    <m/>
    <n v="370.05"/>
  </r>
  <r>
    <x v="21"/>
    <d v="2023-09-01T00:00:00"/>
    <x v="0"/>
    <x v="0"/>
    <n v="977.8"/>
    <n v="100"/>
    <m/>
    <m/>
    <m/>
    <m/>
    <m/>
    <m/>
    <m/>
    <m/>
    <m/>
    <m/>
    <n v="1077.8"/>
  </r>
  <r>
    <x v="21"/>
    <d v="2023-09-05T00:00:00"/>
    <x v="0"/>
    <x v="0"/>
    <n v="200"/>
    <n v="98.87"/>
    <m/>
    <m/>
    <m/>
    <m/>
    <m/>
    <m/>
    <m/>
    <m/>
    <m/>
    <m/>
    <n v="298.87"/>
  </r>
  <r>
    <x v="21"/>
    <d v="2023-09-13T00:00:00"/>
    <x v="0"/>
    <x v="0"/>
    <n v="170.49"/>
    <n v="516.33000000000004"/>
    <m/>
    <m/>
    <m/>
    <m/>
    <m/>
    <m/>
    <m/>
    <m/>
    <m/>
    <m/>
    <n v="686.82"/>
  </r>
  <r>
    <x v="21"/>
    <d v="2023-09-14T00:00:00"/>
    <x v="0"/>
    <x v="0"/>
    <m/>
    <n v="100"/>
    <m/>
    <m/>
    <m/>
    <m/>
    <m/>
    <m/>
    <m/>
    <m/>
    <m/>
    <m/>
    <n v="100"/>
  </r>
  <r>
    <x v="21"/>
    <d v="2023-09-15T00:00:00"/>
    <x v="0"/>
    <x v="0"/>
    <n v="2234.23"/>
    <n v="2107.9"/>
    <m/>
    <m/>
    <m/>
    <m/>
    <m/>
    <m/>
    <m/>
    <m/>
    <m/>
    <m/>
    <n v="4342.13"/>
  </r>
  <r>
    <x v="21"/>
    <d v="2023-09-18T00:00:00"/>
    <x v="0"/>
    <x v="0"/>
    <m/>
    <n v="172.24"/>
    <m/>
    <m/>
    <m/>
    <m/>
    <m/>
    <m/>
    <m/>
    <m/>
    <m/>
    <m/>
    <n v="172.24"/>
  </r>
  <r>
    <x v="21"/>
    <d v="2023-09-19T00:00:00"/>
    <x v="0"/>
    <x v="0"/>
    <m/>
    <n v="603.67999999999995"/>
    <m/>
    <m/>
    <m/>
    <m/>
    <m/>
    <m/>
    <m/>
    <m/>
    <m/>
    <m/>
    <n v="603.67999999999995"/>
  </r>
  <r>
    <x v="21"/>
    <d v="2023-09-20T00:00:00"/>
    <x v="0"/>
    <x v="0"/>
    <n v="577.98"/>
    <n v="1139.3900000000001"/>
    <m/>
    <m/>
    <m/>
    <m/>
    <m/>
    <m/>
    <m/>
    <m/>
    <m/>
    <m/>
    <n v="1717.37"/>
  </r>
  <r>
    <x v="21"/>
    <d v="2023-09-22T00:00:00"/>
    <x v="0"/>
    <x v="0"/>
    <m/>
    <n v="1421.99"/>
    <m/>
    <m/>
    <m/>
    <m/>
    <m/>
    <m/>
    <m/>
    <m/>
    <m/>
    <m/>
    <n v="1421.99"/>
  </r>
  <r>
    <x v="21"/>
    <d v="2023-09-25T00:00:00"/>
    <x v="0"/>
    <x v="0"/>
    <n v="293.39999999999998"/>
    <n v="5002.28"/>
    <m/>
    <m/>
    <m/>
    <m/>
    <m/>
    <m/>
    <m/>
    <m/>
    <m/>
    <m/>
    <n v="5295.68"/>
  </r>
  <r>
    <x v="21"/>
    <d v="2023-09-27T00:00:00"/>
    <x v="0"/>
    <x v="0"/>
    <n v="57.4"/>
    <m/>
    <m/>
    <m/>
    <m/>
    <m/>
    <m/>
    <m/>
    <m/>
    <m/>
    <m/>
    <m/>
    <n v="57.4"/>
  </r>
  <r>
    <x v="21"/>
    <d v="2023-10-02T00:00:00"/>
    <x v="0"/>
    <x v="0"/>
    <m/>
    <m/>
    <n v="96.54"/>
    <m/>
    <m/>
    <m/>
    <m/>
    <m/>
    <m/>
    <m/>
    <m/>
    <m/>
    <n v="96.54"/>
  </r>
  <r>
    <x v="21"/>
    <d v="2023-10-03T00:00:00"/>
    <x v="0"/>
    <x v="0"/>
    <m/>
    <m/>
    <n v="232.9"/>
    <m/>
    <m/>
    <m/>
    <m/>
    <m/>
    <m/>
    <m/>
    <m/>
    <m/>
    <n v="232.9"/>
  </r>
  <r>
    <x v="21"/>
    <d v="2023-10-05T00:00:00"/>
    <x v="0"/>
    <x v="0"/>
    <m/>
    <m/>
    <n v="100"/>
    <m/>
    <m/>
    <m/>
    <m/>
    <m/>
    <m/>
    <m/>
    <m/>
    <m/>
    <n v="100"/>
  </r>
  <r>
    <x v="21"/>
    <d v="2023-10-06T00:00:00"/>
    <x v="0"/>
    <x v="0"/>
    <m/>
    <m/>
    <n v="506.75"/>
    <m/>
    <m/>
    <m/>
    <m/>
    <m/>
    <m/>
    <m/>
    <m/>
    <m/>
    <n v="506.75"/>
  </r>
  <r>
    <x v="21"/>
    <d v="2023-10-09T00:00:00"/>
    <x v="0"/>
    <x v="0"/>
    <m/>
    <m/>
    <n v="950"/>
    <m/>
    <m/>
    <m/>
    <m/>
    <m/>
    <m/>
    <m/>
    <m/>
    <m/>
    <n v="950"/>
  </r>
  <r>
    <x v="21"/>
    <d v="2023-10-11T00:00:00"/>
    <x v="0"/>
    <x v="0"/>
    <m/>
    <n v="1133.99"/>
    <n v="1107.83"/>
    <m/>
    <m/>
    <m/>
    <m/>
    <m/>
    <m/>
    <m/>
    <m/>
    <m/>
    <n v="2241.8200000000002"/>
  </r>
  <r>
    <x v="21"/>
    <d v="2023-10-13T00:00:00"/>
    <x v="0"/>
    <x v="0"/>
    <m/>
    <m/>
    <n v="437.05"/>
    <m/>
    <m/>
    <m/>
    <m/>
    <m/>
    <m/>
    <m/>
    <m/>
    <m/>
    <n v="437.05"/>
  </r>
  <r>
    <x v="21"/>
    <d v="2023-10-17T00:00:00"/>
    <x v="0"/>
    <x v="0"/>
    <m/>
    <m/>
    <n v="3371.28"/>
    <m/>
    <m/>
    <m/>
    <m/>
    <m/>
    <m/>
    <m/>
    <m/>
    <m/>
    <n v="3371.28"/>
  </r>
  <r>
    <x v="21"/>
    <d v="2023-10-18T00:00:00"/>
    <x v="0"/>
    <x v="0"/>
    <m/>
    <n v="512.89"/>
    <m/>
    <m/>
    <m/>
    <m/>
    <m/>
    <m/>
    <m/>
    <m/>
    <m/>
    <m/>
    <n v="512.89"/>
  </r>
  <r>
    <x v="21"/>
    <d v="2023-10-20T00:00:00"/>
    <x v="0"/>
    <x v="0"/>
    <m/>
    <m/>
    <n v="300"/>
    <m/>
    <m/>
    <m/>
    <m/>
    <m/>
    <m/>
    <m/>
    <m/>
    <m/>
    <n v="300"/>
  </r>
  <r>
    <x v="21"/>
    <d v="2023-10-23T00:00:00"/>
    <x v="0"/>
    <x v="0"/>
    <m/>
    <n v="200"/>
    <n v="100"/>
    <m/>
    <m/>
    <m/>
    <m/>
    <m/>
    <m/>
    <m/>
    <m/>
    <m/>
    <n v="300"/>
  </r>
  <r>
    <x v="21"/>
    <d v="2023-10-24T00:00:00"/>
    <x v="0"/>
    <x v="0"/>
    <m/>
    <n v="18.57"/>
    <n v="2925.64"/>
    <m/>
    <m/>
    <m/>
    <m/>
    <m/>
    <m/>
    <m/>
    <m/>
    <m/>
    <n v="2944.21"/>
  </r>
  <r>
    <x v="21"/>
    <d v="2023-10-30T00:00:00"/>
    <x v="0"/>
    <x v="0"/>
    <m/>
    <m/>
    <n v="1005.17"/>
    <m/>
    <m/>
    <m/>
    <m/>
    <m/>
    <m/>
    <m/>
    <m/>
    <m/>
    <n v="1005.17"/>
  </r>
  <r>
    <x v="21"/>
    <d v="2023-10-31T00:00:00"/>
    <x v="0"/>
    <x v="0"/>
    <m/>
    <m/>
    <n v="1464.12"/>
    <m/>
    <m/>
    <m/>
    <m/>
    <m/>
    <m/>
    <m/>
    <m/>
    <m/>
    <n v="1464.12"/>
  </r>
  <r>
    <x v="21"/>
    <d v="2023-11-02T00:00:00"/>
    <x v="0"/>
    <x v="0"/>
    <m/>
    <m/>
    <n v="834.82"/>
    <m/>
    <m/>
    <m/>
    <m/>
    <m/>
    <m/>
    <m/>
    <m/>
    <m/>
    <n v="834.82"/>
  </r>
  <r>
    <x v="21"/>
    <d v="2023-11-07T00:00:00"/>
    <x v="0"/>
    <x v="0"/>
    <m/>
    <m/>
    <n v="673.89"/>
    <n v="1285.54"/>
    <m/>
    <m/>
    <m/>
    <m/>
    <m/>
    <m/>
    <m/>
    <m/>
    <n v="1959.43"/>
  </r>
  <r>
    <x v="21"/>
    <d v="2023-11-13T00:00:00"/>
    <x v="0"/>
    <x v="0"/>
    <m/>
    <m/>
    <n v="558.49"/>
    <n v="1568.71"/>
    <m/>
    <m/>
    <m/>
    <m/>
    <m/>
    <m/>
    <m/>
    <m/>
    <n v="2127.1999999999998"/>
  </r>
  <r>
    <x v="21"/>
    <d v="2023-11-14T00:00:00"/>
    <x v="0"/>
    <x v="0"/>
    <m/>
    <m/>
    <m/>
    <n v="310"/>
    <m/>
    <m/>
    <m/>
    <m/>
    <m/>
    <m/>
    <m/>
    <m/>
    <n v="310"/>
  </r>
  <r>
    <x v="21"/>
    <d v="2023-11-16T00:00:00"/>
    <x v="0"/>
    <x v="0"/>
    <m/>
    <m/>
    <m/>
    <n v="500"/>
    <m/>
    <m/>
    <m/>
    <m/>
    <m/>
    <m/>
    <m/>
    <m/>
    <n v="500"/>
  </r>
  <r>
    <x v="21"/>
    <d v="2023-11-20T00:00:00"/>
    <x v="0"/>
    <x v="0"/>
    <m/>
    <m/>
    <m/>
    <n v="999.86"/>
    <m/>
    <m/>
    <m/>
    <m/>
    <m/>
    <m/>
    <m/>
    <m/>
    <n v="999.86"/>
  </r>
  <r>
    <x v="21"/>
    <d v="2023-11-22T00:00:00"/>
    <x v="0"/>
    <x v="0"/>
    <m/>
    <m/>
    <m/>
    <n v="300"/>
    <m/>
    <m/>
    <m/>
    <m/>
    <m/>
    <m/>
    <m/>
    <m/>
    <n v="300"/>
  </r>
  <r>
    <x v="21"/>
    <d v="2023-11-27T00:00:00"/>
    <x v="0"/>
    <x v="0"/>
    <m/>
    <m/>
    <m/>
    <n v="728.46"/>
    <m/>
    <m/>
    <m/>
    <m/>
    <m/>
    <m/>
    <m/>
    <m/>
    <n v="728.46"/>
  </r>
  <r>
    <x v="21"/>
    <d v="2023-11-28T00:00:00"/>
    <x v="0"/>
    <x v="0"/>
    <m/>
    <m/>
    <m/>
    <n v="1346.56"/>
    <m/>
    <m/>
    <m/>
    <m/>
    <m/>
    <m/>
    <m/>
    <m/>
    <n v="1346.56"/>
  </r>
  <r>
    <x v="21"/>
    <d v="2023-11-29T00:00:00"/>
    <x v="0"/>
    <x v="0"/>
    <m/>
    <n v="100"/>
    <n v="1126.95"/>
    <m/>
    <m/>
    <m/>
    <m/>
    <m/>
    <m/>
    <m/>
    <m/>
    <m/>
    <n v="1226.95"/>
  </r>
  <r>
    <x v="21"/>
    <d v="2023-11-30T00:00:00"/>
    <x v="0"/>
    <x v="0"/>
    <m/>
    <m/>
    <m/>
    <n v="800"/>
    <m/>
    <m/>
    <m/>
    <m/>
    <m/>
    <m/>
    <m/>
    <m/>
    <n v="800"/>
  </r>
  <r>
    <x v="21"/>
    <d v="2023-12-04T00:00:00"/>
    <x v="0"/>
    <x v="0"/>
    <m/>
    <m/>
    <m/>
    <n v="453.9"/>
    <m/>
    <m/>
    <m/>
    <m/>
    <m/>
    <m/>
    <m/>
    <m/>
    <n v="453.9"/>
  </r>
  <r>
    <x v="21"/>
    <d v="2023-12-06T00:00:00"/>
    <x v="0"/>
    <x v="0"/>
    <m/>
    <m/>
    <m/>
    <n v="348.05"/>
    <m/>
    <m/>
    <m/>
    <m/>
    <m/>
    <m/>
    <m/>
    <m/>
    <n v="348.05"/>
  </r>
  <r>
    <x v="21"/>
    <d v="2023-12-11T00:00:00"/>
    <x v="0"/>
    <x v="0"/>
    <m/>
    <m/>
    <m/>
    <n v="605.53"/>
    <n v="1281.3499999999999"/>
    <m/>
    <m/>
    <m/>
    <m/>
    <m/>
    <m/>
    <m/>
    <n v="1886.88"/>
  </r>
  <r>
    <x v="21"/>
    <d v="2023-12-13T00:00:00"/>
    <x v="0"/>
    <x v="0"/>
    <m/>
    <m/>
    <m/>
    <m/>
    <n v="146.12"/>
    <m/>
    <m/>
    <m/>
    <m/>
    <m/>
    <m/>
    <m/>
    <n v="146.12"/>
  </r>
  <r>
    <x v="21"/>
    <d v="2023-12-15T00:00:00"/>
    <x v="0"/>
    <x v="0"/>
    <m/>
    <m/>
    <m/>
    <m/>
    <n v="237.05"/>
    <m/>
    <m/>
    <m/>
    <m/>
    <m/>
    <m/>
    <m/>
    <n v="237.05"/>
  </r>
  <r>
    <x v="21"/>
    <d v="2023-12-19T00:00:00"/>
    <x v="0"/>
    <x v="0"/>
    <m/>
    <m/>
    <m/>
    <n v="12.51"/>
    <n v="2159.61"/>
    <m/>
    <m/>
    <m/>
    <m/>
    <m/>
    <m/>
    <m/>
    <n v="2172.12"/>
  </r>
  <r>
    <x v="21"/>
    <d v="2023-12-26T00:00:00"/>
    <x v="0"/>
    <x v="0"/>
    <m/>
    <m/>
    <n v="212.74"/>
    <m/>
    <m/>
    <m/>
    <m/>
    <m/>
    <m/>
    <m/>
    <m/>
    <m/>
    <n v="212.74"/>
  </r>
  <r>
    <x v="21"/>
    <d v="2023-12-28T00:00:00"/>
    <x v="0"/>
    <x v="0"/>
    <m/>
    <m/>
    <m/>
    <m/>
    <n v="2046.45"/>
    <m/>
    <m/>
    <m/>
    <m/>
    <m/>
    <m/>
    <m/>
    <n v="2046.45"/>
  </r>
  <r>
    <x v="21"/>
    <d v="2024-01-03T00:00:00"/>
    <x v="0"/>
    <x v="0"/>
    <m/>
    <m/>
    <m/>
    <m/>
    <m/>
    <n v="306"/>
    <m/>
    <m/>
    <m/>
    <m/>
    <m/>
    <m/>
    <n v="306"/>
  </r>
  <r>
    <x v="21"/>
    <d v="2024-01-09T00:00:00"/>
    <x v="0"/>
    <x v="0"/>
    <m/>
    <m/>
    <m/>
    <m/>
    <n v="426.39"/>
    <n v="335"/>
    <m/>
    <m/>
    <m/>
    <m/>
    <m/>
    <m/>
    <n v="761.39"/>
  </r>
  <r>
    <x v="21"/>
    <d v="2024-01-16T00:00:00"/>
    <x v="0"/>
    <x v="0"/>
    <m/>
    <m/>
    <m/>
    <m/>
    <n v="1356.93"/>
    <n v="2640.27"/>
    <m/>
    <m/>
    <m/>
    <m/>
    <m/>
    <m/>
    <n v="3997.2"/>
  </r>
  <r>
    <x v="21"/>
    <d v="2024-01-22T00:00:00"/>
    <x v="0"/>
    <x v="0"/>
    <m/>
    <m/>
    <m/>
    <m/>
    <m/>
    <n v="607.91"/>
    <m/>
    <m/>
    <m/>
    <m/>
    <m/>
    <m/>
    <n v="607.91"/>
  </r>
  <r>
    <x v="21"/>
    <d v="2024-01-24T00:00:00"/>
    <x v="0"/>
    <x v="0"/>
    <m/>
    <m/>
    <m/>
    <m/>
    <m/>
    <n v="416.11"/>
    <m/>
    <m/>
    <m/>
    <m/>
    <m/>
    <m/>
    <n v="416.11"/>
  </r>
  <r>
    <x v="21"/>
    <d v="2024-01-26T00:00:00"/>
    <x v="0"/>
    <x v="0"/>
    <m/>
    <m/>
    <m/>
    <m/>
    <m/>
    <n v="1482.08"/>
    <m/>
    <m/>
    <m/>
    <m/>
    <m/>
    <m/>
    <n v="1482.08"/>
  </r>
  <r>
    <x v="21"/>
    <d v="2024-01-29T00:00:00"/>
    <x v="0"/>
    <x v="0"/>
    <m/>
    <m/>
    <m/>
    <n v="0"/>
    <n v="316.89"/>
    <m/>
    <m/>
    <m/>
    <m/>
    <m/>
    <m/>
    <m/>
    <n v="316.89"/>
  </r>
  <r>
    <x v="21"/>
    <d v="2024-01-31T00:00:00"/>
    <x v="0"/>
    <x v="0"/>
    <m/>
    <m/>
    <m/>
    <m/>
    <m/>
    <n v="200"/>
    <m/>
    <m/>
    <m/>
    <m/>
    <m/>
    <m/>
    <n v="200"/>
  </r>
  <r>
    <x v="21"/>
    <d v="2024-02-02T00:00:00"/>
    <x v="0"/>
    <x v="0"/>
    <m/>
    <m/>
    <m/>
    <m/>
    <m/>
    <n v="1643.03"/>
    <m/>
    <m/>
    <m/>
    <m/>
    <m/>
    <m/>
    <n v="1643.03"/>
  </r>
  <r>
    <x v="21"/>
    <d v="2024-02-05T00:00:00"/>
    <x v="0"/>
    <x v="0"/>
    <m/>
    <m/>
    <m/>
    <m/>
    <m/>
    <m/>
    <n v="1199.1500000000001"/>
    <m/>
    <m/>
    <m/>
    <m/>
    <m/>
    <n v="1199.1500000000001"/>
  </r>
  <r>
    <x v="21"/>
    <d v="2024-02-06T00:00:00"/>
    <x v="0"/>
    <x v="0"/>
    <m/>
    <m/>
    <m/>
    <m/>
    <n v="157.62"/>
    <n v="2208.48"/>
    <n v="80"/>
    <m/>
    <m/>
    <m/>
    <m/>
    <m/>
    <n v="2446.1"/>
  </r>
  <r>
    <x v="21"/>
    <d v="2024-02-07T00:00:00"/>
    <x v="0"/>
    <x v="0"/>
    <m/>
    <m/>
    <m/>
    <m/>
    <n v="500"/>
    <n v="618.92999999999995"/>
    <m/>
    <m/>
    <m/>
    <m/>
    <m/>
    <m/>
    <n v="1118.93"/>
  </r>
  <r>
    <x v="21"/>
    <d v="2024-02-08T00:00:00"/>
    <x v="0"/>
    <x v="0"/>
    <m/>
    <m/>
    <m/>
    <m/>
    <n v="55.57"/>
    <m/>
    <m/>
    <m/>
    <m/>
    <m/>
    <m/>
    <m/>
    <n v="55.57"/>
  </r>
  <r>
    <x v="21"/>
    <d v="2024-02-09T00:00:00"/>
    <x v="0"/>
    <x v="0"/>
    <m/>
    <m/>
    <m/>
    <m/>
    <m/>
    <n v="150"/>
    <m/>
    <m/>
    <m/>
    <m/>
    <m/>
    <m/>
    <n v="150"/>
  </r>
  <r>
    <x v="21"/>
    <d v="2024-02-12T00:00:00"/>
    <x v="0"/>
    <x v="0"/>
    <m/>
    <m/>
    <m/>
    <m/>
    <m/>
    <n v="404.14"/>
    <n v="417.82"/>
    <m/>
    <m/>
    <m/>
    <m/>
    <m/>
    <n v="821.96"/>
  </r>
  <r>
    <x v="21"/>
    <d v="2024-02-13T00:00:00"/>
    <x v="0"/>
    <x v="0"/>
    <m/>
    <m/>
    <m/>
    <m/>
    <m/>
    <m/>
    <n v="1173.3599999999999"/>
    <m/>
    <m/>
    <m/>
    <m/>
    <m/>
    <n v="1173.3599999999999"/>
  </r>
  <r>
    <x v="21"/>
    <d v="2024-02-14T00:00:00"/>
    <x v="0"/>
    <x v="0"/>
    <m/>
    <m/>
    <m/>
    <m/>
    <n v="382"/>
    <m/>
    <m/>
    <m/>
    <m/>
    <m/>
    <m/>
    <m/>
    <n v="382"/>
  </r>
  <r>
    <x v="21"/>
    <d v="2024-02-15T00:00:00"/>
    <x v="0"/>
    <x v="0"/>
    <m/>
    <m/>
    <m/>
    <m/>
    <m/>
    <m/>
    <n v="838.57"/>
    <m/>
    <m/>
    <m/>
    <m/>
    <m/>
    <n v="838.57"/>
  </r>
  <r>
    <x v="21"/>
    <d v="2024-02-20T00:00:00"/>
    <x v="0"/>
    <x v="0"/>
    <m/>
    <m/>
    <m/>
    <m/>
    <m/>
    <n v="153.58000000000001"/>
    <m/>
    <m/>
    <m/>
    <m/>
    <m/>
    <m/>
    <n v="153.58000000000001"/>
  </r>
  <r>
    <x v="21"/>
    <d v="2024-02-21T00:00:00"/>
    <x v="0"/>
    <x v="0"/>
    <m/>
    <m/>
    <m/>
    <m/>
    <m/>
    <n v="886.63"/>
    <n v="1165.0899999999999"/>
    <m/>
    <m/>
    <m/>
    <m/>
    <m/>
    <n v="2051.7199999999998"/>
  </r>
  <r>
    <x v="21"/>
    <d v="2024-02-22T00:00:00"/>
    <x v="0"/>
    <x v="0"/>
    <m/>
    <m/>
    <m/>
    <m/>
    <m/>
    <m/>
    <n v="146.41"/>
    <m/>
    <m/>
    <m/>
    <m/>
    <m/>
    <n v="146.41"/>
  </r>
  <r>
    <x v="21"/>
    <d v="2024-02-23T00:00:00"/>
    <x v="0"/>
    <x v="0"/>
    <m/>
    <m/>
    <m/>
    <m/>
    <m/>
    <m/>
    <n v="100"/>
    <m/>
    <m/>
    <m/>
    <m/>
    <m/>
    <n v="100"/>
  </r>
  <r>
    <x v="21"/>
    <d v="2024-02-26T00:00:00"/>
    <x v="0"/>
    <x v="0"/>
    <m/>
    <m/>
    <m/>
    <m/>
    <m/>
    <m/>
    <n v="350"/>
    <m/>
    <m/>
    <m/>
    <m/>
    <m/>
    <n v="350"/>
  </r>
  <r>
    <x v="21"/>
    <d v="2024-02-27T00:00:00"/>
    <x v="0"/>
    <x v="0"/>
    <m/>
    <m/>
    <m/>
    <m/>
    <m/>
    <m/>
    <n v="2900.38"/>
    <m/>
    <m/>
    <m/>
    <m/>
    <m/>
    <n v="2900.38"/>
  </r>
  <r>
    <x v="21"/>
    <d v="2024-02-28T00:00:00"/>
    <x v="0"/>
    <x v="0"/>
    <m/>
    <m/>
    <m/>
    <m/>
    <m/>
    <m/>
    <n v="320"/>
    <m/>
    <m/>
    <m/>
    <m/>
    <m/>
    <n v="320"/>
  </r>
  <r>
    <x v="21"/>
    <d v="2024-03-04T00:00:00"/>
    <x v="0"/>
    <x v="0"/>
    <m/>
    <m/>
    <m/>
    <m/>
    <m/>
    <n v="451.28"/>
    <m/>
    <m/>
    <m/>
    <m/>
    <m/>
    <m/>
    <n v="451.28"/>
  </r>
  <r>
    <x v="21"/>
    <d v="2024-03-07T00:00:00"/>
    <x v="0"/>
    <x v="0"/>
    <m/>
    <m/>
    <m/>
    <m/>
    <m/>
    <m/>
    <n v="739.82"/>
    <n v="200"/>
    <m/>
    <m/>
    <m/>
    <m/>
    <n v="939.82"/>
  </r>
  <r>
    <x v="21"/>
    <d v="2024-03-12T00:00:00"/>
    <x v="0"/>
    <x v="0"/>
    <m/>
    <m/>
    <m/>
    <m/>
    <m/>
    <m/>
    <n v="2007.96"/>
    <n v="451.99"/>
    <m/>
    <m/>
    <m/>
    <m/>
    <n v="2459.9499999999998"/>
  </r>
  <r>
    <x v="21"/>
    <d v="2024-03-13T00:00:00"/>
    <x v="0"/>
    <x v="0"/>
    <m/>
    <m/>
    <m/>
    <m/>
    <m/>
    <m/>
    <n v="422.53"/>
    <m/>
    <m/>
    <m/>
    <m/>
    <m/>
    <n v="422.53"/>
  </r>
  <r>
    <x v="21"/>
    <d v="2024-03-15T00:00:00"/>
    <x v="0"/>
    <x v="0"/>
    <m/>
    <m/>
    <m/>
    <m/>
    <m/>
    <m/>
    <m/>
    <n v="200"/>
    <m/>
    <m/>
    <m/>
    <m/>
    <n v="200"/>
  </r>
  <r>
    <x v="21"/>
    <d v="2024-03-18T00:00:00"/>
    <x v="0"/>
    <x v="0"/>
    <m/>
    <m/>
    <m/>
    <m/>
    <m/>
    <m/>
    <n v="139.72999999999999"/>
    <n v="1361.84"/>
    <m/>
    <m/>
    <m/>
    <m/>
    <n v="1501.57"/>
  </r>
  <r>
    <x v="21"/>
    <d v="2024-03-19T00:00:00"/>
    <x v="0"/>
    <x v="0"/>
    <m/>
    <m/>
    <m/>
    <m/>
    <m/>
    <m/>
    <m/>
    <n v="337.23"/>
    <m/>
    <m/>
    <m/>
    <m/>
    <n v="337.23"/>
  </r>
  <r>
    <x v="21"/>
    <d v="2024-03-20T00:00:00"/>
    <x v="0"/>
    <x v="0"/>
    <m/>
    <m/>
    <m/>
    <m/>
    <m/>
    <n v="314.49"/>
    <m/>
    <m/>
    <m/>
    <m/>
    <m/>
    <m/>
    <n v="314.49"/>
  </r>
  <r>
    <x v="21"/>
    <d v="2024-03-22T00:00:00"/>
    <x v="0"/>
    <x v="0"/>
    <m/>
    <m/>
    <m/>
    <m/>
    <m/>
    <m/>
    <m/>
    <n v="75.290000000000006"/>
    <m/>
    <m/>
    <m/>
    <m/>
    <n v="75.290000000000006"/>
  </r>
  <r>
    <x v="21"/>
    <d v="2024-03-25T00:00:00"/>
    <x v="0"/>
    <x v="0"/>
    <m/>
    <m/>
    <m/>
    <m/>
    <m/>
    <m/>
    <n v="2078"/>
    <m/>
    <m/>
    <m/>
    <m/>
    <m/>
    <n v="2078"/>
  </r>
  <r>
    <x v="21"/>
    <d v="2024-03-27T00:00:00"/>
    <x v="0"/>
    <x v="0"/>
    <m/>
    <m/>
    <m/>
    <m/>
    <m/>
    <m/>
    <n v="100"/>
    <n v="1429.21"/>
    <m/>
    <m/>
    <m/>
    <m/>
    <n v="1529.21"/>
  </r>
  <r>
    <x v="21"/>
    <d v="2024-03-28T00:00:00"/>
    <x v="0"/>
    <x v="0"/>
    <m/>
    <m/>
    <m/>
    <m/>
    <m/>
    <m/>
    <m/>
    <n v="1134.18"/>
    <m/>
    <m/>
    <m/>
    <m/>
    <n v="1134.18"/>
  </r>
  <r>
    <x v="21"/>
    <d v="2024-03-29T00:00:00"/>
    <x v="0"/>
    <x v="0"/>
    <m/>
    <m/>
    <m/>
    <m/>
    <m/>
    <m/>
    <m/>
    <n v="245.92"/>
    <m/>
    <m/>
    <m/>
    <m/>
    <n v="245.92"/>
  </r>
  <r>
    <x v="21"/>
    <d v="2024-04-04T00:00:00"/>
    <x v="0"/>
    <x v="0"/>
    <m/>
    <m/>
    <m/>
    <m/>
    <m/>
    <m/>
    <m/>
    <n v="29"/>
    <m/>
    <m/>
    <m/>
    <m/>
    <n v="29"/>
  </r>
  <r>
    <x v="21"/>
    <d v="2024-04-05T00:00:00"/>
    <x v="0"/>
    <x v="0"/>
    <m/>
    <m/>
    <m/>
    <m/>
    <m/>
    <m/>
    <m/>
    <n v="1639.74"/>
    <m/>
    <m/>
    <m/>
    <m/>
    <n v="1639.74"/>
  </r>
  <r>
    <x v="21"/>
    <d v="2024-04-08T00:00:00"/>
    <x v="0"/>
    <x v="0"/>
    <m/>
    <m/>
    <m/>
    <m/>
    <m/>
    <m/>
    <m/>
    <m/>
    <n v="500"/>
    <m/>
    <m/>
    <m/>
    <n v="500"/>
  </r>
  <r>
    <x v="21"/>
    <d v="2024-04-09T00:00:00"/>
    <x v="0"/>
    <x v="0"/>
    <m/>
    <m/>
    <m/>
    <m/>
    <m/>
    <m/>
    <m/>
    <n v="817.53"/>
    <m/>
    <m/>
    <m/>
    <m/>
    <n v="817.53"/>
  </r>
  <r>
    <x v="21"/>
    <d v="2024-04-10T00:00:00"/>
    <x v="0"/>
    <x v="0"/>
    <m/>
    <m/>
    <m/>
    <m/>
    <m/>
    <m/>
    <m/>
    <m/>
    <n v="572.76"/>
    <m/>
    <m/>
    <m/>
    <n v="572.76"/>
  </r>
  <r>
    <x v="21"/>
    <d v="2024-04-16T00:00:00"/>
    <x v="0"/>
    <x v="0"/>
    <m/>
    <m/>
    <m/>
    <m/>
    <m/>
    <m/>
    <m/>
    <n v="594.52"/>
    <n v="1910.12"/>
    <m/>
    <m/>
    <m/>
    <n v="2504.64"/>
  </r>
  <r>
    <x v="21"/>
    <d v="2024-04-17T00:00:00"/>
    <x v="0"/>
    <x v="0"/>
    <m/>
    <m/>
    <m/>
    <m/>
    <m/>
    <m/>
    <m/>
    <m/>
    <n v="300"/>
    <m/>
    <m/>
    <m/>
    <n v="300"/>
  </r>
  <r>
    <x v="21"/>
    <d v="2024-04-18T00:00:00"/>
    <x v="0"/>
    <x v="0"/>
    <m/>
    <m/>
    <m/>
    <m/>
    <m/>
    <m/>
    <m/>
    <m/>
    <n v="324.26"/>
    <m/>
    <m/>
    <m/>
    <n v="324.26"/>
  </r>
  <r>
    <x v="21"/>
    <d v="2024-04-19T00:00:00"/>
    <x v="0"/>
    <x v="0"/>
    <m/>
    <m/>
    <m/>
    <m/>
    <m/>
    <m/>
    <m/>
    <m/>
    <n v="1315"/>
    <m/>
    <m/>
    <m/>
    <n v="1315"/>
  </r>
  <r>
    <x v="21"/>
    <d v="2024-04-22T00:00:00"/>
    <x v="0"/>
    <x v="0"/>
    <m/>
    <m/>
    <m/>
    <m/>
    <m/>
    <m/>
    <m/>
    <m/>
    <n v="2622.2"/>
    <m/>
    <m/>
    <m/>
    <n v="2622.2"/>
  </r>
  <r>
    <x v="21"/>
    <d v="2024-04-23T00:00:00"/>
    <x v="0"/>
    <x v="0"/>
    <m/>
    <m/>
    <m/>
    <m/>
    <m/>
    <m/>
    <n v="450"/>
    <n v="371.76"/>
    <m/>
    <m/>
    <m/>
    <m/>
    <n v="821.76"/>
  </r>
  <r>
    <x v="21"/>
    <d v="2024-04-26T00:00:00"/>
    <x v="0"/>
    <x v="0"/>
    <m/>
    <m/>
    <m/>
    <m/>
    <m/>
    <m/>
    <m/>
    <m/>
    <n v="1400.32"/>
    <m/>
    <m/>
    <m/>
    <n v="1400.32"/>
  </r>
  <r>
    <x v="21"/>
    <d v="2024-04-30T00:00:00"/>
    <x v="0"/>
    <x v="0"/>
    <m/>
    <m/>
    <m/>
    <m/>
    <m/>
    <m/>
    <m/>
    <m/>
    <n v="2436.0300000000002"/>
    <m/>
    <m/>
    <m/>
    <n v="2436.0300000000002"/>
  </r>
  <r>
    <x v="21"/>
    <d v="2024-05-01T00:00:00"/>
    <x v="0"/>
    <x v="0"/>
    <m/>
    <m/>
    <m/>
    <m/>
    <m/>
    <m/>
    <m/>
    <m/>
    <n v="283.13"/>
    <m/>
    <m/>
    <m/>
    <n v="283.13"/>
  </r>
  <r>
    <x v="21"/>
    <d v="2024-05-02T00:00:00"/>
    <x v="0"/>
    <x v="0"/>
    <m/>
    <m/>
    <m/>
    <m/>
    <m/>
    <m/>
    <m/>
    <m/>
    <n v="100"/>
    <m/>
    <m/>
    <m/>
    <n v="100"/>
  </r>
  <r>
    <x v="21"/>
    <d v="2024-05-03T00:00:00"/>
    <x v="0"/>
    <x v="0"/>
    <m/>
    <m/>
    <m/>
    <m/>
    <m/>
    <m/>
    <m/>
    <n v="1673.31"/>
    <m/>
    <m/>
    <m/>
    <m/>
    <n v="1673.31"/>
  </r>
  <r>
    <x v="21"/>
    <d v="2024-05-06T00:00:00"/>
    <x v="0"/>
    <x v="0"/>
    <m/>
    <m/>
    <m/>
    <m/>
    <m/>
    <m/>
    <m/>
    <m/>
    <n v="547.01"/>
    <m/>
    <m/>
    <m/>
    <n v="547.01"/>
  </r>
  <r>
    <x v="21"/>
    <d v="2024-05-07T00:00:00"/>
    <x v="0"/>
    <x v="0"/>
    <m/>
    <m/>
    <m/>
    <m/>
    <m/>
    <m/>
    <m/>
    <m/>
    <n v="300"/>
    <m/>
    <m/>
    <m/>
    <n v="300"/>
  </r>
  <r>
    <x v="21"/>
    <d v="2024-05-08T00:00:00"/>
    <x v="0"/>
    <x v="0"/>
    <m/>
    <m/>
    <m/>
    <m/>
    <m/>
    <m/>
    <m/>
    <m/>
    <n v="1726.84"/>
    <n v="750"/>
    <m/>
    <m/>
    <n v="2476.84"/>
  </r>
  <r>
    <x v="21"/>
    <d v="2024-05-09T00:00:00"/>
    <x v="0"/>
    <x v="0"/>
    <m/>
    <m/>
    <m/>
    <m/>
    <m/>
    <m/>
    <m/>
    <m/>
    <m/>
    <n v="100"/>
    <m/>
    <m/>
    <n v="100"/>
  </r>
  <r>
    <x v="21"/>
    <d v="2024-05-13T00:00:00"/>
    <x v="0"/>
    <x v="0"/>
    <m/>
    <m/>
    <m/>
    <m/>
    <m/>
    <m/>
    <m/>
    <m/>
    <m/>
    <n v="100"/>
    <m/>
    <m/>
    <n v="100"/>
  </r>
  <r>
    <x v="21"/>
    <d v="2024-05-14T00:00:00"/>
    <x v="0"/>
    <x v="0"/>
    <m/>
    <m/>
    <m/>
    <m/>
    <m/>
    <m/>
    <m/>
    <m/>
    <n v="1321.56"/>
    <n v="1299.31"/>
    <m/>
    <m/>
    <n v="2620.87"/>
  </r>
  <r>
    <x v="21"/>
    <d v="2024-05-17T00:00:00"/>
    <x v="0"/>
    <x v="0"/>
    <m/>
    <m/>
    <m/>
    <m/>
    <m/>
    <m/>
    <m/>
    <m/>
    <m/>
    <n v="1860.71"/>
    <m/>
    <m/>
    <n v="1860.71"/>
  </r>
  <r>
    <x v="21"/>
    <d v="2024-05-20T00:00:00"/>
    <x v="0"/>
    <x v="0"/>
    <m/>
    <m/>
    <m/>
    <m/>
    <m/>
    <m/>
    <m/>
    <n v="200"/>
    <n v="153.87"/>
    <n v="143.83000000000001"/>
    <m/>
    <m/>
    <n v="497.7"/>
  </r>
  <r>
    <x v="21"/>
    <d v="2024-05-23T00:00:00"/>
    <x v="0"/>
    <x v="0"/>
    <m/>
    <m/>
    <m/>
    <m/>
    <m/>
    <m/>
    <m/>
    <m/>
    <m/>
    <n v="1557.8"/>
    <m/>
    <m/>
    <n v="1557.8"/>
  </r>
  <r>
    <x v="21"/>
    <d v="2024-05-24T00:00:00"/>
    <x v="0"/>
    <x v="0"/>
    <m/>
    <m/>
    <m/>
    <m/>
    <m/>
    <m/>
    <m/>
    <m/>
    <m/>
    <n v="100"/>
    <m/>
    <m/>
    <n v="100"/>
  </r>
  <r>
    <x v="21"/>
    <d v="2024-05-28T00:00:00"/>
    <x v="0"/>
    <x v="0"/>
    <m/>
    <m/>
    <m/>
    <m/>
    <m/>
    <m/>
    <m/>
    <m/>
    <m/>
    <n v="300"/>
    <m/>
    <m/>
    <n v="300"/>
  </r>
  <r>
    <x v="21"/>
    <d v="2024-06-04T00:00:00"/>
    <x v="0"/>
    <x v="0"/>
    <m/>
    <m/>
    <m/>
    <m/>
    <m/>
    <m/>
    <m/>
    <m/>
    <m/>
    <n v="722.25"/>
    <m/>
    <m/>
    <n v="722.25"/>
  </r>
  <r>
    <x v="21"/>
    <d v="2024-06-05T00:00:00"/>
    <x v="0"/>
    <x v="0"/>
    <m/>
    <m/>
    <m/>
    <m/>
    <m/>
    <m/>
    <m/>
    <m/>
    <m/>
    <m/>
    <n v="1292.74"/>
    <m/>
    <n v="1292.74"/>
  </r>
  <r>
    <x v="21"/>
    <d v="2024-06-07T00:00:00"/>
    <x v="0"/>
    <x v="0"/>
    <m/>
    <m/>
    <m/>
    <m/>
    <m/>
    <m/>
    <m/>
    <m/>
    <m/>
    <m/>
    <n v="442.23"/>
    <m/>
    <n v="442.23"/>
  </r>
  <r>
    <x v="21"/>
    <d v="2024-06-10T00:00:00"/>
    <x v="0"/>
    <x v="0"/>
    <m/>
    <m/>
    <m/>
    <m/>
    <m/>
    <m/>
    <m/>
    <m/>
    <n v="1178.8699999999999"/>
    <m/>
    <m/>
    <m/>
    <n v="1178.8699999999999"/>
  </r>
  <r>
    <x v="21"/>
    <d v="2024-06-14T00:00:00"/>
    <x v="0"/>
    <x v="0"/>
    <m/>
    <m/>
    <m/>
    <m/>
    <m/>
    <m/>
    <m/>
    <m/>
    <m/>
    <m/>
    <n v="100"/>
    <m/>
    <n v="100"/>
  </r>
  <r>
    <x v="21"/>
    <d v="2024-06-20T00:00:00"/>
    <x v="0"/>
    <x v="0"/>
    <m/>
    <m/>
    <m/>
    <m/>
    <m/>
    <m/>
    <m/>
    <m/>
    <m/>
    <n v="500"/>
    <n v="2404.58"/>
    <m/>
    <n v="2904.58"/>
  </r>
  <r>
    <x v="21"/>
    <d v="2024-06-21T00:00:00"/>
    <x v="0"/>
    <x v="0"/>
    <m/>
    <m/>
    <m/>
    <m/>
    <m/>
    <m/>
    <m/>
    <m/>
    <m/>
    <n v="1214.02"/>
    <n v="744"/>
    <m/>
    <n v="1958.02"/>
  </r>
  <r>
    <x v="21"/>
    <d v="2024-06-26T00:00:00"/>
    <x v="0"/>
    <x v="0"/>
    <m/>
    <m/>
    <m/>
    <m/>
    <m/>
    <m/>
    <m/>
    <m/>
    <m/>
    <m/>
    <n v="985.33"/>
    <m/>
    <n v="985.33"/>
  </r>
  <r>
    <x v="21"/>
    <d v="2024-07-02T00:00:00"/>
    <x v="0"/>
    <x v="0"/>
    <m/>
    <m/>
    <m/>
    <m/>
    <m/>
    <m/>
    <m/>
    <m/>
    <m/>
    <m/>
    <n v="1522.62"/>
    <n v="155.26"/>
    <n v="1677.88"/>
  </r>
  <r>
    <x v="21"/>
    <d v="2024-07-03T00:00:00"/>
    <x v="0"/>
    <x v="0"/>
    <m/>
    <m/>
    <m/>
    <m/>
    <m/>
    <m/>
    <m/>
    <m/>
    <n v="100"/>
    <n v="353.49"/>
    <m/>
    <m/>
    <n v="453.49"/>
  </r>
  <r>
    <x v="21"/>
    <d v="2024-07-10T00:00:00"/>
    <x v="0"/>
    <x v="0"/>
    <m/>
    <m/>
    <m/>
    <m/>
    <m/>
    <m/>
    <m/>
    <m/>
    <m/>
    <m/>
    <n v="2920.48"/>
    <n v="437.8"/>
    <n v="3358.28"/>
  </r>
  <r>
    <x v="21"/>
    <d v="2024-07-17T00:00:00"/>
    <x v="0"/>
    <x v="0"/>
    <m/>
    <m/>
    <m/>
    <m/>
    <m/>
    <m/>
    <m/>
    <m/>
    <m/>
    <m/>
    <n v="314.42"/>
    <m/>
    <n v="314.42"/>
  </r>
  <r>
    <x v="21"/>
    <d v="2024-07-18T00:00:00"/>
    <x v="0"/>
    <x v="0"/>
    <m/>
    <m/>
    <m/>
    <m/>
    <m/>
    <m/>
    <m/>
    <m/>
    <m/>
    <n v="1117.23"/>
    <m/>
    <n v="745.96"/>
    <n v="1863.19"/>
  </r>
  <r>
    <x v="21"/>
    <d v="2024-07-19T00:00:00"/>
    <x v="0"/>
    <x v="0"/>
    <m/>
    <m/>
    <m/>
    <m/>
    <m/>
    <m/>
    <m/>
    <m/>
    <m/>
    <m/>
    <m/>
    <n v="104.22"/>
    <n v="104.22"/>
  </r>
  <r>
    <x v="21"/>
    <d v="2024-07-22T00:00:00"/>
    <x v="0"/>
    <x v="0"/>
    <m/>
    <m/>
    <m/>
    <m/>
    <m/>
    <m/>
    <m/>
    <m/>
    <m/>
    <m/>
    <n v="1743.54"/>
    <m/>
    <n v="1743.54"/>
  </r>
  <r>
    <x v="21"/>
    <d v="2024-07-24T00:00:00"/>
    <x v="0"/>
    <x v="0"/>
    <m/>
    <m/>
    <m/>
    <m/>
    <m/>
    <m/>
    <m/>
    <m/>
    <m/>
    <m/>
    <m/>
    <n v="1861"/>
    <n v="1861"/>
  </r>
  <r>
    <x v="21"/>
    <d v="2024-07-25T00:00:00"/>
    <x v="0"/>
    <x v="0"/>
    <m/>
    <m/>
    <m/>
    <m/>
    <m/>
    <m/>
    <m/>
    <m/>
    <m/>
    <m/>
    <m/>
    <n v="77.739999999999995"/>
    <n v="77.739999999999995"/>
  </r>
  <r>
    <x v="21"/>
    <d v="2024-07-29T00:00:00"/>
    <x v="0"/>
    <x v="0"/>
    <m/>
    <m/>
    <m/>
    <m/>
    <m/>
    <m/>
    <m/>
    <m/>
    <m/>
    <m/>
    <m/>
    <n v="1177.8"/>
    <n v="1177.8"/>
  </r>
  <r>
    <x v="21"/>
    <d v="2024-08-01T00:00:00"/>
    <x v="0"/>
    <x v="0"/>
    <m/>
    <m/>
    <m/>
    <m/>
    <m/>
    <m/>
    <m/>
    <m/>
    <m/>
    <m/>
    <m/>
    <n v="53.09"/>
    <n v="53.09"/>
  </r>
  <r>
    <x v="21"/>
    <d v="2024-08-06T00:00:00"/>
    <x v="0"/>
    <x v="0"/>
    <m/>
    <m/>
    <m/>
    <m/>
    <m/>
    <m/>
    <m/>
    <m/>
    <m/>
    <m/>
    <m/>
    <n v="1583.97"/>
    <n v="1583.97"/>
  </r>
  <r>
    <x v="21"/>
    <d v="2024-08-13T00:00:00"/>
    <x v="0"/>
    <x v="0"/>
    <m/>
    <m/>
    <m/>
    <m/>
    <m/>
    <m/>
    <m/>
    <m/>
    <m/>
    <m/>
    <m/>
    <n v="1831.21"/>
    <n v="1831.21"/>
  </r>
  <r>
    <x v="21"/>
    <d v="2024-08-14T00:00:00"/>
    <x v="0"/>
    <x v="0"/>
    <m/>
    <m/>
    <m/>
    <m/>
    <m/>
    <m/>
    <m/>
    <m/>
    <m/>
    <m/>
    <m/>
    <n v="257.36"/>
    <n v="257.36"/>
  </r>
  <r>
    <x v="21"/>
    <d v="2024-08-21T00:00:00"/>
    <x v="0"/>
    <x v="0"/>
    <m/>
    <m/>
    <m/>
    <m/>
    <m/>
    <m/>
    <m/>
    <m/>
    <m/>
    <m/>
    <m/>
    <n v="200"/>
    <n v="200"/>
  </r>
  <r>
    <x v="21"/>
    <s v="#"/>
    <x v="0"/>
    <x v="3"/>
    <m/>
    <m/>
    <m/>
    <m/>
    <m/>
    <m/>
    <m/>
    <m/>
    <m/>
    <m/>
    <m/>
    <m/>
    <m/>
  </r>
  <r>
    <x v="21"/>
    <s v="#"/>
    <x v="0"/>
    <x v="0"/>
    <m/>
    <m/>
    <m/>
    <m/>
    <m/>
    <m/>
    <m/>
    <m/>
    <m/>
    <m/>
    <m/>
    <m/>
    <m/>
  </r>
  <r>
    <x v="21"/>
    <s v="#"/>
    <x v="0"/>
    <x v="1"/>
    <m/>
    <m/>
    <m/>
    <m/>
    <m/>
    <m/>
    <m/>
    <m/>
    <m/>
    <m/>
    <m/>
    <m/>
    <m/>
  </r>
  <r>
    <x v="21"/>
    <s v="#"/>
    <x v="0"/>
    <x v="4"/>
    <m/>
    <m/>
    <m/>
    <m/>
    <m/>
    <m/>
    <m/>
    <m/>
    <m/>
    <m/>
    <m/>
    <m/>
    <m/>
  </r>
  <r>
    <x v="21"/>
    <s v="#"/>
    <x v="0"/>
    <x v="5"/>
    <m/>
    <m/>
    <m/>
    <m/>
    <m/>
    <m/>
    <m/>
    <m/>
    <m/>
    <m/>
    <m/>
    <m/>
    <m/>
  </r>
  <r>
    <x v="21"/>
    <s v="Result"/>
    <x v="1"/>
    <x v="2"/>
    <n v="39784.410000000003"/>
    <n v="13228.13"/>
    <n v="16004.17"/>
    <n v="9259.1200000000008"/>
    <n v="9065.98"/>
    <n v="12817.93"/>
    <n v="14628.82"/>
    <n v="10761.52"/>
    <n v="17091.97"/>
    <n v="10118.64"/>
    <n v="12469.94"/>
    <n v="8485.41"/>
    <n v="173716.04"/>
  </r>
  <r>
    <x v="22"/>
    <d v="2023-08-23T00:00:00"/>
    <x v="0"/>
    <x v="0"/>
    <n v="2143.98"/>
    <m/>
    <m/>
    <m/>
    <m/>
    <m/>
    <m/>
    <m/>
    <m/>
    <m/>
    <m/>
    <m/>
    <n v="2143.98"/>
  </r>
  <r>
    <x v="22"/>
    <d v="2023-08-28T00:00:00"/>
    <x v="0"/>
    <x v="0"/>
    <n v="3639.49"/>
    <m/>
    <m/>
    <m/>
    <m/>
    <m/>
    <m/>
    <m/>
    <m/>
    <m/>
    <m/>
    <m/>
    <n v="3639.49"/>
  </r>
  <r>
    <x v="22"/>
    <d v="2023-08-29T00:00:00"/>
    <x v="0"/>
    <x v="0"/>
    <n v="1550"/>
    <m/>
    <m/>
    <m/>
    <m/>
    <m/>
    <m/>
    <m/>
    <m/>
    <m/>
    <m/>
    <m/>
    <n v="1550"/>
  </r>
  <r>
    <x v="22"/>
    <d v="2023-08-30T00:00:00"/>
    <x v="0"/>
    <x v="0"/>
    <n v="4019.41"/>
    <m/>
    <m/>
    <m/>
    <m/>
    <m/>
    <m/>
    <m/>
    <m/>
    <m/>
    <m/>
    <m/>
    <n v="4019.41"/>
  </r>
  <r>
    <x v="22"/>
    <d v="2023-09-05T00:00:00"/>
    <x v="0"/>
    <x v="0"/>
    <n v="1938.61"/>
    <m/>
    <m/>
    <m/>
    <m/>
    <m/>
    <m/>
    <m/>
    <m/>
    <m/>
    <m/>
    <m/>
    <n v="1938.61"/>
  </r>
  <r>
    <x v="22"/>
    <d v="2023-09-13T00:00:00"/>
    <x v="0"/>
    <x v="0"/>
    <n v="336.02"/>
    <m/>
    <m/>
    <m/>
    <m/>
    <m/>
    <m/>
    <m/>
    <m/>
    <m/>
    <m/>
    <m/>
    <n v="336.02"/>
  </r>
  <r>
    <x v="22"/>
    <d v="2023-09-14T00:00:00"/>
    <x v="0"/>
    <x v="0"/>
    <m/>
    <n v="1410.09"/>
    <m/>
    <m/>
    <m/>
    <m/>
    <m/>
    <m/>
    <m/>
    <m/>
    <m/>
    <m/>
    <n v="1410.09"/>
  </r>
  <r>
    <x v="22"/>
    <d v="2023-09-18T00:00:00"/>
    <x v="0"/>
    <x v="0"/>
    <m/>
    <n v="1275.28"/>
    <m/>
    <m/>
    <m/>
    <m/>
    <m/>
    <m/>
    <m/>
    <m/>
    <m/>
    <m/>
    <n v="1275.28"/>
  </r>
  <r>
    <x v="22"/>
    <d v="2023-09-25T00:00:00"/>
    <x v="0"/>
    <x v="0"/>
    <m/>
    <n v="5576.93"/>
    <m/>
    <m/>
    <m/>
    <m/>
    <m/>
    <m/>
    <m/>
    <m/>
    <m/>
    <m/>
    <n v="5576.93"/>
  </r>
  <r>
    <x v="22"/>
    <d v="2023-10-03T00:00:00"/>
    <x v="0"/>
    <x v="0"/>
    <m/>
    <n v="3422.53"/>
    <n v="45.9"/>
    <m/>
    <m/>
    <m/>
    <m/>
    <m/>
    <m/>
    <m/>
    <m/>
    <m/>
    <n v="3468.43"/>
  </r>
  <r>
    <x v="22"/>
    <d v="2023-10-13T00:00:00"/>
    <x v="0"/>
    <x v="0"/>
    <m/>
    <n v="1528.63"/>
    <m/>
    <m/>
    <m/>
    <m/>
    <m/>
    <m/>
    <m/>
    <m/>
    <m/>
    <m/>
    <n v="1528.63"/>
  </r>
  <r>
    <x v="22"/>
    <d v="2023-10-24T00:00:00"/>
    <x v="0"/>
    <x v="0"/>
    <m/>
    <m/>
    <n v="6613.19"/>
    <m/>
    <m/>
    <m/>
    <m/>
    <m/>
    <m/>
    <m/>
    <m/>
    <m/>
    <n v="6613.19"/>
  </r>
  <r>
    <x v="22"/>
    <d v="2023-10-30T00:00:00"/>
    <x v="0"/>
    <x v="0"/>
    <m/>
    <m/>
    <n v="9181.86"/>
    <m/>
    <m/>
    <m/>
    <m/>
    <m/>
    <m/>
    <m/>
    <m/>
    <m/>
    <n v="9181.86"/>
  </r>
  <r>
    <x v="22"/>
    <d v="2023-11-08T00:00:00"/>
    <x v="0"/>
    <x v="0"/>
    <m/>
    <m/>
    <n v="393.3"/>
    <m/>
    <m/>
    <m/>
    <m/>
    <m/>
    <m/>
    <m/>
    <m/>
    <m/>
    <n v="393.3"/>
  </r>
  <r>
    <x v="22"/>
    <d v="2023-11-20T00:00:00"/>
    <x v="0"/>
    <x v="0"/>
    <m/>
    <m/>
    <m/>
    <n v="3808.84"/>
    <m/>
    <m/>
    <m/>
    <m/>
    <m/>
    <m/>
    <m/>
    <m/>
    <n v="3808.84"/>
  </r>
  <r>
    <x v="22"/>
    <d v="2023-11-21T00:00:00"/>
    <x v="0"/>
    <x v="0"/>
    <m/>
    <m/>
    <m/>
    <n v="2211.0100000000002"/>
    <m/>
    <m/>
    <m/>
    <m/>
    <m/>
    <m/>
    <m/>
    <m/>
    <n v="2211.0100000000002"/>
  </r>
  <r>
    <x v="22"/>
    <d v="2023-11-27T00:00:00"/>
    <x v="0"/>
    <x v="0"/>
    <m/>
    <m/>
    <m/>
    <n v="11705.11"/>
    <m/>
    <m/>
    <m/>
    <m/>
    <m/>
    <m/>
    <m/>
    <m/>
    <n v="11705.11"/>
  </r>
  <r>
    <x v="22"/>
    <d v="2023-11-30T00:00:00"/>
    <x v="0"/>
    <x v="0"/>
    <m/>
    <m/>
    <n v="315.42"/>
    <m/>
    <m/>
    <m/>
    <m/>
    <m/>
    <m/>
    <m/>
    <m/>
    <m/>
    <n v="315.42"/>
  </r>
  <r>
    <x v="22"/>
    <d v="2023-12-04T00:00:00"/>
    <x v="0"/>
    <x v="0"/>
    <m/>
    <m/>
    <m/>
    <n v="1789.14"/>
    <m/>
    <m/>
    <m/>
    <m/>
    <m/>
    <m/>
    <m/>
    <m/>
    <n v="1789.14"/>
  </r>
  <r>
    <x v="22"/>
    <d v="2023-12-05T00:00:00"/>
    <x v="0"/>
    <x v="0"/>
    <m/>
    <m/>
    <m/>
    <n v="116.4"/>
    <m/>
    <m/>
    <m/>
    <m/>
    <m/>
    <m/>
    <m/>
    <m/>
    <n v="116.4"/>
  </r>
  <r>
    <x v="22"/>
    <d v="2023-12-08T00:00:00"/>
    <x v="0"/>
    <x v="0"/>
    <m/>
    <m/>
    <m/>
    <n v="350.43"/>
    <m/>
    <m/>
    <m/>
    <m/>
    <m/>
    <m/>
    <m/>
    <m/>
    <n v="350.43"/>
  </r>
  <r>
    <x v="22"/>
    <d v="2023-12-11T00:00:00"/>
    <x v="0"/>
    <x v="0"/>
    <m/>
    <m/>
    <m/>
    <m/>
    <n v="6655.21"/>
    <m/>
    <m/>
    <m/>
    <m/>
    <m/>
    <m/>
    <m/>
    <n v="6655.21"/>
  </r>
  <r>
    <x v="22"/>
    <d v="2023-12-15T00:00:00"/>
    <x v="0"/>
    <x v="0"/>
    <m/>
    <m/>
    <m/>
    <m/>
    <n v="4221.24"/>
    <m/>
    <m/>
    <m/>
    <m/>
    <m/>
    <m/>
    <m/>
    <n v="4221.24"/>
  </r>
  <r>
    <x v="22"/>
    <d v="2023-12-19T00:00:00"/>
    <x v="0"/>
    <x v="0"/>
    <m/>
    <m/>
    <m/>
    <m/>
    <n v="570.03"/>
    <m/>
    <m/>
    <m/>
    <m/>
    <m/>
    <m/>
    <m/>
    <n v="570.03"/>
  </r>
  <r>
    <x v="22"/>
    <d v="2023-12-26T00:00:00"/>
    <x v="0"/>
    <x v="0"/>
    <m/>
    <m/>
    <n v="337.04"/>
    <n v="3216"/>
    <m/>
    <m/>
    <m/>
    <m/>
    <m/>
    <m/>
    <m/>
    <m/>
    <n v="3553.04"/>
  </r>
  <r>
    <x v="22"/>
    <d v="2023-12-28T00:00:00"/>
    <x v="0"/>
    <x v="0"/>
    <m/>
    <m/>
    <m/>
    <m/>
    <n v="15945.52"/>
    <m/>
    <m/>
    <m/>
    <m/>
    <m/>
    <m/>
    <m/>
    <n v="15945.52"/>
  </r>
  <r>
    <x v="22"/>
    <d v="2023-12-29T00:00:00"/>
    <x v="0"/>
    <x v="0"/>
    <m/>
    <m/>
    <m/>
    <m/>
    <n v="1500"/>
    <m/>
    <m/>
    <m/>
    <m/>
    <m/>
    <m/>
    <m/>
    <n v="1500"/>
  </r>
  <r>
    <x v="22"/>
    <d v="2024-01-08T00:00:00"/>
    <x v="0"/>
    <x v="0"/>
    <m/>
    <m/>
    <m/>
    <n v="251.37"/>
    <m/>
    <m/>
    <m/>
    <m/>
    <m/>
    <m/>
    <m/>
    <m/>
    <n v="251.37"/>
  </r>
  <r>
    <x v="22"/>
    <d v="2024-01-09T00:00:00"/>
    <x v="0"/>
    <x v="0"/>
    <m/>
    <m/>
    <m/>
    <m/>
    <n v="2759.57"/>
    <n v="2159.25"/>
    <m/>
    <m/>
    <m/>
    <m/>
    <m/>
    <m/>
    <n v="4918.82"/>
  </r>
  <r>
    <x v="22"/>
    <d v="2024-01-16T00:00:00"/>
    <x v="0"/>
    <x v="0"/>
    <m/>
    <m/>
    <m/>
    <m/>
    <m/>
    <n v="6000.22"/>
    <m/>
    <m/>
    <m/>
    <m/>
    <m/>
    <m/>
    <n v="6000.22"/>
  </r>
  <r>
    <x v="22"/>
    <d v="2024-01-19T00:00:00"/>
    <x v="0"/>
    <x v="0"/>
    <m/>
    <m/>
    <m/>
    <n v="300"/>
    <m/>
    <m/>
    <m/>
    <m/>
    <m/>
    <m/>
    <m/>
    <m/>
    <n v="300"/>
  </r>
  <r>
    <x v="22"/>
    <d v="2024-01-23T00:00:00"/>
    <x v="0"/>
    <x v="0"/>
    <m/>
    <m/>
    <m/>
    <m/>
    <m/>
    <n v="400"/>
    <m/>
    <m/>
    <m/>
    <m/>
    <m/>
    <m/>
    <n v="400"/>
  </r>
  <r>
    <x v="22"/>
    <d v="2024-01-24T00:00:00"/>
    <x v="0"/>
    <x v="0"/>
    <m/>
    <m/>
    <m/>
    <m/>
    <m/>
    <n v="3345.57"/>
    <m/>
    <m/>
    <m/>
    <m/>
    <m/>
    <m/>
    <n v="3345.57"/>
  </r>
  <r>
    <x v="22"/>
    <d v="2024-01-29T00:00:00"/>
    <x v="0"/>
    <x v="0"/>
    <m/>
    <m/>
    <m/>
    <m/>
    <m/>
    <n v="4708.46"/>
    <m/>
    <m/>
    <m/>
    <m/>
    <m/>
    <m/>
    <n v="4708.46"/>
  </r>
  <r>
    <x v="22"/>
    <d v="2024-02-02T00:00:00"/>
    <x v="0"/>
    <x v="0"/>
    <m/>
    <m/>
    <m/>
    <m/>
    <m/>
    <n v="8736.9500000000007"/>
    <m/>
    <m/>
    <m/>
    <m/>
    <m/>
    <m/>
    <n v="8736.9500000000007"/>
  </r>
  <r>
    <x v="22"/>
    <d v="2024-02-06T00:00:00"/>
    <x v="0"/>
    <x v="0"/>
    <m/>
    <m/>
    <m/>
    <m/>
    <m/>
    <n v="5168.68"/>
    <n v="781.68"/>
    <m/>
    <m/>
    <m/>
    <m/>
    <m/>
    <n v="5950.36"/>
  </r>
  <r>
    <x v="22"/>
    <d v="2024-02-12T00:00:00"/>
    <x v="0"/>
    <x v="0"/>
    <m/>
    <m/>
    <m/>
    <m/>
    <m/>
    <m/>
    <n v="3225.58"/>
    <m/>
    <m/>
    <m/>
    <m/>
    <m/>
    <n v="3225.58"/>
  </r>
  <r>
    <x v="22"/>
    <d v="2024-02-16T00:00:00"/>
    <x v="0"/>
    <x v="0"/>
    <m/>
    <m/>
    <m/>
    <m/>
    <m/>
    <m/>
    <n v="1523.12"/>
    <m/>
    <m/>
    <m/>
    <m/>
    <m/>
    <n v="1523.12"/>
  </r>
  <r>
    <x v="22"/>
    <d v="2024-02-21T00:00:00"/>
    <x v="0"/>
    <x v="0"/>
    <m/>
    <m/>
    <m/>
    <m/>
    <m/>
    <m/>
    <n v="6401.22"/>
    <m/>
    <m/>
    <m/>
    <m/>
    <m/>
    <n v="6401.22"/>
  </r>
  <r>
    <x v="22"/>
    <d v="2024-02-22T00:00:00"/>
    <x v="0"/>
    <x v="0"/>
    <m/>
    <m/>
    <m/>
    <m/>
    <m/>
    <m/>
    <n v="7236.68"/>
    <m/>
    <m/>
    <m/>
    <m/>
    <m/>
    <n v="7236.68"/>
  </r>
  <r>
    <x v="22"/>
    <d v="2024-02-26T00:00:00"/>
    <x v="0"/>
    <x v="0"/>
    <m/>
    <m/>
    <m/>
    <m/>
    <m/>
    <m/>
    <n v="1343.2"/>
    <m/>
    <m/>
    <m/>
    <m/>
    <m/>
    <n v="1343.2"/>
  </r>
  <r>
    <x v="22"/>
    <d v="2024-03-07T00:00:00"/>
    <x v="0"/>
    <x v="0"/>
    <m/>
    <m/>
    <m/>
    <m/>
    <m/>
    <m/>
    <n v="12131.81"/>
    <m/>
    <m/>
    <m/>
    <m/>
    <m/>
    <n v="12131.81"/>
  </r>
  <r>
    <x v="22"/>
    <d v="2024-03-08T00:00:00"/>
    <x v="0"/>
    <x v="0"/>
    <m/>
    <m/>
    <m/>
    <m/>
    <m/>
    <m/>
    <m/>
    <n v="1065.8599999999999"/>
    <m/>
    <m/>
    <m/>
    <m/>
    <n v="1065.8599999999999"/>
  </r>
  <r>
    <x v="22"/>
    <d v="2024-03-12T00:00:00"/>
    <x v="0"/>
    <x v="0"/>
    <m/>
    <m/>
    <m/>
    <m/>
    <m/>
    <m/>
    <m/>
    <n v="1200"/>
    <m/>
    <m/>
    <m/>
    <m/>
    <n v="1200"/>
  </r>
  <r>
    <x v="22"/>
    <d v="2024-03-15T00:00:00"/>
    <x v="0"/>
    <x v="0"/>
    <m/>
    <m/>
    <m/>
    <m/>
    <m/>
    <m/>
    <m/>
    <n v="5023.93"/>
    <m/>
    <m/>
    <m/>
    <m/>
    <n v="5023.93"/>
  </r>
  <r>
    <x v="22"/>
    <d v="2024-03-22T00:00:00"/>
    <x v="0"/>
    <x v="0"/>
    <m/>
    <m/>
    <m/>
    <m/>
    <m/>
    <m/>
    <m/>
    <n v="9106.14"/>
    <m/>
    <m/>
    <m/>
    <m/>
    <n v="9106.14"/>
  </r>
  <r>
    <x v="22"/>
    <d v="2024-03-27T00:00:00"/>
    <x v="0"/>
    <x v="0"/>
    <m/>
    <m/>
    <m/>
    <m/>
    <m/>
    <m/>
    <m/>
    <n v="300"/>
    <m/>
    <m/>
    <m/>
    <m/>
    <n v="300"/>
  </r>
  <r>
    <x v="22"/>
    <d v="2024-03-29T00:00:00"/>
    <x v="0"/>
    <x v="0"/>
    <m/>
    <m/>
    <m/>
    <m/>
    <m/>
    <m/>
    <m/>
    <n v="3519.63"/>
    <m/>
    <m/>
    <m/>
    <m/>
    <n v="3519.63"/>
  </r>
  <r>
    <x v="22"/>
    <d v="2024-04-01T00:00:00"/>
    <x v="0"/>
    <x v="0"/>
    <m/>
    <m/>
    <m/>
    <m/>
    <m/>
    <m/>
    <n v="700"/>
    <m/>
    <m/>
    <m/>
    <m/>
    <m/>
    <n v="700"/>
  </r>
  <r>
    <x v="22"/>
    <d v="2024-04-05T00:00:00"/>
    <x v="0"/>
    <x v="0"/>
    <m/>
    <m/>
    <m/>
    <m/>
    <m/>
    <m/>
    <m/>
    <n v="7724.8"/>
    <m/>
    <m/>
    <m/>
    <m/>
    <n v="7724.8"/>
  </r>
  <r>
    <x v="22"/>
    <d v="2024-04-08T00:00:00"/>
    <x v="0"/>
    <x v="0"/>
    <m/>
    <m/>
    <m/>
    <m/>
    <m/>
    <m/>
    <m/>
    <m/>
    <n v="1150.82"/>
    <m/>
    <m/>
    <m/>
    <n v="1150.82"/>
  </r>
  <r>
    <x v="22"/>
    <d v="2024-04-10T00:00:00"/>
    <x v="0"/>
    <x v="0"/>
    <m/>
    <m/>
    <m/>
    <m/>
    <m/>
    <m/>
    <m/>
    <m/>
    <n v="1206.1099999999999"/>
    <m/>
    <m/>
    <m/>
    <n v="1206.1099999999999"/>
  </r>
  <r>
    <x v="22"/>
    <d v="2024-04-12T00:00:00"/>
    <x v="0"/>
    <x v="0"/>
    <m/>
    <m/>
    <m/>
    <m/>
    <m/>
    <m/>
    <m/>
    <m/>
    <n v="1259.07"/>
    <m/>
    <m/>
    <m/>
    <n v="1259.07"/>
  </r>
  <r>
    <x v="22"/>
    <d v="2024-04-16T00:00:00"/>
    <x v="0"/>
    <x v="0"/>
    <m/>
    <m/>
    <m/>
    <m/>
    <m/>
    <m/>
    <m/>
    <m/>
    <n v="1150"/>
    <m/>
    <m/>
    <m/>
    <n v="1150"/>
  </r>
  <r>
    <x v="22"/>
    <d v="2024-04-19T00:00:00"/>
    <x v="0"/>
    <x v="0"/>
    <m/>
    <m/>
    <m/>
    <m/>
    <m/>
    <m/>
    <m/>
    <m/>
    <n v="6389.92"/>
    <m/>
    <m/>
    <m/>
    <n v="6389.92"/>
  </r>
  <r>
    <x v="22"/>
    <d v="2024-04-22T00:00:00"/>
    <x v="0"/>
    <x v="0"/>
    <m/>
    <m/>
    <m/>
    <m/>
    <m/>
    <m/>
    <m/>
    <m/>
    <n v="1150"/>
    <m/>
    <m/>
    <m/>
    <n v="1150"/>
  </r>
  <r>
    <x v="22"/>
    <d v="2024-04-30T00:00:00"/>
    <x v="0"/>
    <x v="0"/>
    <m/>
    <m/>
    <m/>
    <m/>
    <m/>
    <m/>
    <m/>
    <m/>
    <n v="7156.22"/>
    <m/>
    <m/>
    <m/>
    <n v="7156.22"/>
  </r>
  <r>
    <x v="22"/>
    <d v="2024-05-03T00:00:00"/>
    <x v="0"/>
    <x v="0"/>
    <m/>
    <m/>
    <m/>
    <m/>
    <m/>
    <m/>
    <m/>
    <m/>
    <n v="800"/>
    <n v="1000"/>
    <m/>
    <m/>
    <n v="1800"/>
  </r>
  <r>
    <x v="22"/>
    <d v="2024-05-06T00:00:00"/>
    <x v="0"/>
    <x v="0"/>
    <m/>
    <m/>
    <m/>
    <m/>
    <m/>
    <m/>
    <m/>
    <m/>
    <n v="3345.5"/>
    <n v="400"/>
    <m/>
    <m/>
    <n v="3745.5"/>
  </r>
  <r>
    <x v="22"/>
    <d v="2024-05-09T00:00:00"/>
    <x v="0"/>
    <x v="0"/>
    <m/>
    <m/>
    <m/>
    <m/>
    <m/>
    <m/>
    <m/>
    <m/>
    <n v="479.2"/>
    <m/>
    <m/>
    <m/>
    <n v="479.2"/>
  </r>
  <r>
    <x v="22"/>
    <d v="2024-05-14T00:00:00"/>
    <x v="0"/>
    <x v="0"/>
    <m/>
    <m/>
    <m/>
    <m/>
    <m/>
    <m/>
    <m/>
    <m/>
    <m/>
    <n v="3153.88"/>
    <m/>
    <m/>
    <n v="3153.88"/>
  </r>
  <r>
    <x v="22"/>
    <d v="2024-05-15T00:00:00"/>
    <x v="0"/>
    <x v="0"/>
    <m/>
    <m/>
    <m/>
    <m/>
    <m/>
    <m/>
    <m/>
    <m/>
    <m/>
    <n v="400"/>
    <m/>
    <m/>
    <n v="400"/>
  </r>
  <r>
    <x v="22"/>
    <d v="2024-05-17T00:00:00"/>
    <x v="0"/>
    <x v="0"/>
    <m/>
    <m/>
    <m/>
    <m/>
    <m/>
    <m/>
    <m/>
    <m/>
    <m/>
    <n v="3040.5"/>
    <m/>
    <m/>
    <n v="3040.5"/>
  </r>
  <r>
    <x v="22"/>
    <d v="2024-05-24T00:00:00"/>
    <x v="0"/>
    <x v="0"/>
    <m/>
    <m/>
    <m/>
    <m/>
    <m/>
    <m/>
    <m/>
    <m/>
    <m/>
    <n v="400"/>
    <m/>
    <m/>
    <n v="400"/>
  </r>
  <r>
    <x v="22"/>
    <d v="2024-06-04T00:00:00"/>
    <x v="0"/>
    <x v="0"/>
    <m/>
    <m/>
    <m/>
    <m/>
    <m/>
    <m/>
    <m/>
    <m/>
    <m/>
    <n v="6572.17"/>
    <n v="984.49"/>
    <m/>
    <n v="7556.66"/>
  </r>
  <r>
    <x v="22"/>
    <d v="2024-06-07T00:00:00"/>
    <x v="0"/>
    <x v="0"/>
    <m/>
    <m/>
    <m/>
    <m/>
    <m/>
    <m/>
    <m/>
    <m/>
    <m/>
    <n v="1195.73"/>
    <m/>
    <m/>
    <n v="1195.73"/>
  </r>
  <r>
    <x v="22"/>
    <d v="2024-06-11T00:00:00"/>
    <x v="0"/>
    <x v="0"/>
    <m/>
    <m/>
    <m/>
    <m/>
    <m/>
    <m/>
    <m/>
    <m/>
    <m/>
    <n v="1375.9"/>
    <n v="1000"/>
    <m/>
    <n v="2375.9"/>
  </r>
  <r>
    <x v="22"/>
    <d v="2024-06-20T00:00:00"/>
    <x v="0"/>
    <x v="0"/>
    <m/>
    <m/>
    <m/>
    <m/>
    <m/>
    <m/>
    <m/>
    <m/>
    <m/>
    <m/>
    <n v="4550.59"/>
    <m/>
    <n v="4550.59"/>
  </r>
  <r>
    <x v="22"/>
    <d v="2024-06-24T00:00:00"/>
    <x v="0"/>
    <x v="0"/>
    <m/>
    <m/>
    <m/>
    <m/>
    <m/>
    <m/>
    <m/>
    <m/>
    <m/>
    <m/>
    <n v="4469.1000000000004"/>
    <m/>
    <n v="4469.1000000000004"/>
  </r>
  <r>
    <x v="22"/>
    <d v="2024-06-25T00:00:00"/>
    <x v="0"/>
    <x v="0"/>
    <m/>
    <m/>
    <m/>
    <m/>
    <m/>
    <m/>
    <m/>
    <m/>
    <m/>
    <m/>
    <n v="1526.48"/>
    <m/>
    <n v="1526.48"/>
  </r>
  <r>
    <x v="22"/>
    <d v="2024-06-26T00:00:00"/>
    <x v="0"/>
    <x v="0"/>
    <m/>
    <m/>
    <m/>
    <m/>
    <m/>
    <m/>
    <m/>
    <m/>
    <m/>
    <m/>
    <n v="650"/>
    <m/>
    <n v="650"/>
  </r>
  <r>
    <x v="22"/>
    <d v="2024-07-10T00:00:00"/>
    <x v="0"/>
    <x v="0"/>
    <m/>
    <m/>
    <m/>
    <m/>
    <m/>
    <m/>
    <m/>
    <m/>
    <m/>
    <m/>
    <n v="2758.92"/>
    <n v="742.15"/>
    <n v="3501.07"/>
  </r>
  <r>
    <x v="22"/>
    <d v="2024-07-17T00:00:00"/>
    <x v="0"/>
    <x v="0"/>
    <m/>
    <m/>
    <m/>
    <m/>
    <m/>
    <m/>
    <m/>
    <m/>
    <m/>
    <m/>
    <n v="1774.25"/>
    <n v="777.35"/>
    <n v="2551.6"/>
  </r>
  <r>
    <x v="22"/>
    <d v="2024-07-18T00:00:00"/>
    <x v="0"/>
    <x v="0"/>
    <m/>
    <m/>
    <m/>
    <m/>
    <m/>
    <m/>
    <m/>
    <m/>
    <m/>
    <m/>
    <m/>
    <n v="400"/>
    <n v="400"/>
  </r>
  <r>
    <x v="22"/>
    <d v="2024-07-22T00:00:00"/>
    <x v="0"/>
    <x v="0"/>
    <m/>
    <m/>
    <m/>
    <m/>
    <m/>
    <m/>
    <m/>
    <m/>
    <m/>
    <m/>
    <m/>
    <n v="1311.92"/>
    <n v="1311.92"/>
  </r>
  <r>
    <x v="22"/>
    <d v="2024-07-24T00:00:00"/>
    <x v="0"/>
    <x v="0"/>
    <m/>
    <m/>
    <m/>
    <m/>
    <m/>
    <m/>
    <m/>
    <m/>
    <m/>
    <m/>
    <m/>
    <n v="1087.52"/>
    <n v="1087.52"/>
  </r>
  <r>
    <x v="22"/>
    <d v="2024-08-01T00:00:00"/>
    <x v="0"/>
    <x v="0"/>
    <m/>
    <m/>
    <m/>
    <m/>
    <m/>
    <m/>
    <m/>
    <m/>
    <m/>
    <m/>
    <m/>
    <n v="3462.76"/>
    <n v="3462.76"/>
  </r>
  <r>
    <x v="22"/>
    <d v="2024-08-02T00:00:00"/>
    <x v="0"/>
    <x v="0"/>
    <m/>
    <m/>
    <m/>
    <m/>
    <m/>
    <m/>
    <m/>
    <m/>
    <m/>
    <m/>
    <m/>
    <n v="1153.45"/>
    <n v="1153.45"/>
  </r>
  <r>
    <x v="22"/>
    <d v="2024-08-09T00:00:00"/>
    <x v="0"/>
    <x v="0"/>
    <m/>
    <m/>
    <m/>
    <m/>
    <m/>
    <m/>
    <m/>
    <m/>
    <m/>
    <m/>
    <n v="95.47"/>
    <m/>
    <n v="95.47"/>
  </r>
  <r>
    <x v="22"/>
    <s v="#"/>
    <x v="0"/>
    <x v="3"/>
    <m/>
    <m/>
    <m/>
    <m/>
    <m/>
    <m/>
    <m/>
    <m/>
    <m/>
    <m/>
    <m/>
    <m/>
    <m/>
  </r>
  <r>
    <x v="22"/>
    <s v="#"/>
    <x v="0"/>
    <x v="0"/>
    <m/>
    <m/>
    <m/>
    <m/>
    <m/>
    <m/>
    <m/>
    <m/>
    <m/>
    <m/>
    <m/>
    <m/>
    <m/>
  </r>
  <r>
    <x v="22"/>
    <s v="#"/>
    <x v="0"/>
    <x v="1"/>
    <m/>
    <m/>
    <m/>
    <m/>
    <m/>
    <m/>
    <m/>
    <m/>
    <m/>
    <m/>
    <m/>
    <m/>
    <m/>
  </r>
  <r>
    <x v="22"/>
    <s v="Result"/>
    <x v="1"/>
    <x v="2"/>
    <n v="13627.51"/>
    <n v="13213.46"/>
    <n v="16886.71"/>
    <n v="23748.3"/>
    <n v="31651.57"/>
    <n v="30519.13"/>
    <n v="33343.29"/>
    <n v="27940.36"/>
    <n v="24086.84"/>
    <n v="17538.18"/>
    <n v="17809.3"/>
    <n v="8935.15"/>
    <n v="259299.8"/>
  </r>
  <r>
    <x v="23"/>
    <d v="2023-08-01T00:00:00"/>
    <x v="0"/>
    <x v="0"/>
    <n v="75.959999999999994"/>
    <m/>
    <m/>
    <m/>
    <m/>
    <m/>
    <m/>
    <m/>
    <m/>
    <m/>
    <m/>
    <m/>
    <n v="75.959999999999994"/>
  </r>
  <r>
    <x v="23"/>
    <d v="2023-08-03T00:00:00"/>
    <x v="0"/>
    <x v="1"/>
    <n v="10828"/>
    <m/>
    <m/>
    <m/>
    <m/>
    <m/>
    <m/>
    <m/>
    <m/>
    <m/>
    <m/>
    <m/>
    <n v="10828"/>
  </r>
  <r>
    <x v="23"/>
    <d v="2023-08-10T00:00:00"/>
    <x v="0"/>
    <x v="3"/>
    <n v="679"/>
    <m/>
    <m/>
    <m/>
    <m/>
    <m/>
    <m/>
    <m/>
    <m/>
    <m/>
    <m/>
    <m/>
    <n v="679"/>
  </r>
  <r>
    <x v="23"/>
    <d v="2023-08-15T00:00:00"/>
    <x v="0"/>
    <x v="1"/>
    <n v="28725"/>
    <m/>
    <m/>
    <m/>
    <m/>
    <m/>
    <m/>
    <m/>
    <m/>
    <m/>
    <m/>
    <m/>
    <n v="28725"/>
  </r>
  <r>
    <x v="23"/>
    <d v="2023-08-18T00:00:00"/>
    <x v="0"/>
    <x v="0"/>
    <n v="12630.76"/>
    <m/>
    <m/>
    <m/>
    <m/>
    <m/>
    <m/>
    <m/>
    <m/>
    <m/>
    <m/>
    <m/>
    <n v="12630.76"/>
  </r>
  <r>
    <x v="23"/>
    <d v="2023-08-18T00:00:00"/>
    <x v="0"/>
    <x v="1"/>
    <n v="52308"/>
    <m/>
    <m/>
    <m/>
    <m/>
    <m/>
    <m/>
    <m/>
    <m/>
    <m/>
    <m/>
    <m/>
    <n v="52308"/>
  </r>
  <r>
    <x v="23"/>
    <d v="2023-08-21T00:00:00"/>
    <x v="0"/>
    <x v="0"/>
    <n v="1842.3"/>
    <m/>
    <m/>
    <m/>
    <m/>
    <m/>
    <m/>
    <m/>
    <m/>
    <m/>
    <m/>
    <m/>
    <n v="1842.3"/>
  </r>
  <r>
    <x v="23"/>
    <d v="2023-08-25T00:00:00"/>
    <x v="0"/>
    <x v="0"/>
    <n v="583.02"/>
    <m/>
    <m/>
    <m/>
    <m/>
    <m/>
    <m/>
    <m/>
    <m/>
    <m/>
    <m/>
    <m/>
    <n v="583.02"/>
  </r>
  <r>
    <x v="23"/>
    <d v="2023-08-25T00:00:00"/>
    <x v="0"/>
    <x v="1"/>
    <n v="119362"/>
    <m/>
    <m/>
    <m/>
    <m/>
    <m/>
    <m/>
    <m/>
    <m/>
    <m/>
    <m/>
    <m/>
    <n v="119362"/>
  </r>
  <r>
    <x v="23"/>
    <d v="2023-09-01T00:00:00"/>
    <x v="0"/>
    <x v="1"/>
    <n v="90390"/>
    <n v="13586"/>
    <m/>
    <m/>
    <m/>
    <m/>
    <m/>
    <m/>
    <m/>
    <m/>
    <m/>
    <m/>
    <n v="103976"/>
  </r>
  <r>
    <x v="23"/>
    <d v="2023-09-08T00:00:00"/>
    <x v="0"/>
    <x v="1"/>
    <n v="2701"/>
    <n v="19851"/>
    <m/>
    <m/>
    <m/>
    <m/>
    <m/>
    <m/>
    <m/>
    <m/>
    <m/>
    <m/>
    <n v="22552"/>
  </r>
  <r>
    <x v="23"/>
    <d v="2023-09-11T00:00:00"/>
    <x v="0"/>
    <x v="3"/>
    <n v="785"/>
    <n v="4388"/>
    <m/>
    <m/>
    <m/>
    <m/>
    <m/>
    <m/>
    <m/>
    <m/>
    <m/>
    <m/>
    <n v="5173"/>
  </r>
  <r>
    <x v="23"/>
    <d v="2023-09-12T00:00:00"/>
    <x v="0"/>
    <x v="3"/>
    <n v="1377"/>
    <n v="3717"/>
    <m/>
    <m/>
    <m/>
    <m/>
    <m/>
    <m/>
    <m/>
    <m/>
    <m/>
    <m/>
    <n v="5094"/>
  </r>
  <r>
    <x v="23"/>
    <d v="2023-09-14T00:00:00"/>
    <x v="0"/>
    <x v="1"/>
    <n v="1827"/>
    <n v="15501"/>
    <m/>
    <m/>
    <m/>
    <m/>
    <m/>
    <m/>
    <m/>
    <m/>
    <m/>
    <m/>
    <n v="17328"/>
  </r>
  <r>
    <x v="23"/>
    <d v="2023-09-26T00:00:00"/>
    <x v="0"/>
    <x v="1"/>
    <m/>
    <n v="346"/>
    <m/>
    <m/>
    <m/>
    <m/>
    <m/>
    <m/>
    <m/>
    <m/>
    <m/>
    <m/>
    <n v="346"/>
  </r>
  <r>
    <x v="23"/>
    <d v="2023-10-04T00:00:00"/>
    <x v="0"/>
    <x v="3"/>
    <n v="63725"/>
    <m/>
    <n v="3993"/>
    <m/>
    <m/>
    <m/>
    <m/>
    <m/>
    <m/>
    <m/>
    <m/>
    <m/>
    <n v="67718"/>
  </r>
  <r>
    <x v="23"/>
    <d v="2023-10-05T00:00:00"/>
    <x v="0"/>
    <x v="3"/>
    <n v="50651"/>
    <n v="418"/>
    <n v="793"/>
    <m/>
    <m/>
    <m/>
    <m/>
    <m/>
    <m/>
    <m/>
    <m/>
    <m/>
    <n v="51862"/>
  </r>
  <r>
    <x v="23"/>
    <d v="2023-10-06T00:00:00"/>
    <x v="0"/>
    <x v="3"/>
    <n v="40155"/>
    <m/>
    <n v="1863"/>
    <m/>
    <m/>
    <m/>
    <m/>
    <m/>
    <m/>
    <m/>
    <m/>
    <m/>
    <n v="42018"/>
  </r>
  <r>
    <x v="23"/>
    <d v="2023-10-18T00:00:00"/>
    <x v="0"/>
    <x v="0"/>
    <m/>
    <m/>
    <n v="1159.83"/>
    <m/>
    <m/>
    <m/>
    <m/>
    <m/>
    <m/>
    <m/>
    <m/>
    <m/>
    <n v="1159.83"/>
  </r>
  <r>
    <x v="23"/>
    <d v="2023-10-26T00:00:00"/>
    <x v="0"/>
    <x v="1"/>
    <m/>
    <m/>
    <n v="154654"/>
    <m/>
    <m/>
    <m/>
    <m/>
    <m/>
    <m/>
    <m/>
    <m/>
    <m/>
    <n v="154654"/>
  </r>
  <r>
    <x v="23"/>
    <d v="2023-11-07T00:00:00"/>
    <x v="0"/>
    <x v="3"/>
    <m/>
    <m/>
    <n v="25603"/>
    <n v="3122"/>
    <m/>
    <m/>
    <m/>
    <m/>
    <m/>
    <m/>
    <m/>
    <m/>
    <n v="28725"/>
  </r>
  <r>
    <x v="23"/>
    <d v="2023-11-13T00:00:00"/>
    <x v="0"/>
    <x v="0"/>
    <m/>
    <m/>
    <m/>
    <n v="685.26"/>
    <m/>
    <m/>
    <m/>
    <m/>
    <m/>
    <m/>
    <m/>
    <m/>
    <n v="685.26"/>
  </r>
  <r>
    <x v="23"/>
    <d v="2023-11-16T00:00:00"/>
    <x v="0"/>
    <x v="1"/>
    <m/>
    <m/>
    <n v="39224"/>
    <n v="202535"/>
    <m/>
    <m/>
    <m/>
    <m/>
    <m/>
    <m/>
    <m/>
    <m/>
    <n v="241759"/>
  </r>
  <r>
    <x v="23"/>
    <d v="2023-11-20T00:00:00"/>
    <x v="0"/>
    <x v="3"/>
    <m/>
    <m/>
    <n v="5097"/>
    <n v="1253"/>
    <m/>
    <m/>
    <m/>
    <m/>
    <m/>
    <m/>
    <m/>
    <m/>
    <n v="6350"/>
  </r>
  <r>
    <x v="23"/>
    <d v="2023-11-21T00:00:00"/>
    <x v="0"/>
    <x v="1"/>
    <m/>
    <m/>
    <n v="22159"/>
    <n v="94512"/>
    <m/>
    <m/>
    <m/>
    <m/>
    <m/>
    <m/>
    <m/>
    <m/>
    <n v="116671"/>
  </r>
  <r>
    <x v="23"/>
    <d v="2023-12-01T00:00:00"/>
    <x v="0"/>
    <x v="1"/>
    <m/>
    <m/>
    <n v="16268"/>
    <n v="75752"/>
    <n v="1690"/>
    <m/>
    <m/>
    <m/>
    <m/>
    <m/>
    <m/>
    <m/>
    <n v="93710"/>
  </r>
  <r>
    <x v="23"/>
    <d v="2023-12-04T00:00:00"/>
    <x v="0"/>
    <x v="1"/>
    <m/>
    <m/>
    <n v="6993"/>
    <n v="112326"/>
    <n v="1782"/>
    <m/>
    <m/>
    <m/>
    <m/>
    <m/>
    <m/>
    <m/>
    <n v="121101"/>
  </r>
  <r>
    <x v="23"/>
    <d v="2023-12-05T00:00:00"/>
    <x v="0"/>
    <x v="1"/>
    <m/>
    <m/>
    <n v="12543"/>
    <n v="107849"/>
    <n v="3308"/>
    <m/>
    <m/>
    <m/>
    <m/>
    <m/>
    <m/>
    <m/>
    <n v="123700"/>
  </r>
  <r>
    <x v="23"/>
    <d v="2023-12-07T00:00:00"/>
    <x v="0"/>
    <x v="1"/>
    <m/>
    <m/>
    <n v="14702"/>
    <n v="99635"/>
    <n v="11824"/>
    <m/>
    <m/>
    <m/>
    <m/>
    <m/>
    <m/>
    <m/>
    <n v="126161"/>
  </r>
  <r>
    <x v="23"/>
    <d v="2023-12-14T00:00:00"/>
    <x v="0"/>
    <x v="1"/>
    <m/>
    <m/>
    <n v="4350"/>
    <n v="60468"/>
    <n v="49766"/>
    <m/>
    <m/>
    <m/>
    <m/>
    <m/>
    <m/>
    <m/>
    <n v="114584"/>
  </r>
  <r>
    <x v="23"/>
    <d v="2023-12-22T00:00:00"/>
    <x v="0"/>
    <x v="1"/>
    <m/>
    <m/>
    <m/>
    <n v="55470"/>
    <n v="88144"/>
    <m/>
    <m/>
    <m/>
    <m/>
    <m/>
    <m/>
    <m/>
    <n v="143614"/>
  </r>
  <r>
    <x v="23"/>
    <d v="2023-12-28T00:00:00"/>
    <x v="0"/>
    <x v="3"/>
    <m/>
    <m/>
    <n v="4439"/>
    <n v="15468"/>
    <n v="1741"/>
    <m/>
    <m/>
    <m/>
    <m/>
    <m/>
    <m/>
    <m/>
    <n v="21648"/>
  </r>
  <r>
    <x v="23"/>
    <d v="2023-12-29T00:00:00"/>
    <x v="0"/>
    <x v="3"/>
    <m/>
    <m/>
    <n v="3276"/>
    <n v="9927"/>
    <n v="793"/>
    <m/>
    <m/>
    <m/>
    <m/>
    <m/>
    <m/>
    <m/>
    <n v="13996"/>
  </r>
  <r>
    <x v="23"/>
    <d v="2024-01-04T00:00:00"/>
    <x v="0"/>
    <x v="1"/>
    <m/>
    <m/>
    <m/>
    <n v="30932"/>
    <n v="120081"/>
    <n v="5858"/>
    <m/>
    <m/>
    <m/>
    <m/>
    <m/>
    <m/>
    <n v="156871"/>
  </r>
  <r>
    <x v="23"/>
    <d v="2024-01-09T00:00:00"/>
    <x v="0"/>
    <x v="1"/>
    <m/>
    <m/>
    <m/>
    <n v="19546"/>
    <n v="48360"/>
    <n v="78516"/>
    <m/>
    <m/>
    <m/>
    <m/>
    <m/>
    <m/>
    <n v="146422"/>
  </r>
  <r>
    <x v="23"/>
    <d v="2024-01-10T00:00:00"/>
    <x v="0"/>
    <x v="1"/>
    <m/>
    <m/>
    <m/>
    <n v="14541"/>
    <n v="22696"/>
    <n v="61573"/>
    <m/>
    <m/>
    <m/>
    <m/>
    <m/>
    <m/>
    <n v="98810"/>
  </r>
  <r>
    <x v="23"/>
    <d v="2024-01-12T00:00:00"/>
    <x v="0"/>
    <x v="1"/>
    <m/>
    <m/>
    <m/>
    <n v="853"/>
    <n v="13341"/>
    <n v="131781"/>
    <m/>
    <m/>
    <m/>
    <m/>
    <m/>
    <m/>
    <n v="145975"/>
  </r>
  <r>
    <x v="23"/>
    <d v="2024-01-22T00:00:00"/>
    <x v="0"/>
    <x v="1"/>
    <m/>
    <m/>
    <m/>
    <n v="519"/>
    <n v="13864"/>
    <n v="60673"/>
    <m/>
    <m/>
    <m/>
    <m/>
    <m/>
    <m/>
    <n v="75056"/>
  </r>
  <r>
    <x v="23"/>
    <d v="2024-01-26T00:00:00"/>
    <x v="0"/>
    <x v="3"/>
    <m/>
    <m/>
    <m/>
    <n v="598"/>
    <n v="2723"/>
    <n v="6427"/>
    <m/>
    <m/>
    <m/>
    <m/>
    <m/>
    <m/>
    <n v="9748"/>
  </r>
  <r>
    <x v="23"/>
    <d v="2024-01-29T00:00:00"/>
    <x v="0"/>
    <x v="3"/>
    <m/>
    <m/>
    <m/>
    <n v="25535"/>
    <n v="39497"/>
    <n v="41694"/>
    <m/>
    <m/>
    <m/>
    <m/>
    <m/>
    <m/>
    <n v="106726"/>
  </r>
  <r>
    <x v="23"/>
    <d v="2024-01-30T00:00:00"/>
    <x v="0"/>
    <x v="1"/>
    <m/>
    <m/>
    <m/>
    <n v="341"/>
    <n v="4129"/>
    <n v="109501"/>
    <m/>
    <m/>
    <m/>
    <m/>
    <m/>
    <m/>
    <n v="113971"/>
  </r>
  <r>
    <x v="23"/>
    <d v="2024-01-31T00:00:00"/>
    <x v="0"/>
    <x v="3"/>
    <m/>
    <m/>
    <n v="3346"/>
    <n v="7652"/>
    <n v="6963"/>
    <n v="20176"/>
    <m/>
    <m/>
    <m/>
    <m/>
    <m/>
    <m/>
    <n v="38137"/>
  </r>
  <r>
    <x v="23"/>
    <d v="2024-02-05T00:00:00"/>
    <x v="0"/>
    <x v="3"/>
    <m/>
    <m/>
    <m/>
    <n v="200"/>
    <n v="6838"/>
    <n v="8433"/>
    <m/>
    <m/>
    <m/>
    <m/>
    <m/>
    <m/>
    <n v="15471"/>
  </r>
  <r>
    <x v="23"/>
    <d v="2024-02-08T00:00:00"/>
    <x v="0"/>
    <x v="3"/>
    <m/>
    <m/>
    <n v="1381"/>
    <n v="67259"/>
    <n v="20658"/>
    <n v="415"/>
    <n v="4066"/>
    <m/>
    <m/>
    <m/>
    <m/>
    <m/>
    <n v="93779"/>
  </r>
  <r>
    <x v="23"/>
    <d v="2024-02-08T00:00:00"/>
    <x v="0"/>
    <x v="1"/>
    <m/>
    <m/>
    <m/>
    <m/>
    <n v="5855"/>
    <n v="47965"/>
    <n v="83568"/>
    <m/>
    <m/>
    <m/>
    <m/>
    <m/>
    <n v="137388"/>
  </r>
  <r>
    <x v="23"/>
    <d v="2024-02-09T00:00:00"/>
    <x v="0"/>
    <x v="3"/>
    <m/>
    <m/>
    <m/>
    <n v="5044"/>
    <n v="3157"/>
    <n v="2857"/>
    <m/>
    <m/>
    <m/>
    <m/>
    <m/>
    <m/>
    <n v="11058"/>
  </r>
  <r>
    <x v="23"/>
    <d v="2024-02-12T00:00:00"/>
    <x v="0"/>
    <x v="3"/>
    <m/>
    <m/>
    <m/>
    <n v="1200"/>
    <n v="2706"/>
    <n v="22521"/>
    <n v="5019"/>
    <m/>
    <m/>
    <m/>
    <m/>
    <m/>
    <n v="31446"/>
  </r>
  <r>
    <x v="23"/>
    <d v="2024-02-14T00:00:00"/>
    <x v="0"/>
    <x v="1"/>
    <m/>
    <m/>
    <m/>
    <m/>
    <n v="5882"/>
    <n v="29287"/>
    <n v="84714"/>
    <m/>
    <m/>
    <m/>
    <m/>
    <m/>
    <n v="119883"/>
  </r>
  <r>
    <x v="23"/>
    <d v="2024-02-16T00:00:00"/>
    <x v="0"/>
    <x v="1"/>
    <m/>
    <m/>
    <m/>
    <m/>
    <n v="530"/>
    <n v="5545"/>
    <n v="90123"/>
    <m/>
    <m/>
    <m/>
    <m/>
    <m/>
    <n v="96198"/>
  </r>
  <r>
    <x v="23"/>
    <d v="2024-02-21T00:00:00"/>
    <x v="0"/>
    <x v="3"/>
    <m/>
    <m/>
    <m/>
    <m/>
    <n v="4419"/>
    <n v="26116"/>
    <n v="8698"/>
    <m/>
    <m/>
    <m/>
    <m/>
    <m/>
    <n v="39233"/>
  </r>
  <r>
    <x v="23"/>
    <d v="2024-02-23T00:00:00"/>
    <x v="0"/>
    <x v="1"/>
    <m/>
    <m/>
    <m/>
    <m/>
    <m/>
    <n v="7357"/>
    <n v="80026"/>
    <m/>
    <m/>
    <m/>
    <m/>
    <m/>
    <n v="87383"/>
  </r>
  <r>
    <x v="23"/>
    <d v="2024-02-26T00:00:00"/>
    <x v="0"/>
    <x v="3"/>
    <m/>
    <m/>
    <m/>
    <m/>
    <m/>
    <n v="1321"/>
    <n v="1080"/>
    <m/>
    <m/>
    <m/>
    <m/>
    <m/>
    <n v="2401"/>
  </r>
  <r>
    <x v="23"/>
    <d v="2024-02-27T00:00:00"/>
    <x v="0"/>
    <x v="3"/>
    <m/>
    <m/>
    <m/>
    <m/>
    <n v="510"/>
    <n v="7804"/>
    <n v="5469"/>
    <m/>
    <m/>
    <m/>
    <m/>
    <m/>
    <n v="13783"/>
  </r>
  <r>
    <x v="23"/>
    <d v="2024-03-07T00:00:00"/>
    <x v="0"/>
    <x v="3"/>
    <m/>
    <m/>
    <m/>
    <m/>
    <m/>
    <n v="4481"/>
    <n v="7914"/>
    <n v="905"/>
    <m/>
    <m/>
    <m/>
    <m/>
    <n v="13300"/>
  </r>
  <r>
    <x v="23"/>
    <d v="2024-03-11T00:00:00"/>
    <x v="0"/>
    <x v="3"/>
    <m/>
    <m/>
    <m/>
    <m/>
    <m/>
    <n v="11681"/>
    <n v="25669"/>
    <n v="7319"/>
    <m/>
    <m/>
    <m/>
    <m/>
    <n v="44669"/>
  </r>
  <r>
    <x v="23"/>
    <d v="2024-03-12T00:00:00"/>
    <x v="0"/>
    <x v="0"/>
    <m/>
    <m/>
    <m/>
    <m/>
    <m/>
    <m/>
    <m/>
    <n v="52"/>
    <m/>
    <m/>
    <m/>
    <m/>
    <n v="52"/>
  </r>
  <r>
    <x v="23"/>
    <d v="2024-03-13T00:00:00"/>
    <x v="0"/>
    <x v="0"/>
    <m/>
    <m/>
    <m/>
    <m/>
    <m/>
    <m/>
    <m/>
    <n v="65.75"/>
    <m/>
    <m/>
    <m/>
    <m/>
    <n v="65.75"/>
  </r>
  <r>
    <x v="23"/>
    <d v="2024-03-13T00:00:00"/>
    <x v="0"/>
    <x v="1"/>
    <m/>
    <m/>
    <m/>
    <m/>
    <n v="1000"/>
    <n v="21817"/>
    <n v="60428"/>
    <n v="22983"/>
    <m/>
    <m/>
    <m/>
    <m/>
    <n v="106228"/>
  </r>
  <r>
    <x v="23"/>
    <d v="2024-03-20T00:00:00"/>
    <x v="0"/>
    <x v="1"/>
    <m/>
    <m/>
    <m/>
    <n v="1000"/>
    <m/>
    <n v="5756"/>
    <n v="13946"/>
    <n v="65173"/>
    <m/>
    <m/>
    <m/>
    <m/>
    <n v="85875"/>
  </r>
  <r>
    <x v="23"/>
    <d v="2024-03-21T00:00:00"/>
    <x v="0"/>
    <x v="1"/>
    <m/>
    <m/>
    <m/>
    <n v="2000"/>
    <m/>
    <n v="3191"/>
    <n v="6756"/>
    <n v="70065"/>
    <m/>
    <m/>
    <m/>
    <m/>
    <n v="82012"/>
  </r>
  <r>
    <x v="23"/>
    <d v="2024-03-29T00:00:00"/>
    <x v="0"/>
    <x v="1"/>
    <m/>
    <m/>
    <m/>
    <n v="723"/>
    <m/>
    <n v="7398"/>
    <n v="27583"/>
    <n v="169726"/>
    <m/>
    <m/>
    <m/>
    <m/>
    <n v="205430"/>
  </r>
  <r>
    <x v="23"/>
    <d v="2024-04-08T00:00:00"/>
    <x v="0"/>
    <x v="3"/>
    <m/>
    <m/>
    <m/>
    <n v="1000"/>
    <m/>
    <n v="9832"/>
    <n v="12225"/>
    <n v="25210"/>
    <n v="2722"/>
    <m/>
    <m/>
    <m/>
    <n v="50989"/>
  </r>
  <r>
    <x v="23"/>
    <d v="2024-04-16T00:00:00"/>
    <x v="0"/>
    <x v="3"/>
    <m/>
    <m/>
    <m/>
    <n v="0"/>
    <m/>
    <n v="2307"/>
    <n v="16351"/>
    <n v="20284"/>
    <n v="2621"/>
    <m/>
    <m/>
    <m/>
    <n v="41563"/>
  </r>
  <r>
    <x v="23"/>
    <d v="2024-04-18T00:00:00"/>
    <x v="0"/>
    <x v="3"/>
    <n v="643"/>
    <m/>
    <m/>
    <m/>
    <m/>
    <m/>
    <m/>
    <m/>
    <m/>
    <m/>
    <m/>
    <m/>
    <n v="643"/>
  </r>
  <r>
    <x v="23"/>
    <d v="2024-04-22T00:00:00"/>
    <x v="0"/>
    <x v="1"/>
    <m/>
    <m/>
    <m/>
    <m/>
    <m/>
    <n v="10572"/>
    <n v="21461"/>
    <n v="31628"/>
    <n v="193502"/>
    <m/>
    <m/>
    <m/>
    <n v="257163"/>
  </r>
  <r>
    <x v="23"/>
    <d v="2024-04-23T00:00:00"/>
    <x v="0"/>
    <x v="3"/>
    <m/>
    <m/>
    <m/>
    <m/>
    <m/>
    <n v="8115"/>
    <n v="10605"/>
    <n v="14188"/>
    <n v="7030"/>
    <m/>
    <m/>
    <m/>
    <n v="39938"/>
  </r>
  <r>
    <x v="23"/>
    <d v="2024-04-25T00:00:00"/>
    <x v="0"/>
    <x v="1"/>
    <m/>
    <m/>
    <m/>
    <m/>
    <m/>
    <m/>
    <n v="6606"/>
    <n v="5458"/>
    <n v="50473"/>
    <m/>
    <m/>
    <m/>
    <n v="62537"/>
  </r>
  <r>
    <x v="23"/>
    <d v="2024-04-30T00:00:00"/>
    <x v="0"/>
    <x v="3"/>
    <m/>
    <m/>
    <m/>
    <m/>
    <m/>
    <n v="2272"/>
    <n v="7191"/>
    <n v="2869"/>
    <n v="3447"/>
    <m/>
    <m/>
    <m/>
    <n v="15779"/>
  </r>
  <r>
    <x v="23"/>
    <d v="2024-05-08T00:00:00"/>
    <x v="0"/>
    <x v="1"/>
    <m/>
    <m/>
    <m/>
    <m/>
    <m/>
    <n v="1739"/>
    <n v="18552"/>
    <n v="20942"/>
    <n v="49945"/>
    <n v="59279"/>
    <m/>
    <m/>
    <n v="150457"/>
  </r>
  <r>
    <x v="23"/>
    <d v="2024-05-09T00:00:00"/>
    <x v="0"/>
    <x v="1"/>
    <m/>
    <m/>
    <m/>
    <m/>
    <n v="975"/>
    <n v="2622"/>
    <n v="22673"/>
    <n v="15475"/>
    <n v="47034"/>
    <n v="67734"/>
    <m/>
    <m/>
    <n v="156513"/>
  </r>
  <r>
    <x v="23"/>
    <d v="2024-05-16T00:00:00"/>
    <x v="0"/>
    <x v="3"/>
    <m/>
    <m/>
    <m/>
    <m/>
    <m/>
    <n v="351"/>
    <n v="19517"/>
    <n v="14624"/>
    <n v="12893"/>
    <n v="7446"/>
    <m/>
    <m/>
    <n v="54831"/>
  </r>
  <r>
    <x v="23"/>
    <d v="2024-05-17T00:00:00"/>
    <x v="0"/>
    <x v="3"/>
    <m/>
    <m/>
    <m/>
    <m/>
    <m/>
    <n v="200"/>
    <n v="4500"/>
    <n v="7636"/>
    <n v="5095"/>
    <n v="5155"/>
    <m/>
    <m/>
    <n v="22586"/>
  </r>
  <r>
    <x v="23"/>
    <d v="2024-05-24T00:00:00"/>
    <x v="0"/>
    <x v="3"/>
    <m/>
    <m/>
    <m/>
    <m/>
    <m/>
    <n v="603"/>
    <n v="5258"/>
    <n v="3983"/>
    <n v="2828"/>
    <n v="9112"/>
    <m/>
    <m/>
    <n v="21784"/>
  </r>
  <r>
    <x v="23"/>
    <d v="2024-06-04T00:00:00"/>
    <x v="0"/>
    <x v="1"/>
    <m/>
    <m/>
    <m/>
    <m/>
    <m/>
    <n v="2196"/>
    <n v="10923"/>
    <n v="9633"/>
    <n v="12995"/>
    <n v="84955"/>
    <n v="250"/>
    <m/>
    <n v="120952"/>
  </r>
  <r>
    <x v="23"/>
    <d v="2024-06-06T00:00:00"/>
    <x v="0"/>
    <x v="1"/>
    <m/>
    <m/>
    <m/>
    <m/>
    <m/>
    <n v="875"/>
    <n v="8516"/>
    <n v="9070"/>
    <n v="8366"/>
    <n v="90384"/>
    <n v="1415"/>
    <m/>
    <n v="118626"/>
  </r>
  <r>
    <x v="23"/>
    <d v="2024-06-07T00:00:00"/>
    <x v="0"/>
    <x v="1"/>
    <m/>
    <m/>
    <n v="900"/>
    <m/>
    <m/>
    <n v="389"/>
    <n v="28538"/>
    <n v="83788"/>
    <n v="47384"/>
    <n v="90240"/>
    <n v="61386"/>
    <m/>
    <n v="312625"/>
  </r>
  <r>
    <x v="23"/>
    <d v="2024-06-11T00:00:00"/>
    <x v="0"/>
    <x v="3"/>
    <m/>
    <m/>
    <m/>
    <m/>
    <m/>
    <m/>
    <n v="10953"/>
    <n v="19785"/>
    <n v="8873"/>
    <n v="12471"/>
    <n v="2688"/>
    <m/>
    <n v="54770"/>
  </r>
  <r>
    <x v="23"/>
    <d v="2024-06-14T00:00:00"/>
    <x v="0"/>
    <x v="1"/>
    <m/>
    <m/>
    <m/>
    <m/>
    <m/>
    <m/>
    <n v="2362"/>
    <n v="25763"/>
    <n v="10239"/>
    <n v="14202"/>
    <n v="90610"/>
    <m/>
    <n v="143176"/>
  </r>
  <r>
    <x v="23"/>
    <d v="2024-06-21T00:00:00"/>
    <x v="0"/>
    <x v="3"/>
    <m/>
    <m/>
    <m/>
    <m/>
    <m/>
    <m/>
    <n v="1198"/>
    <n v="8156"/>
    <n v="7344"/>
    <n v="4346"/>
    <n v="2930"/>
    <m/>
    <n v="23974"/>
  </r>
  <r>
    <x v="23"/>
    <d v="2024-06-28T00:00:00"/>
    <x v="0"/>
    <x v="0"/>
    <m/>
    <m/>
    <m/>
    <m/>
    <m/>
    <m/>
    <m/>
    <m/>
    <m/>
    <n v="699.29"/>
    <m/>
    <m/>
    <n v="699.29"/>
  </r>
  <r>
    <x v="23"/>
    <d v="2024-06-28T00:00:00"/>
    <x v="0"/>
    <x v="1"/>
    <m/>
    <m/>
    <m/>
    <m/>
    <m/>
    <m/>
    <m/>
    <n v="15806"/>
    <n v="15276"/>
    <n v="10115"/>
    <n v="69011"/>
    <m/>
    <n v="110208"/>
  </r>
  <r>
    <x v="23"/>
    <d v="2024-07-08T00:00:00"/>
    <x v="0"/>
    <x v="1"/>
    <m/>
    <m/>
    <m/>
    <m/>
    <m/>
    <m/>
    <n v="1308"/>
    <n v="2776"/>
    <n v="4927"/>
    <n v="4091"/>
    <n v="70895"/>
    <n v="54743"/>
    <n v="138740"/>
  </r>
  <r>
    <x v="23"/>
    <d v="2024-07-09T00:00:00"/>
    <x v="0"/>
    <x v="1"/>
    <m/>
    <m/>
    <m/>
    <m/>
    <m/>
    <m/>
    <n v="826"/>
    <n v="1500"/>
    <n v="6140"/>
    <n v="1678"/>
    <n v="49241"/>
    <n v="44494"/>
    <n v="103879"/>
  </r>
  <r>
    <x v="23"/>
    <d v="2024-07-10T00:00:00"/>
    <x v="0"/>
    <x v="3"/>
    <m/>
    <m/>
    <m/>
    <m/>
    <m/>
    <m/>
    <m/>
    <n v="2667"/>
    <n v="1452"/>
    <n v="230"/>
    <n v="1475"/>
    <m/>
    <n v="5824"/>
  </r>
  <r>
    <x v="23"/>
    <d v="2024-07-11T00:00:00"/>
    <x v="0"/>
    <x v="1"/>
    <m/>
    <m/>
    <m/>
    <m/>
    <m/>
    <m/>
    <m/>
    <n v="3504"/>
    <n v="5122"/>
    <n v="3513"/>
    <n v="63357"/>
    <n v="53493"/>
    <n v="128989"/>
  </r>
  <r>
    <x v="23"/>
    <d v="2024-07-12T00:00:00"/>
    <x v="0"/>
    <x v="3"/>
    <m/>
    <m/>
    <m/>
    <m/>
    <m/>
    <m/>
    <n v="922"/>
    <n v="20770"/>
    <n v="11918"/>
    <n v="12989"/>
    <n v="5236"/>
    <n v="2078"/>
    <n v="53913"/>
  </r>
  <r>
    <x v="23"/>
    <d v="2024-07-12T00:00:00"/>
    <x v="0"/>
    <x v="1"/>
    <m/>
    <m/>
    <m/>
    <m/>
    <m/>
    <m/>
    <n v="476"/>
    <n v="13840"/>
    <n v="20842"/>
    <n v="19296"/>
    <n v="94034"/>
    <n v="1116"/>
    <n v="149604"/>
  </r>
  <r>
    <x v="23"/>
    <d v="2024-07-16T00:00:00"/>
    <x v="0"/>
    <x v="3"/>
    <m/>
    <m/>
    <m/>
    <m/>
    <m/>
    <m/>
    <m/>
    <n v="8617"/>
    <n v="16552"/>
    <n v="10052"/>
    <n v="12846"/>
    <n v="1897"/>
    <n v="49964"/>
  </r>
  <r>
    <x v="23"/>
    <d v="2024-07-18T00:00:00"/>
    <x v="0"/>
    <x v="1"/>
    <m/>
    <m/>
    <m/>
    <m/>
    <m/>
    <m/>
    <m/>
    <n v="1509"/>
    <n v="27099"/>
    <n v="28962"/>
    <n v="10075"/>
    <n v="134857"/>
    <n v="202502"/>
  </r>
  <r>
    <x v="23"/>
    <d v="2024-07-19T00:00:00"/>
    <x v="0"/>
    <x v="1"/>
    <m/>
    <m/>
    <m/>
    <m/>
    <m/>
    <m/>
    <m/>
    <n v="2207"/>
    <n v="19629"/>
    <n v="20887"/>
    <n v="11127"/>
    <n v="133494"/>
    <n v="187344"/>
  </r>
  <r>
    <x v="23"/>
    <d v="2024-07-25T00:00:00"/>
    <x v="0"/>
    <x v="3"/>
    <m/>
    <m/>
    <m/>
    <m/>
    <m/>
    <m/>
    <n v="200"/>
    <n v="4693"/>
    <n v="9616"/>
    <n v="7933"/>
    <n v="7841"/>
    <n v="1881"/>
    <n v="32164"/>
  </r>
  <r>
    <x v="23"/>
    <d v="2024-07-31T00:00:00"/>
    <x v="0"/>
    <x v="3"/>
    <m/>
    <m/>
    <m/>
    <m/>
    <m/>
    <m/>
    <m/>
    <n v="764"/>
    <n v="31308"/>
    <n v="20439"/>
    <n v="8625"/>
    <n v="17101"/>
    <n v="78237"/>
  </r>
  <r>
    <x v="23"/>
    <d v="2024-08-01T00:00:00"/>
    <x v="0"/>
    <x v="1"/>
    <m/>
    <m/>
    <m/>
    <m/>
    <m/>
    <m/>
    <m/>
    <n v="1406"/>
    <n v="13861"/>
    <n v="47230"/>
    <n v="22569"/>
    <n v="46261"/>
    <n v="131327"/>
  </r>
  <r>
    <x v="23"/>
    <d v="2024-08-06T00:00:00"/>
    <x v="0"/>
    <x v="1"/>
    <m/>
    <m/>
    <m/>
    <m/>
    <m/>
    <m/>
    <m/>
    <m/>
    <m/>
    <n v="34603"/>
    <n v="47574"/>
    <n v="70353"/>
    <n v="152530"/>
  </r>
  <r>
    <x v="23"/>
    <d v="2024-08-08T00:00:00"/>
    <x v="0"/>
    <x v="1"/>
    <m/>
    <m/>
    <m/>
    <m/>
    <m/>
    <m/>
    <m/>
    <m/>
    <n v="2000"/>
    <n v="6218"/>
    <n v="15571"/>
    <n v="38946"/>
    <n v="62735"/>
  </r>
  <r>
    <x v="23"/>
    <d v="2024-08-13T00:00:00"/>
    <x v="0"/>
    <x v="3"/>
    <m/>
    <m/>
    <m/>
    <m/>
    <m/>
    <m/>
    <m/>
    <m/>
    <n v="11329"/>
    <n v="26227"/>
    <n v="3349"/>
    <n v="7018"/>
    <n v="47923"/>
  </r>
  <r>
    <x v="23"/>
    <d v="2024-08-15T00:00:00"/>
    <x v="0"/>
    <x v="3"/>
    <m/>
    <m/>
    <m/>
    <m/>
    <m/>
    <m/>
    <m/>
    <m/>
    <n v="1408"/>
    <n v="23323"/>
    <n v="17374"/>
    <n v="7301"/>
    <n v="49406"/>
  </r>
  <r>
    <x v="23"/>
    <d v="2024-08-15T00:00:00"/>
    <x v="0"/>
    <x v="1"/>
    <m/>
    <m/>
    <m/>
    <m/>
    <m/>
    <m/>
    <m/>
    <m/>
    <m/>
    <n v="1138"/>
    <n v="1426"/>
    <n v="3289"/>
    <n v="5853"/>
  </r>
  <r>
    <x v="23"/>
    <d v="2024-08-21T00:00:00"/>
    <x v="0"/>
    <x v="3"/>
    <m/>
    <m/>
    <m/>
    <m/>
    <m/>
    <m/>
    <m/>
    <m/>
    <n v="1000"/>
    <n v="3638"/>
    <n v="14093"/>
    <n v="11389"/>
    <n v="30120"/>
  </r>
  <r>
    <x v="23"/>
    <s v="#"/>
    <x v="0"/>
    <x v="3"/>
    <m/>
    <m/>
    <m/>
    <m/>
    <m/>
    <m/>
    <m/>
    <m/>
    <m/>
    <m/>
    <m/>
    <m/>
    <m/>
  </r>
  <r>
    <x v="23"/>
    <s v="#"/>
    <x v="0"/>
    <x v="0"/>
    <m/>
    <m/>
    <m/>
    <m/>
    <m/>
    <m/>
    <m/>
    <m/>
    <m/>
    <m/>
    <m/>
    <m/>
    <m/>
  </r>
  <r>
    <x v="23"/>
    <s v="#"/>
    <x v="0"/>
    <x v="1"/>
    <m/>
    <m/>
    <m/>
    <m/>
    <m/>
    <m/>
    <m/>
    <m/>
    <m/>
    <m/>
    <m/>
    <m/>
    <m/>
  </r>
  <r>
    <x v="23"/>
    <s v="#"/>
    <x v="0"/>
    <x v="4"/>
    <m/>
    <m/>
    <m/>
    <m/>
    <m/>
    <m/>
    <m/>
    <m/>
    <m/>
    <m/>
    <m/>
    <m/>
    <m/>
  </r>
  <r>
    <x v="23"/>
    <s v="#"/>
    <x v="0"/>
    <x v="5"/>
    <m/>
    <m/>
    <m/>
    <m/>
    <m/>
    <m/>
    <m/>
    <m/>
    <m/>
    <m/>
    <m/>
    <m/>
    <m/>
  </r>
  <r>
    <x v="23"/>
    <s v="Result"/>
    <x v="1"/>
    <x v="2"/>
    <n v="479288.04"/>
    <n v="57807"/>
    <n v="322743.83"/>
    <n v="1017945.26"/>
    <n v="483232"/>
    <n v="772217"/>
    <n v="716220"/>
    <n v="734839.75"/>
    <n v="672270"/>
    <n v="728585.29"/>
    <n v="684998"/>
    <n v="629711"/>
    <n v="7299857.1699999999"/>
  </r>
  <r>
    <x v="24"/>
    <d v="2023-08-23T00:00:00"/>
    <x v="0"/>
    <x v="0"/>
    <n v="1190"/>
    <m/>
    <m/>
    <m/>
    <m/>
    <m/>
    <m/>
    <m/>
    <m/>
    <m/>
    <m/>
    <m/>
    <n v="1190"/>
  </r>
  <r>
    <x v="24"/>
    <d v="2023-08-29T00:00:00"/>
    <x v="0"/>
    <x v="0"/>
    <n v="630"/>
    <m/>
    <m/>
    <m/>
    <m/>
    <m/>
    <m/>
    <m/>
    <m/>
    <m/>
    <m/>
    <m/>
    <n v="630"/>
  </r>
  <r>
    <x v="24"/>
    <d v="2023-09-15T00:00:00"/>
    <x v="0"/>
    <x v="0"/>
    <m/>
    <n v="580"/>
    <m/>
    <m/>
    <m/>
    <m/>
    <m/>
    <m/>
    <m/>
    <m/>
    <m/>
    <m/>
    <n v="580"/>
  </r>
  <r>
    <x v="24"/>
    <d v="2023-09-21T00:00:00"/>
    <x v="0"/>
    <x v="0"/>
    <m/>
    <n v="8851"/>
    <m/>
    <m/>
    <m/>
    <m/>
    <m/>
    <m/>
    <m/>
    <m/>
    <m/>
    <m/>
    <n v="8851"/>
  </r>
  <r>
    <x v="24"/>
    <d v="2023-09-22T00:00:00"/>
    <x v="0"/>
    <x v="0"/>
    <m/>
    <n v="501"/>
    <m/>
    <m/>
    <m/>
    <m/>
    <m/>
    <m/>
    <m/>
    <m/>
    <m/>
    <m/>
    <n v="501"/>
  </r>
  <r>
    <x v="24"/>
    <d v="2023-09-25T00:00:00"/>
    <x v="0"/>
    <x v="0"/>
    <m/>
    <n v="2430"/>
    <m/>
    <m/>
    <m/>
    <m/>
    <m/>
    <m/>
    <m/>
    <m/>
    <m/>
    <m/>
    <n v="2430"/>
  </r>
  <r>
    <x v="24"/>
    <d v="2023-10-03T00:00:00"/>
    <x v="0"/>
    <x v="0"/>
    <m/>
    <m/>
    <n v="334"/>
    <m/>
    <m/>
    <m/>
    <m/>
    <m/>
    <m/>
    <m/>
    <m/>
    <m/>
    <n v="334"/>
  </r>
  <r>
    <x v="24"/>
    <d v="2023-10-11T00:00:00"/>
    <x v="0"/>
    <x v="0"/>
    <m/>
    <m/>
    <n v="167"/>
    <m/>
    <m/>
    <m/>
    <m/>
    <m/>
    <m/>
    <m/>
    <m/>
    <m/>
    <n v="167"/>
  </r>
  <r>
    <x v="24"/>
    <d v="2023-11-09T00:00:00"/>
    <x v="0"/>
    <x v="0"/>
    <m/>
    <m/>
    <m/>
    <n v="730"/>
    <m/>
    <m/>
    <m/>
    <m/>
    <m/>
    <m/>
    <m/>
    <m/>
    <n v="730"/>
  </r>
  <r>
    <x v="24"/>
    <d v="2023-11-16T00:00:00"/>
    <x v="0"/>
    <x v="0"/>
    <m/>
    <m/>
    <m/>
    <n v="1320"/>
    <m/>
    <m/>
    <m/>
    <m/>
    <m/>
    <m/>
    <m/>
    <m/>
    <n v="1320"/>
  </r>
  <r>
    <x v="24"/>
    <d v="2023-11-22T00:00:00"/>
    <x v="0"/>
    <x v="0"/>
    <m/>
    <m/>
    <m/>
    <n v="680"/>
    <m/>
    <m/>
    <m/>
    <m/>
    <m/>
    <m/>
    <m/>
    <m/>
    <n v="680"/>
  </r>
  <r>
    <x v="24"/>
    <d v="2023-11-27T00:00:00"/>
    <x v="0"/>
    <x v="0"/>
    <m/>
    <m/>
    <m/>
    <n v="770"/>
    <m/>
    <m/>
    <m/>
    <m/>
    <m/>
    <m/>
    <m/>
    <m/>
    <n v="770"/>
  </r>
  <r>
    <x v="24"/>
    <d v="2023-11-30T00:00:00"/>
    <x v="0"/>
    <x v="0"/>
    <m/>
    <m/>
    <m/>
    <n v="590"/>
    <m/>
    <m/>
    <m/>
    <m/>
    <m/>
    <m/>
    <m/>
    <m/>
    <n v="590"/>
  </r>
  <r>
    <x v="24"/>
    <d v="2023-12-20T00:00:00"/>
    <x v="0"/>
    <x v="0"/>
    <m/>
    <m/>
    <m/>
    <m/>
    <n v="630"/>
    <m/>
    <m/>
    <m/>
    <m/>
    <m/>
    <m/>
    <m/>
    <n v="630"/>
  </r>
  <r>
    <x v="24"/>
    <d v="2024-01-11T00:00:00"/>
    <x v="0"/>
    <x v="0"/>
    <m/>
    <m/>
    <m/>
    <m/>
    <m/>
    <n v="670"/>
    <m/>
    <m/>
    <m/>
    <m/>
    <m/>
    <m/>
    <n v="670"/>
  </r>
  <r>
    <x v="24"/>
    <d v="2024-01-22T00:00:00"/>
    <x v="0"/>
    <x v="0"/>
    <m/>
    <m/>
    <m/>
    <m/>
    <m/>
    <n v="1350"/>
    <m/>
    <m/>
    <m/>
    <m/>
    <m/>
    <m/>
    <n v="1350"/>
  </r>
  <r>
    <x v="24"/>
    <d v="2024-01-26T00:00:00"/>
    <x v="0"/>
    <x v="0"/>
    <m/>
    <m/>
    <m/>
    <m/>
    <m/>
    <n v="720"/>
    <m/>
    <m/>
    <m/>
    <m/>
    <m/>
    <m/>
    <n v="720"/>
  </r>
  <r>
    <x v="24"/>
    <d v="2024-02-02T00:00:00"/>
    <x v="0"/>
    <x v="0"/>
    <m/>
    <m/>
    <m/>
    <m/>
    <m/>
    <m/>
    <n v="1360"/>
    <m/>
    <m/>
    <m/>
    <m/>
    <m/>
    <n v="1360"/>
  </r>
  <r>
    <x v="24"/>
    <d v="2024-02-21T00:00:00"/>
    <x v="0"/>
    <x v="0"/>
    <m/>
    <m/>
    <m/>
    <m/>
    <m/>
    <m/>
    <n v="1230"/>
    <m/>
    <m/>
    <m/>
    <m/>
    <m/>
    <n v="1230"/>
  </r>
  <r>
    <x v="24"/>
    <d v="2024-03-11T00:00:00"/>
    <x v="0"/>
    <x v="0"/>
    <m/>
    <m/>
    <m/>
    <m/>
    <m/>
    <m/>
    <m/>
    <n v="600"/>
    <m/>
    <m/>
    <m/>
    <m/>
    <n v="600"/>
  </r>
  <r>
    <x v="24"/>
    <d v="2024-03-21T00:00:00"/>
    <x v="0"/>
    <x v="0"/>
    <m/>
    <m/>
    <m/>
    <m/>
    <m/>
    <m/>
    <m/>
    <n v="1400"/>
    <m/>
    <m/>
    <m/>
    <m/>
    <n v="1400"/>
  </r>
  <r>
    <x v="24"/>
    <d v="2024-04-04T00:00:00"/>
    <x v="0"/>
    <x v="0"/>
    <m/>
    <m/>
    <m/>
    <m/>
    <m/>
    <m/>
    <m/>
    <m/>
    <n v="600"/>
    <m/>
    <m/>
    <m/>
    <n v="600"/>
  </r>
  <r>
    <x v="24"/>
    <d v="2024-04-22T00:00:00"/>
    <x v="0"/>
    <x v="0"/>
    <m/>
    <m/>
    <m/>
    <m/>
    <m/>
    <m/>
    <m/>
    <m/>
    <n v="700"/>
    <m/>
    <m/>
    <m/>
    <n v="700"/>
  </r>
  <r>
    <x v="24"/>
    <d v="2024-04-25T00:00:00"/>
    <x v="0"/>
    <x v="0"/>
    <m/>
    <m/>
    <m/>
    <m/>
    <m/>
    <m/>
    <m/>
    <m/>
    <n v="690"/>
    <m/>
    <m/>
    <m/>
    <n v="690"/>
  </r>
  <r>
    <x v="24"/>
    <d v="2024-05-06T00:00:00"/>
    <x v="0"/>
    <x v="0"/>
    <m/>
    <m/>
    <m/>
    <m/>
    <m/>
    <m/>
    <m/>
    <m/>
    <m/>
    <n v="610"/>
    <m/>
    <m/>
    <n v="610"/>
  </r>
  <r>
    <x v="24"/>
    <d v="2024-06-03T00:00:00"/>
    <x v="0"/>
    <x v="0"/>
    <m/>
    <m/>
    <m/>
    <m/>
    <m/>
    <m/>
    <m/>
    <m/>
    <m/>
    <m/>
    <n v="1190"/>
    <m/>
    <n v="1190"/>
  </r>
  <r>
    <x v="24"/>
    <d v="2024-07-24T00:00:00"/>
    <x v="0"/>
    <x v="0"/>
    <m/>
    <m/>
    <m/>
    <m/>
    <m/>
    <m/>
    <m/>
    <m/>
    <m/>
    <m/>
    <m/>
    <n v="730"/>
    <n v="730"/>
  </r>
  <r>
    <x v="24"/>
    <d v="2024-07-29T00:00:00"/>
    <x v="0"/>
    <x v="0"/>
    <m/>
    <m/>
    <m/>
    <m/>
    <m/>
    <m/>
    <m/>
    <m/>
    <m/>
    <m/>
    <m/>
    <n v="690"/>
    <n v="690"/>
  </r>
  <r>
    <x v="24"/>
    <s v="#"/>
    <x v="0"/>
    <x v="0"/>
    <m/>
    <m/>
    <m/>
    <m/>
    <m/>
    <m/>
    <m/>
    <m/>
    <m/>
    <m/>
    <m/>
    <m/>
    <m/>
  </r>
  <r>
    <x v="24"/>
    <s v="Result"/>
    <x v="1"/>
    <x v="2"/>
    <n v="1820"/>
    <n v="12362"/>
    <n v="501"/>
    <n v="4090"/>
    <n v="630"/>
    <n v="2740"/>
    <n v="2590"/>
    <n v="2000"/>
    <n v="1990"/>
    <n v="610"/>
    <n v="1190"/>
    <n v="1420"/>
    <n v="31943"/>
  </r>
  <r>
    <x v="25"/>
    <d v="2023-09-13T00:00:00"/>
    <x v="0"/>
    <x v="0"/>
    <n v="550"/>
    <m/>
    <m/>
    <m/>
    <m/>
    <m/>
    <m/>
    <m/>
    <m/>
    <m/>
    <m/>
    <m/>
    <n v="550"/>
  </r>
  <r>
    <x v="25"/>
    <d v="2023-10-03T00:00:00"/>
    <x v="0"/>
    <x v="0"/>
    <m/>
    <n v="550"/>
    <m/>
    <m/>
    <m/>
    <m/>
    <m/>
    <m/>
    <m/>
    <m/>
    <m/>
    <m/>
    <n v="550"/>
  </r>
  <r>
    <x v="25"/>
    <d v="2023-10-11T00:00:00"/>
    <x v="0"/>
    <x v="0"/>
    <m/>
    <n v="550"/>
    <m/>
    <m/>
    <m/>
    <m/>
    <m/>
    <m/>
    <m/>
    <m/>
    <m/>
    <m/>
    <n v="550"/>
  </r>
  <r>
    <x v="25"/>
    <d v="2023-10-19T00:00:00"/>
    <x v="0"/>
    <x v="0"/>
    <m/>
    <m/>
    <n v="1426.11"/>
    <m/>
    <m/>
    <m/>
    <m/>
    <m/>
    <m/>
    <m/>
    <m/>
    <m/>
    <n v="1426.11"/>
  </r>
  <r>
    <x v="25"/>
    <d v="2023-11-07T00:00:00"/>
    <x v="0"/>
    <x v="0"/>
    <m/>
    <m/>
    <n v="550"/>
    <m/>
    <m/>
    <m/>
    <m/>
    <m/>
    <m/>
    <m/>
    <m/>
    <m/>
    <n v="550"/>
  </r>
  <r>
    <x v="25"/>
    <d v="2023-11-13T00:00:00"/>
    <x v="0"/>
    <x v="0"/>
    <n v="955.6"/>
    <m/>
    <m/>
    <m/>
    <m/>
    <m/>
    <m/>
    <m/>
    <m/>
    <m/>
    <m/>
    <m/>
    <n v="955.6"/>
  </r>
  <r>
    <x v="25"/>
    <d v="2023-11-28T00:00:00"/>
    <x v="0"/>
    <x v="0"/>
    <m/>
    <m/>
    <m/>
    <n v="1100"/>
    <m/>
    <m/>
    <m/>
    <m/>
    <m/>
    <m/>
    <m/>
    <m/>
    <n v="1100"/>
  </r>
  <r>
    <x v="25"/>
    <d v="2023-12-11T00:00:00"/>
    <x v="0"/>
    <x v="0"/>
    <m/>
    <m/>
    <m/>
    <m/>
    <n v="127.4"/>
    <m/>
    <m/>
    <m/>
    <m/>
    <m/>
    <m/>
    <m/>
    <n v="127.4"/>
  </r>
  <r>
    <x v="25"/>
    <d v="2023-12-27T00:00:00"/>
    <x v="0"/>
    <x v="0"/>
    <m/>
    <m/>
    <m/>
    <m/>
    <n v="1409.19"/>
    <m/>
    <m/>
    <m/>
    <m/>
    <m/>
    <m/>
    <m/>
    <n v="1409.19"/>
  </r>
  <r>
    <x v="25"/>
    <d v="2024-01-09T00:00:00"/>
    <x v="0"/>
    <x v="0"/>
    <m/>
    <m/>
    <m/>
    <m/>
    <m/>
    <n v="18.760000000000002"/>
    <m/>
    <m/>
    <m/>
    <m/>
    <m/>
    <m/>
    <n v="18.760000000000002"/>
  </r>
  <r>
    <x v="25"/>
    <d v="2024-01-22T00:00:00"/>
    <x v="0"/>
    <x v="0"/>
    <m/>
    <m/>
    <m/>
    <m/>
    <n v="600"/>
    <m/>
    <m/>
    <m/>
    <m/>
    <m/>
    <m/>
    <m/>
    <n v="600"/>
  </r>
  <r>
    <x v="25"/>
    <d v="2024-02-06T00:00:00"/>
    <x v="0"/>
    <x v="0"/>
    <m/>
    <m/>
    <m/>
    <m/>
    <n v="752.56"/>
    <n v="550"/>
    <m/>
    <m/>
    <m/>
    <m/>
    <m/>
    <m/>
    <n v="1302.56"/>
  </r>
  <r>
    <x v="25"/>
    <d v="2024-02-07T00:00:00"/>
    <x v="0"/>
    <x v="0"/>
    <m/>
    <m/>
    <m/>
    <m/>
    <n v="750"/>
    <n v="550"/>
    <m/>
    <m/>
    <m/>
    <m/>
    <m/>
    <m/>
    <n v="1300"/>
  </r>
  <r>
    <x v="25"/>
    <d v="2024-03-08T00:00:00"/>
    <x v="0"/>
    <x v="0"/>
    <m/>
    <m/>
    <m/>
    <m/>
    <m/>
    <m/>
    <n v="2100"/>
    <m/>
    <m/>
    <m/>
    <m/>
    <m/>
    <n v="2100"/>
  </r>
  <r>
    <x v="25"/>
    <d v="2024-03-14T00:00:00"/>
    <x v="0"/>
    <x v="0"/>
    <m/>
    <m/>
    <m/>
    <m/>
    <m/>
    <m/>
    <m/>
    <n v="315.39999999999998"/>
    <m/>
    <m/>
    <m/>
    <m/>
    <n v="315.39999999999998"/>
  </r>
  <r>
    <x v="25"/>
    <d v="2024-03-22T00:00:00"/>
    <x v="0"/>
    <x v="0"/>
    <m/>
    <m/>
    <m/>
    <m/>
    <m/>
    <m/>
    <m/>
    <n v="550"/>
    <m/>
    <m/>
    <m/>
    <m/>
    <n v="550"/>
  </r>
  <r>
    <x v="25"/>
    <d v="2024-04-05T00:00:00"/>
    <x v="0"/>
    <x v="0"/>
    <m/>
    <m/>
    <m/>
    <m/>
    <m/>
    <m/>
    <m/>
    <m/>
    <n v="190.36"/>
    <m/>
    <m/>
    <m/>
    <n v="190.36"/>
  </r>
  <r>
    <x v="25"/>
    <d v="2024-04-09T00:00:00"/>
    <x v="0"/>
    <x v="0"/>
    <m/>
    <m/>
    <m/>
    <m/>
    <m/>
    <m/>
    <m/>
    <n v="1550"/>
    <m/>
    <m/>
    <m/>
    <m/>
    <n v="1550"/>
  </r>
  <r>
    <x v="25"/>
    <d v="2024-04-23T00:00:00"/>
    <x v="0"/>
    <x v="0"/>
    <m/>
    <m/>
    <m/>
    <m/>
    <m/>
    <m/>
    <m/>
    <n v="300"/>
    <m/>
    <m/>
    <m/>
    <m/>
    <n v="300"/>
  </r>
  <r>
    <x v="25"/>
    <d v="2024-04-30T00:00:00"/>
    <x v="0"/>
    <x v="0"/>
    <m/>
    <m/>
    <m/>
    <m/>
    <m/>
    <m/>
    <m/>
    <m/>
    <n v="152.09"/>
    <m/>
    <m/>
    <m/>
    <n v="152.09"/>
  </r>
  <r>
    <x v="25"/>
    <d v="2024-05-01T00:00:00"/>
    <x v="0"/>
    <x v="0"/>
    <m/>
    <m/>
    <m/>
    <m/>
    <m/>
    <m/>
    <m/>
    <m/>
    <n v="1700"/>
    <m/>
    <m/>
    <m/>
    <n v="1700"/>
  </r>
  <r>
    <x v="25"/>
    <d v="2024-05-06T00:00:00"/>
    <x v="0"/>
    <x v="0"/>
    <m/>
    <m/>
    <m/>
    <m/>
    <m/>
    <m/>
    <m/>
    <m/>
    <m/>
    <n v="1349.92"/>
    <m/>
    <m/>
    <n v="1349.92"/>
  </r>
  <r>
    <x v="25"/>
    <d v="2024-05-08T00:00:00"/>
    <x v="0"/>
    <x v="0"/>
    <m/>
    <m/>
    <m/>
    <m/>
    <m/>
    <m/>
    <m/>
    <m/>
    <m/>
    <n v="400"/>
    <m/>
    <m/>
    <n v="400"/>
  </r>
  <r>
    <x v="25"/>
    <d v="2024-05-21T00:00:00"/>
    <x v="0"/>
    <x v="0"/>
    <m/>
    <m/>
    <m/>
    <m/>
    <m/>
    <m/>
    <m/>
    <m/>
    <m/>
    <n v="213.63"/>
    <m/>
    <m/>
    <n v="213.63"/>
  </r>
  <r>
    <x v="25"/>
    <d v="2024-06-10T00:00:00"/>
    <x v="0"/>
    <x v="0"/>
    <m/>
    <m/>
    <m/>
    <m/>
    <m/>
    <m/>
    <m/>
    <m/>
    <n v="550"/>
    <m/>
    <m/>
    <m/>
    <n v="550"/>
  </r>
  <r>
    <x v="25"/>
    <d v="2024-06-11T00:00:00"/>
    <x v="0"/>
    <x v="0"/>
    <m/>
    <m/>
    <m/>
    <m/>
    <m/>
    <m/>
    <m/>
    <m/>
    <m/>
    <m/>
    <n v="770.05"/>
    <m/>
    <n v="770.05"/>
  </r>
  <r>
    <x v="25"/>
    <d v="2024-06-13T00:00:00"/>
    <x v="0"/>
    <x v="0"/>
    <m/>
    <m/>
    <m/>
    <m/>
    <m/>
    <m/>
    <m/>
    <m/>
    <m/>
    <m/>
    <n v="1650"/>
    <m/>
    <n v="1650"/>
  </r>
  <r>
    <x v="25"/>
    <d v="2024-06-18T00:00:00"/>
    <x v="0"/>
    <x v="0"/>
    <m/>
    <m/>
    <m/>
    <m/>
    <m/>
    <m/>
    <m/>
    <m/>
    <n v="600"/>
    <m/>
    <m/>
    <m/>
    <n v="600"/>
  </r>
  <r>
    <x v="25"/>
    <d v="2024-07-02T00:00:00"/>
    <x v="0"/>
    <x v="0"/>
    <m/>
    <m/>
    <m/>
    <m/>
    <m/>
    <m/>
    <m/>
    <m/>
    <m/>
    <n v="950"/>
    <m/>
    <m/>
    <n v="950"/>
  </r>
  <r>
    <x v="25"/>
    <d v="2024-07-10T00:00:00"/>
    <x v="0"/>
    <x v="0"/>
    <m/>
    <m/>
    <m/>
    <m/>
    <m/>
    <m/>
    <m/>
    <m/>
    <m/>
    <m/>
    <n v="550"/>
    <m/>
    <n v="550"/>
  </r>
  <r>
    <x v="25"/>
    <d v="2024-07-22T00:00:00"/>
    <x v="0"/>
    <x v="0"/>
    <m/>
    <m/>
    <m/>
    <m/>
    <m/>
    <m/>
    <m/>
    <m/>
    <m/>
    <m/>
    <n v="550"/>
    <m/>
    <n v="550"/>
  </r>
  <r>
    <x v="25"/>
    <d v="2024-07-25T00:00:00"/>
    <x v="0"/>
    <x v="0"/>
    <m/>
    <m/>
    <m/>
    <m/>
    <m/>
    <m/>
    <m/>
    <m/>
    <m/>
    <m/>
    <m/>
    <n v="550"/>
    <n v="550"/>
  </r>
  <r>
    <x v="25"/>
    <d v="2024-07-29T00:00:00"/>
    <x v="0"/>
    <x v="0"/>
    <m/>
    <m/>
    <m/>
    <m/>
    <m/>
    <m/>
    <m/>
    <m/>
    <m/>
    <m/>
    <m/>
    <n v="600"/>
    <n v="600"/>
  </r>
  <r>
    <x v="25"/>
    <s v="#"/>
    <x v="0"/>
    <x v="3"/>
    <m/>
    <m/>
    <m/>
    <m/>
    <m/>
    <m/>
    <m/>
    <m/>
    <m/>
    <m/>
    <m/>
    <m/>
    <m/>
  </r>
  <r>
    <x v="25"/>
    <s v="#"/>
    <x v="0"/>
    <x v="0"/>
    <m/>
    <m/>
    <m/>
    <m/>
    <m/>
    <m/>
    <m/>
    <m/>
    <m/>
    <m/>
    <m/>
    <m/>
    <m/>
  </r>
  <r>
    <x v="25"/>
    <s v="#"/>
    <x v="0"/>
    <x v="1"/>
    <m/>
    <m/>
    <m/>
    <m/>
    <m/>
    <m/>
    <m/>
    <m/>
    <m/>
    <m/>
    <m/>
    <m/>
    <m/>
  </r>
  <r>
    <x v="25"/>
    <s v="Result"/>
    <x v="1"/>
    <x v="2"/>
    <n v="1505.6"/>
    <n v="1100"/>
    <n v="1976.11"/>
    <n v="1100"/>
    <n v="3639.15"/>
    <n v="1118.76"/>
    <n v="2100"/>
    <n v="2715.4"/>
    <n v="3192.45"/>
    <n v="2913.55"/>
    <n v="3520.05"/>
    <n v="1150"/>
    <n v="26031.07"/>
  </r>
  <r>
    <x v="26"/>
    <d v="2023-08-02T00:00:00"/>
    <x v="0"/>
    <x v="3"/>
    <n v="2289"/>
    <m/>
    <m/>
    <m/>
    <m/>
    <m/>
    <m/>
    <m/>
    <m/>
    <m/>
    <m/>
    <m/>
    <n v="2289"/>
  </r>
  <r>
    <x v="26"/>
    <d v="2023-08-22T00:00:00"/>
    <x v="0"/>
    <x v="3"/>
    <n v="688"/>
    <m/>
    <m/>
    <m/>
    <m/>
    <m/>
    <m/>
    <m/>
    <m/>
    <m/>
    <m/>
    <m/>
    <n v="688"/>
  </r>
  <r>
    <x v="26"/>
    <d v="2023-08-22T00:00:00"/>
    <x v="0"/>
    <x v="1"/>
    <n v="10375"/>
    <m/>
    <m/>
    <m/>
    <m/>
    <m/>
    <m/>
    <m/>
    <m/>
    <m/>
    <m/>
    <m/>
    <n v="10375"/>
  </r>
  <r>
    <x v="26"/>
    <d v="2023-08-22T00:00:00"/>
    <x v="0"/>
    <x v="4"/>
    <n v="420"/>
    <m/>
    <m/>
    <m/>
    <m/>
    <m/>
    <m/>
    <m/>
    <m/>
    <m/>
    <m/>
    <m/>
    <n v="420"/>
  </r>
  <r>
    <x v="26"/>
    <d v="2023-08-28T00:00:00"/>
    <x v="0"/>
    <x v="3"/>
    <n v="3880"/>
    <m/>
    <m/>
    <m/>
    <m/>
    <m/>
    <m/>
    <m/>
    <m/>
    <m/>
    <m/>
    <m/>
    <n v="3880"/>
  </r>
  <r>
    <x v="26"/>
    <d v="2023-09-01T00:00:00"/>
    <x v="0"/>
    <x v="1"/>
    <n v="6817"/>
    <m/>
    <m/>
    <m/>
    <m/>
    <m/>
    <m/>
    <m/>
    <m/>
    <m/>
    <m/>
    <m/>
    <n v="6817"/>
  </r>
  <r>
    <x v="26"/>
    <d v="2023-09-01T00:00:00"/>
    <x v="0"/>
    <x v="4"/>
    <n v="57"/>
    <m/>
    <m/>
    <m/>
    <m/>
    <m/>
    <m/>
    <m/>
    <m/>
    <m/>
    <m/>
    <m/>
    <n v="57"/>
  </r>
  <r>
    <x v="26"/>
    <d v="2023-10-24T00:00:00"/>
    <x v="0"/>
    <x v="3"/>
    <m/>
    <m/>
    <n v="5115"/>
    <m/>
    <m/>
    <m/>
    <m/>
    <m/>
    <m/>
    <m/>
    <m/>
    <m/>
    <n v="5115"/>
  </r>
  <r>
    <x v="26"/>
    <d v="2023-11-20T00:00:00"/>
    <x v="0"/>
    <x v="3"/>
    <m/>
    <n v="500"/>
    <m/>
    <n v="9604"/>
    <m/>
    <m/>
    <m/>
    <m/>
    <m/>
    <m/>
    <m/>
    <m/>
    <n v="10104"/>
  </r>
  <r>
    <x v="26"/>
    <d v="2023-11-28T00:00:00"/>
    <x v="0"/>
    <x v="3"/>
    <m/>
    <m/>
    <m/>
    <n v="4759"/>
    <m/>
    <m/>
    <m/>
    <m/>
    <m/>
    <m/>
    <m/>
    <m/>
    <n v="4759"/>
  </r>
  <r>
    <x v="26"/>
    <d v="2023-11-29T00:00:00"/>
    <x v="0"/>
    <x v="1"/>
    <m/>
    <m/>
    <n v="18164"/>
    <n v="40833"/>
    <m/>
    <m/>
    <m/>
    <m/>
    <m/>
    <m/>
    <m/>
    <m/>
    <n v="58997"/>
  </r>
  <r>
    <x v="26"/>
    <d v="2023-11-29T00:00:00"/>
    <x v="0"/>
    <x v="4"/>
    <m/>
    <m/>
    <m/>
    <n v="1798"/>
    <m/>
    <m/>
    <m/>
    <m/>
    <m/>
    <m/>
    <m/>
    <m/>
    <n v="1798"/>
  </r>
  <r>
    <x v="26"/>
    <d v="2023-12-08T00:00:00"/>
    <x v="0"/>
    <x v="1"/>
    <m/>
    <m/>
    <m/>
    <n v="31471"/>
    <m/>
    <m/>
    <m/>
    <m/>
    <m/>
    <m/>
    <m/>
    <m/>
    <n v="31471"/>
  </r>
  <r>
    <x v="26"/>
    <d v="2023-12-08T00:00:00"/>
    <x v="0"/>
    <x v="4"/>
    <m/>
    <m/>
    <m/>
    <n v="120"/>
    <m/>
    <m/>
    <m/>
    <m/>
    <m/>
    <m/>
    <m/>
    <m/>
    <n v="120"/>
  </r>
  <r>
    <x v="26"/>
    <d v="2023-12-13T00:00:00"/>
    <x v="0"/>
    <x v="1"/>
    <m/>
    <m/>
    <m/>
    <m/>
    <n v="23227"/>
    <m/>
    <m/>
    <m/>
    <m/>
    <m/>
    <m/>
    <m/>
    <n v="23227"/>
  </r>
  <r>
    <x v="26"/>
    <d v="2023-12-13T00:00:00"/>
    <x v="0"/>
    <x v="4"/>
    <m/>
    <m/>
    <m/>
    <m/>
    <n v="1713"/>
    <m/>
    <m/>
    <m/>
    <m/>
    <m/>
    <m/>
    <m/>
    <n v="1713"/>
  </r>
  <r>
    <x v="26"/>
    <d v="2023-12-14T00:00:00"/>
    <x v="0"/>
    <x v="3"/>
    <m/>
    <m/>
    <m/>
    <n v="1490"/>
    <n v="1903"/>
    <m/>
    <m/>
    <m/>
    <m/>
    <m/>
    <m/>
    <m/>
    <n v="3393"/>
  </r>
  <r>
    <x v="26"/>
    <d v="2023-12-28T00:00:00"/>
    <x v="0"/>
    <x v="3"/>
    <m/>
    <m/>
    <m/>
    <m/>
    <n v="6265"/>
    <m/>
    <m/>
    <m/>
    <m/>
    <m/>
    <m/>
    <m/>
    <n v="6265"/>
  </r>
  <r>
    <x v="26"/>
    <d v="2024-01-03T00:00:00"/>
    <x v="0"/>
    <x v="1"/>
    <m/>
    <m/>
    <m/>
    <m/>
    <n v="16984"/>
    <n v="1094"/>
    <m/>
    <m/>
    <m/>
    <m/>
    <m/>
    <m/>
    <n v="18078"/>
  </r>
  <r>
    <x v="26"/>
    <d v="2024-01-03T00:00:00"/>
    <x v="0"/>
    <x v="4"/>
    <m/>
    <m/>
    <m/>
    <m/>
    <n v="445"/>
    <m/>
    <m/>
    <m/>
    <m/>
    <m/>
    <m/>
    <m/>
    <n v="445"/>
  </r>
  <r>
    <x v="26"/>
    <d v="2024-01-09T00:00:00"/>
    <x v="0"/>
    <x v="1"/>
    <m/>
    <m/>
    <m/>
    <m/>
    <m/>
    <n v="23487"/>
    <m/>
    <m/>
    <m/>
    <m/>
    <m/>
    <m/>
    <n v="23487"/>
  </r>
  <r>
    <x v="26"/>
    <d v="2024-01-09T00:00:00"/>
    <x v="0"/>
    <x v="4"/>
    <m/>
    <m/>
    <m/>
    <m/>
    <m/>
    <n v="1027"/>
    <m/>
    <m/>
    <m/>
    <m/>
    <m/>
    <m/>
    <n v="1027"/>
  </r>
  <r>
    <x v="26"/>
    <d v="2024-01-11T00:00:00"/>
    <x v="0"/>
    <x v="1"/>
    <m/>
    <m/>
    <m/>
    <m/>
    <m/>
    <n v="42080"/>
    <m/>
    <m/>
    <m/>
    <m/>
    <m/>
    <m/>
    <n v="42080"/>
  </r>
  <r>
    <x v="26"/>
    <d v="2024-01-22T00:00:00"/>
    <x v="0"/>
    <x v="3"/>
    <m/>
    <m/>
    <m/>
    <n v="261"/>
    <m/>
    <n v="11353"/>
    <m/>
    <m/>
    <m/>
    <m/>
    <m/>
    <m/>
    <n v="11614"/>
  </r>
  <r>
    <x v="26"/>
    <d v="2024-01-24T00:00:00"/>
    <x v="0"/>
    <x v="1"/>
    <m/>
    <m/>
    <m/>
    <m/>
    <m/>
    <n v="12669"/>
    <m/>
    <m/>
    <m/>
    <m/>
    <m/>
    <m/>
    <n v="12669"/>
  </r>
  <r>
    <x v="26"/>
    <d v="2024-01-24T00:00:00"/>
    <x v="0"/>
    <x v="4"/>
    <m/>
    <m/>
    <m/>
    <m/>
    <m/>
    <n v="251"/>
    <m/>
    <m/>
    <m/>
    <m/>
    <m/>
    <m/>
    <n v="251"/>
  </r>
  <r>
    <x v="26"/>
    <d v="2024-01-31T00:00:00"/>
    <x v="0"/>
    <x v="3"/>
    <m/>
    <m/>
    <m/>
    <m/>
    <m/>
    <n v="9588"/>
    <m/>
    <m/>
    <m/>
    <m/>
    <m/>
    <m/>
    <n v="9588"/>
  </r>
  <r>
    <x v="26"/>
    <d v="2024-02-02T00:00:00"/>
    <x v="0"/>
    <x v="1"/>
    <m/>
    <m/>
    <m/>
    <m/>
    <m/>
    <n v="28575"/>
    <m/>
    <m/>
    <m/>
    <m/>
    <m/>
    <m/>
    <n v="28575"/>
  </r>
  <r>
    <x v="26"/>
    <d v="2024-02-02T00:00:00"/>
    <x v="0"/>
    <x v="4"/>
    <m/>
    <m/>
    <m/>
    <m/>
    <m/>
    <n v="1298"/>
    <m/>
    <m/>
    <m/>
    <m/>
    <m/>
    <m/>
    <n v="1298"/>
  </r>
  <r>
    <x v="26"/>
    <d v="2024-02-15T00:00:00"/>
    <x v="0"/>
    <x v="1"/>
    <m/>
    <m/>
    <m/>
    <m/>
    <m/>
    <m/>
    <n v="10041"/>
    <m/>
    <m/>
    <m/>
    <m/>
    <m/>
    <n v="10041"/>
  </r>
  <r>
    <x v="26"/>
    <d v="2024-02-15T00:00:00"/>
    <x v="0"/>
    <x v="4"/>
    <m/>
    <m/>
    <m/>
    <m/>
    <m/>
    <m/>
    <n v="564"/>
    <m/>
    <m/>
    <m/>
    <m/>
    <m/>
    <n v="564"/>
  </r>
  <r>
    <x v="26"/>
    <d v="2024-02-21T00:00:00"/>
    <x v="0"/>
    <x v="3"/>
    <m/>
    <m/>
    <m/>
    <m/>
    <n v="279"/>
    <n v="2350"/>
    <n v="7587"/>
    <m/>
    <m/>
    <m/>
    <m/>
    <m/>
    <n v="10216"/>
  </r>
  <r>
    <x v="26"/>
    <d v="2024-02-22T00:00:00"/>
    <x v="0"/>
    <x v="1"/>
    <m/>
    <m/>
    <m/>
    <m/>
    <m/>
    <m/>
    <n v="36598"/>
    <m/>
    <m/>
    <m/>
    <m/>
    <m/>
    <n v="36598"/>
  </r>
  <r>
    <x v="26"/>
    <d v="2024-02-22T00:00:00"/>
    <x v="0"/>
    <x v="4"/>
    <m/>
    <m/>
    <m/>
    <m/>
    <m/>
    <m/>
    <n v="1318"/>
    <m/>
    <m/>
    <m/>
    <m/>
    <m/>
    <n v="1318"/>
  </r>
  <r>
    <x v="26"/>
    <d v="2024-02-27T00:00:00"/>
    <x v="0"/>
    <x v="3"/>
    <m/>
    <m/>
    <m/>
    <m/>
    <m/>
    <m/>
    <n v="10602"/>
    <m/>
    <m/>
    <m/>
    <m/>
    <m/>
    <n v="10602"/>
  </r>
  <r>
    <x v="26"/>
    <d v="2024-03-12T00:00:00"/>
    <x v="0"/>
    <x v="3"/>
    <m/>
    <m/>
    <m/>
    <m/>
    <m/>
    <n v="1000"/>
    <m/>
    <n v="11510"/>
    <m/>
    <m/>
    <m/>
    <m/>
    <n v="12510"/>
  </r>
  <r>
    <x v="26"/>
    <d v="2024-03-14T00:00:00"/>
    <x v="0"/>
    <x v="0"/>
    <m/>
    <m/>
    <m/>
    <m/>
    <m/>
    <m/>
    <m/>
    <n v="308"/>
    <m/>
    <m/>
    <m/>
    <m/>
    <n v="308"/>
  </r>
  <r>
    <x v="26"/>
    <d v="2024-03-19T00:00:00"/>
    <x v="0"/>
    <x v="1"/>
    <m/>
    <m/>
    <m/>
    <m/>
    <m/>
    <m/>
    <m/>
    <n v="17693"/>
    <m/>
    <m/>
    <m/>
    <m/>
    <n v="17693"/>
  </r>
  <r>
    <x v="26"/>
    <d v="2024-03-19T00:00:00"/>
    <x v="0"/>
    <x v="4"/>
    <m/>
    <m/>
    <m/>
    <m/>
    <m/>
    <m/>
    <m/>
    <n v="873"/>
    <m/>
    <m/>
    <m/>
    <m/>
    <n v="873"/>
  </r>
  <r>
    <x v="26"/>
    <d v="2024-03-28T00:00:00"/>
    <x v="0"/>
    <x v="3"/>
    <m/>
    <m/>
    <m/>
    <n v="1000"/>
    <m/>
    <m/>
    <m/>
    <n v="7084"/>
    <m/>
    <m/>
    <m/>
    <m/>
    <n v="8084"/>
  </r>
  <r>
    <x v="26"/>
    <d v="2024-03-29T00:00:00"/>
    <x v="0"/>
    <x v="1"/>
    <m/>
    <m/>
    <m/>
    <m/>
    <m/>
    <m/>
    <m/>
    <n v="31372"/>
    <m/>
    <m/>
    <m/>
    <m/>
    <n v="31372"/>
  </r>
  <r>
    <x v="26"/>
    <d v="2024-04-04T00:00:00"/>
    <x v="0"/>
    <x v="1"/>
    <m/>
    <m/>
    <m/>
    <m/>
    <m/>
    <m/>
    <m/>
    <m/>
    <n v="558"/>
    <m/>
    <m/>
    <m/>
    <n v="558"/>
  </r>
  <r>
    <x v="26"/>
    <d v="2024-04-05T00:00:00"/>
    <x v="0"/>
    <x v="1"/>
    <m/>
    <m/>
    <m/>
    <m/>
    <m/>
    <m/>
    <m/>
    <m/>
    <n v="423"/>
    <m/>
    <m/>
    <m/>
    <n v="423"/>
  </r>
  <r>
    <x v="26"/>
    <d v="2024-04-09T00:00:00"/>
    <x v="0"/>
    <x v="3"/>
    <m/>
    <m/>
    <m/>
    <m/>
    <m/>
    <m/>
    <m/>
    <m/>
    <n v="2579"/>
    <m/>
    <m/>
    <m/>
    <n v="2579"/>
  </r>
  <r>
    <x v="26"/>
    <d v="2024-04-23T00:00:00"/>
    <x v="0"/>
    <x v="3"/>
    <m/>
    <m/>
    <m/>
    <m/>
    <m/>
    <m/>
    <m/>
    <m/>
    <n v="4287"/>
    <m/>
    <m/>
    <m/>
    <n v="4287"/>
  </r>
  <r>
    <x v="26"/>
    <d v="2024-04-25T00:00:00"/>
    <x v="0"/>
    <x v="1"/>
    <m/>
    <m/>
    <m/>
    <m/>
    <m/>
    <m/>
    <m/>
    <n v="950"/>
    <n v="14521"/>
    <m/>
    <m/>
    <m/>
    <n v="15471"/>
  </r>
  <r>
    <x v="26"/>
    <d v="2024-04-25T00:00:00"/>
    <x v="0"/>
    <x v="4"/>
    <m/>
    <m/>
    <m/>
    <m/>
    <m/>
    <m/>
    <m/>
    <m/>
    <n v="1303"/>
    <m/>
    <m/>
    <m/>
    <n v="1303"/>
  </r>
  <r>
    <x v="26"/>
    <d v="2024-04-30T00:00:00"/>
    <x v="0"/>
    <x v="1"/>
    <m/>
    <m/>
    <m/>
    <m/>
    <m/>
    <m/>
    <m/>
    <m/>
    <n v="46"/>
    <m/>
    <m/>
    <m/>
    <n v="46"/>
  </r>
  <r>
    <x v="26"/>
    <d v="2024-05-06T00:00:00"/>
    <x v="0"/>
    <x v="3"/>
    <m/>
    <m/>
    <m/>
    <m/>
    <m/>
    <m/>
    <m/>
    <m/>
    <m/>
    <n v="5974"/>
    <m/>
    <m/>
    <n v="5974"/>
  </r>
  <r>
    <x v="26"/>
    <d v="2024-05-16T00:00:00"/>
    <x v="0"/>
    <x v="4"/>
    <m/>
    <m/>
    <m/>
    <m/>
    <m/>
    <m/>
    <m/>
    <m/>
    <m/>
    <n v="1892"/>
    <m/>
    <m/>
    <n v="1892"/>
  </r>
  <r>
    <x v="26"/>
    <d v="2024-05-17T00:00:00"/>
    <x v="0"/>
    <x v="1"/>
    <m/>
    <m/>
    <m/>
    <m/>
    <m/>
    <m/>
    <m/>
    <m/>
    <m/>
    <n v="30745"/>
    <m/>
    <m/>
    <n v="30745"/>
  </r>
  <r>
    <x v="26"/>
    <d v="2024-05-20T00:00:00"/>
    <x v="0"/>
    <x v="1"/>
    <m/>
    <m/>
    <m/>
    <m/>
    <m/>
    <m/>
    <m/>
    <m/>
    <m/>
    <n v="627"/>
    <m/>
    <m/>
    <n v="627"/>
  </r>
  <r>
    <x v="26"/>
    <d v="2024-05-28T00:00:00"/>
    <x v="0"/>
    <x v="1"/>
    <m/>
    <m/>
    <m/>
    <m/>
    <m/>
    <m/>
    <m/>
    <m/>
    <m/>
    <n v="22484"/>
    <m/>
    <m/>
    <n v="22484"/>
  </r>
  <r>
    <x v="26"/>
    <d v="2024-05-28T00:00:00"/>
    <x v="0"/>
    <x v="4"/>
    <m/>
    <m/>
    <m/>
    <m/>
    <m/>
    <m/>
    <m/>
    <m/>
    <m/>
    <n v="138"/>
    <m/>
    <m/>
    <n v="138"/>
  </r>
  <r>
    <x v="26"/>
    <d v="2024-05-31T00:00:00"/>
    <x v="0"/>
    <x v="3"/>
    <m/>
    <m/>
    <m/>
    <m/>
    <m/>
    <m/>
    <m/>
    <m/>
    <m/>
    <n v="5577"/>
    <m/>
    <m/>
    <n v="5577"/>
  </r>
  <r>
    <x v="26"/>
    <d v="2024-06-04T00:00:00"/>
    <x v="0"/>
    <x v="1"/>
    <m/>
    <m/>
    <m/>
    <m/>
    <m/>
    <m/>
    <m/>
    <m/>
    <m/>
    <n v="4119"/>
    <m/>
    <m/>
    <n v="4119"/>
  </r>
  <r>
    <x v="26"/>
    <d v="2024-06-04T00:00:00"/>
    <x v="0"/>
    <x v="4"/>
    <m/>
    <m/>
    <m/>
    <m/>
    <m/>
    <m/>
    <m/>
    <m/>
    <m/>
    <n v="50"/>
    <m/>
    <m/>
    <n v="50"/>
  </r>
  <r>
    <x v="26"/>
    <d v="2024-06-05T00:00:00"/>
    <x v="0"/>
    <x v="3"/>
    <m/>
    <m/>
    <m/>
    <m/>
    <m/>
    <m/>
    <m/>
    <m/>
    <m/>
    <n v="2000"/>
    <n v="5489"/>
    <m/>
    <n v="7489"/>
  </r>
  <r>
    <x v="26"/>
    <d v="2024-06-06T00:00:00"/>
    <x v="0"/>
    <x v="1"/>
    <m/>
    <m/>
    <m/>
    <m/>
    <m/>
    <m/>
    <m/>
    <m/>
    <m/>
    <m/>
    <n v="5982"/>
    <m/>
    <n v="5982"/>
  </r>
  <r>
    <x v="26"/>
    <d v="2024-06-06T00:00:00"/>
    <x v="0"/>
    <x v="4"/>
    <m/>
    <m/>
    <m/>
    <m/>
    <m/>
    <m/>
    <m/>
    <m/>
    <m/>
    <m/>
    <n v="306"/>
    <m/>
    <n v="306"/>
  </r>
  <r>
    <x v="26"/>
    <d v="2024-06-21T00:00:00"/>
    <x v="0"/>
    <x v="3"/>
    <m/>
    <m/>
    <m/>
    <m/>
    <m/>
    <m/>
    <m/>
    <m/>
    <m/>
    <m/>
    <n v="8346"/>
    <m/>
    <n v="8346"/>
  </r>
  <r>
    <x v="26"/>
    <d v="2024-06-24T00:00:00"/>
    <x v="0"/>
    <x v="1"/>
    <m/>
    <m/>
    <m/>
    <m/>
    <m/>
    <m/>
    <m/>
    <m/>
    <m/>
    <m/>
    <n v="28353"/>
    <m/>
    <n v="28353"/>
  </r>
  <r>
    <x v="26"/>
    <d v="2024-06-24T00:00:00"/>
    <x v="0"/>
    <x v="4"/>
    <m/>
    <m/>
    <m/>
    <m/>
    <m/>
    <m/>
    <m/>
    <m/>
    <m/>
    <m/>
    <n v="651"/>
    <m/>
    <n v="651"/>
  </r>
  <r>
    <x v="26"/>
    <d v="2024-07-10T00:00:00"/>
    <x v="0"/>
    <x v="3"/>
    <m/>
    <m/>
    <m/>
    <m/>
    <m/>
    <m/>
    <m/>
    <m/>
    <m/>
    <m/>
    <n v="1553"/>
    <n v="7159"/>
    <n v="8712"/>
  </r>
  <r>
    <x v="26"/>
    <d v="2024-07-11T00:00:00"/>
    <x v="0"/>
    <x v="1"/>
    <m/>
    <m/>
    <m/>
    <m/>
    <m/>
    <m/>
    <m/>
    <m/>
    <m/>
    <m/>
    <m/>
    <n v="6978"/>
    <n v="6978"/>
  </r>
  <r>
    <x v="26"/>
    <d v="2024-07-18T00:00:00"/>
    <x v="0"/>
    <x v="3"/>
    <m/>
    <m/>
    <m/>
    <m/>
    <m/>
    <m/>
    <m/>
    <m/>
    <m/>
    <m/>
    <m/>
    <n v="6677"/>
    <n v="6677"/>
  </r>
  <r>
    <x v="26"/>
    <d v="2024-07-19T00:00:00"/>
    <x v="0"/>
    <x v="1"/>
    <m/>
    <m/>
    <m/>
    <m/>
    <m/>
    <m/>
    <m/>
    <m/>
    <m/>
    <m/>
    <m/>
    <n v="1733"/>
    <n v="1733"/>
  </r>
  <r>
    <x v="26"/>
    <d v="2024-08-01T00:00:00"/>
    <x v="0"/>
    <x v="1"/>
    <m/>
    <m/>
    <m/>
    <m/>
    <m/>
    <m/>
    <m/>
    <m/>
    <m/>
    <m/>
    <m/>
    <n v="4299"/>
    <n v="4299"/>
  </r>
  <r>
    <x v="26"/>
    <d v="2024-08-02T00:00:00"/>
    <x v="0"/>
    <x v="3"/>
    <m/>
    <m/>
    <m/>
    <m/>
    <m/>
    <m/>
    <m/>
    <m/>
    <m/>
    <m/>
    <m/>
    <n v="2610"/>
    <n v="2610"/>
  </r>
  <r>
    <x v="26"/>
    <d v="2024-08-12T00:00:00"/>
    <x v="0"/>
    <x v="1"/>
    <m/>
    <m/>
    <m/>
    <m/>
    <m/>
    <m/>
    <m/>
    <m/>
    <m/>
    <m/>
    <m/>
    <n v="8031"/>
    <n v="8031"/>
  </r>
  <r>
    <x v="26"/>
    <s v="#"/>
    <x v="0"/>
    <x v="3"/>
    <m/>
    <m/>
    <m/>
    <m/>
    <m/>
    <m/>
    <m/>
    <m/>
    <m/>
    <m/>
    <m/>
    <m/>
    <m/>
  </r>
  <r>
    <x v="26"/>
    <s v="#"/>
    <x v="0"/>
    <x v="1"/>
    <m/>
    <m/>
    <m/>
    <m/>
    <m/>
    <m/>
    <m/>
    <m/>
    <m/>
    <m/>
    <m/>
    <m/>
    <m/>
  </r>
  <r>
    <x v="26"/>
    <s v="#"/>
    <x v="0"/>
    <x v="4"/>
    <m/>
    <m/>
    <m/>
    <m/>
    <m/>
    <m/>
    <m/>
    <m/>
    <m/>
    <m/>
    <m/>
    <m/>
    <m/>
  </r>
  <r>
    <x v="26"/>
    <s v="Result"/>
    <x v="1"/>
    <x v="2"/>
    <n v="24526"/>
    <n v="500"/>
    <n v="23279"/>
    <n v="91336"/>
    <n v="50816"/>
    <n v="134772"/>
    <n v="66710"/>
    <n v="69790"/>
    <n v="23717"/>
    <n v="73606"/>
    <n v="50680"/>
    <n v="37487"/>
    <n v="647219"/>
  </r>
  <r>
    <x v="27"/>
    <d v="2023-08-30T00:00:00"/>
    <x v="0"/>
    <x v="0"/>
    <n v="358.32"/>
    <m/>
    <m/>
    <m/>
    <m/>
    <m/>
    <m/>
    <m/>
    <m/>
    <m/>
    <m/>
    <m/>
    <n v="358.32"/>
  </r>
  <r>
    <x v="27"/>
    <d v="2023-09-05T00:00:00"/>
    <x v="0"/>
    <x v="0"/>
    <n v="1100"/>
    <m/>
    <m/>
    <m/>
    <m/>
    <m/>
    <m/>
    <m/>
    <m/>
    <m/>
    <m/>
    <m/>
    <n v="1100"/>
  </r>
  <r>
    <x v="27"/>
    <d v="2023-09-25T00:00:00"/>
    <x v="0"/>
    <x v="0"/>
    <n v="1621.19"/>
    <m/>
    <m/>
    <m/>
    <m/>
    <m/>
    <m/>
    <m/>
    <m/>
    <m/>
    <m/>
    <m/>
    <n v="1621.19"/>
  </r>
  <r>
    <x v="27"/>
    <d v="2023-10-30T00:00:00"/>
    <x v="0"/>
    <x v="0"/>
    <m/>
    <m/>
    <n v="341.28"/>
    <m/>
    <m/>
    <m/>
    <m/>
    <m/>
    <m/>
    <m/>
    <m/>
    <m/>
    <n v="341.28"/>
  </r>
  <r>
    <x v="27"/>
    <d v="2023-11-03T00:00:00"/>
    <x v="0"/>
    <x v="0"/>
    <m/>
    <m/>
    <n v="1520.16"/>
    <m/>
    <m/>
    <m/>
    <m/>
    <m/>
    <m/>
    <m/>
    <m/>
    <m/>
    <n v="1520.16"/>
  </r>
  <r>
    <x v="27"/>
    <d v="2023-12-12T00:00:00"/>
    <x v="0"/>
    <x v="0"/>
    <m/>
    <m/>
    <n v="643.22"/>
    <m/>
    <m/>
    <m/>
    <m/>
    <m/>
    <m/>
    <m/>
    <m/>
    <m/>
    <n v="643.22"/>
  </r>
  <r>
    <x v="27"/>
    <d v="2023-12-15T00:00:00"/>
    <x v="0"/>
    <x v="0"/>
    <m/>
    <m/>
    <m/>
    <m/>
    <n v="438.62"/>
    <m/>
    <m/>
    <m/>
    <m/>
    <m/>
    <m/>
    <m/>
    <n v="438.62"/>
  </r>
  <r>
    <x v="27"/>
    <d v="2023-12-26T00:00:00"/>
    <x v="0"/>
    <x v="0"/>
    <m/>
    <m/>
    <m/>
    <n v="1039.24"/>
    <m/>
    <m/>
    <m/>
    <m/>
    <m/>
    <m/>
    <m/>
    <m/>
    <n v="1039.24"/>
  </r>
  <r>
    <x v="27"/>
    <d v="2023-12-28T00:00:00"/>
    <x v="0"/>
    <x v="0"/>
    <m/>
    <m/>
    <m/>
    <m/>
    <n v="1201.71"/>
    <m/>
    <m/>
    <m/>
    <m/>
    <m/>
    <m/>
    <m/>
    <n v="1201.71"/>
  </r>
  <r>
    <x v="27"/>
    <d v="2024-01-09T00:00:00"/>
    <x v="0"/>
    <x v="0"/>
    <m/>
    <m/>
    <m/>
    <m/>
    <n v="1221.69"/>
    <m/>
    <m/>
    <m/>
    <m/>
    <m/>
    <m/>
    <m/>
    <n v="1221.69"/>
  </r>
  <r>
    <x v="27"/>
    <d v="2024-01-22T00:00:00"/>
    <x v="0"/>
    <x v="0"/>
    <m/>
    <m/>
    <m/>
    <m/>
    <n v="1113.96"/>
    <m/>
    <m/>
    <m/>
    <m/>
    <m/>
    <m/>
    <m/>
    <n v="1113.96"/>
  </r>
  <r>
    <x v="27"/>
    <d v="2024-02-07T00:00:00"/>
    <x v="0"/>
    <x v="0"/>
    <m/>
    <m/>
    <m/>
    <m/>
    <m/>
    <n v="4666.16"/>
    <m/>
    <m/>
    <m/>
    <m/>
    <m/>
    <m/>
    <n v="4666.16"/>
  </r>
  <r>
    <x v="27"/>
    <d v="2024-02-08T00:00:00"/>
    <x v="0"/>
    <x v="0"/>
    <m/>
    <m/>
    <m/>
    <m/>
    <n v="2279.59"/>
    <m/>
    <m/>
    <m/>
    <m/>
    <m/>
    <m/>
    <m/>
    <n v="2279.59"/>
  </r>
  <r>
    <x v="27"/>
    <d v="2024-03-11T00:00:00"/>
    <x v="0"/>
    <x v="0"/>
    <m/>
    <m/>
    <m/>
    <m/>
    <m/>
    <m/>
    <n v="1311.24"/>
    <m/>
    <m/>
    <m/>
    <m/>
    <m/>
    <n v="1311.24"/>
  </r>
  <r>
    <x v="27"/>
    <d v="2024-04-08T00:00:00"/>
    <x v="0"/>
    <x v="0"/>
    <m/>
    <m/>
    <m/>
    <m/>
    <m/>
    <m/>
    <m/>
    <n v="2145.3000000000002"/>
    <m/>
    <m/>
    <m/>
    <m/>
    <n v="2145.3000000000002"/>
  </r>
  <r>
    <x v="27"/>
    <d v="2024-04-22T00:00:00"/>
    <x v="0"/>
    <x v="0"/>
    <m/>
    <m/>
    <m/>
    <m/>
    <m/>
    <m/>
    <m/>
    <m/>
    <n v="2676.02"/>
    <m/>
    <m/>
    <m/>
    <n v="2676.02"/>
  </r>
  <r>
    <x v="27"/>
    <d v="2024-06-04T00:00:00"/>
    <x v="0"/>
    <x v="0"/>
    <m/>
    <m/>
    <m/>
    <m/>
    <m/>
    <m/>
    <m/>
    <m/>
    <m/>
    <n v="1792.15"/>
    <m/>
    <m/>
    <n v="1792.15"/>
  </r>
  <r>
    <x v="27"/>
    <d v="2024-06-17T00:00:00"/>
    <x v="0"/>
    <x v="0"/>
    <m/>
    <m/>
    <m/>
    <m/>
    <m/>
    <m/>
    <m/>
    <m/>
    <m/>
    <n v="1578.74"/>
    <m/>
    <m/>
    <n v="1578.74"/>
  </r>
  <r>
    <x v="27"/>
    <d v="2024-06-21T00:00:00"/>
    <x v="0"/>
    <x v="0"/>
    <m/>
    <m/>
    <m/>
    <m/>
    <m/>
    <m/>
    <m/>
    <m/>
    <m/>
    <m/>
    <n v="1011.4"/>
    <m/>
    <n v="1011.4"/>
  </r>
  <r>
    <x v="27"/>
    <d v="2024-07-18T00:00:00"/>
    <x v="0"/>
    <x v="0"/>
    <m/>
    <m/>
    <m/>
    <m/>
    <m/>
    <m/>
    <m/>
    <m/>
    <m/>
    <n v="356.78"/>
    <m/>
    <n v="1580.81"/>
    <n v="1937.59"/>
  </r>
  <r>
    <x v="27"/>
    <d v="2024-07-22T00:00:00"/>
    <x v="0"/>
    <x v="0"/>
    <m/>
    <m/>
    <m/>
    <m/>
    <m/>
    <m/>
    <m/>
    <m/>
    <m/>
    <m/>
    <m/>
    <n v="274.87"/>
    <n v="274.87"/>
  </r>
  <r>
    <x v="27"/>
    <d v="2024-08-01T00:00:00"/>
    <x v="0"/>
    <x v="0"/>
    <m/>
    <m/>
    <m/>
    <m/>
    <m/>
    <m/>
    <m/>
    <m/>
    <m/>
    <m/>
    <m/>
    <n v="1318.36"/>
    <n v="1318.36"/>
  </r>
  <r>
    <x v="27"/>
    <d v="2024-08-02T00:00:00"/>
    <x v="0"/>
    <x v="0"/>
    <m/>
    <m/>
    <m/>
    <m/>
    <m/>
    <m/>
    <m/>
    <m/>
    <m/>
    <m/>
    <m/>
    <n v="2200.39"/>
    <n v="2200.39"/>
  </r>
  <r>
    <x v="27"/>
    <d v="2024-08-13T00:00:00"/>
    <x v="0"/>
    <x v="0"/>
    <m/>
    <m/>
    <m/>
    <m/>
    <m/>
    <m/>
    <m/>
    <m/>
    <m/>
    <m/>
    <m/>
    <n v="1021.27"/>
    <n v="1021.27"/>
  </r>
  <r>
    <x v="27"/>
    <s v="#"/>
    <x v="0"/>
    <x v="0"/>
    <m/>
    <m/>
    <m/>
    <m/>
    <m/>
    <m/>
    <m/>
    <m/>
    <m/>
    <m/>
    <m/>
    <m/>
    <m/>
  </r>
  <r>
    <x v="27"/>
    <s v="#"/>
    <x v="0"/>
    <x v="1"/>
    <m/>
    <m/>
    <m/>
    <m/>
    <m/>
    <m/>
    <m/>
    <m/>
    <m/>
    <m/>
    <m/>
    <m/>
    <m/>
  </r>
  <r>
    <x v="27"/>
    <s v="#"/>
    <x v="0"/>
    <x v="4"/>
    <m/>
    <m/>
    <m/>
    <m/>
    <m/>
    <m/>
    <m/>
    <m/>
    <m/>
    <m/>
    <m/>
    <m/>
    <m/>
  </r>
  <r>
    <x v="27"/>
    <s v="Result"/>
    <x v="1"/>
    <x v="2"/>
    <n v="3079.51"/>
    <m/>
    <n v="2504.66"/>
    <n v="1039.24"/>
    <n v="6255.57"/>
    <n v="4666.16"/>
    <n v="1311.24"/>
    <n v="2145.3000000000002"/>
    <n v="2676.02"/>
    <n v="3727.67"/>
    <n v="1011.4"/>
    <n v="6395.7"/>
    <n v="34812.47"/>
  </r>
  <r>
    <x v="28"/>
    <d v="2023-08-28T00:00:00"/>
    <x v="0"/>
    <x v="0"/>
    <n v="457.38"/>
    <m/>
    <m/>
    <m/>
    <m/>
    <m/>
    <m/>
    <m/>
    <m/>
    <m/>
    <m/>
    <m/>
    <n v="457.38"/>
  </r>
  <r>
    <x v="28"/>
    <d v="2023-09-20T00:00:00"/>
    <x v="0"/>
    <x v="0"/>
    <m/>
    <n v="300"/>
    <m/>
    <m/>
    <m/>
    <m/>
    <m/>
    <m/>
    <m/>
    <m/>
    <m/>
    <m/>
    <n v="300"/>
  </r>
  <r>
    <x v="28"/>
    <d v="2023-09-28T00:00:00"/>
    <x v="0"/>
    <x v="0"/>
    <m/>
    <n v="86.59"/>
    <m/>
    <m/>
    <m/>
    <m/>
    <m/>
    <m/>
    <m/>
    <m/>
    <m/>
    <m/>
    <n v="86.59"/>
  </r>
  <r>
    <x v="28"/>
    <d v="2023-10-26T00:00:00"/>
    <x v="0"/>
    <x v="0"/>
    <m/>
    <m/>
    <n v="257.27999999999997"/>
    <m/>
    <m/>
    <m/>
    <m/>
    <m/>
    <m/>
    <m/>
    <m/>
    <m/>
    <n v="257.27999999999997"/>
  </r>
  <r>
    <x v="28"/>
    <d v="2023-12-11T00:00:00"/>
    <x v="0"/>
    <x v="0"/>
    <m/>
    <m/>
    <m/>
    <m/>
    <n v="110.04"/>
    <m/>
    <m/>
    <m/>
    <m/>
    <m/>
    <m/>
    <m/>
    <n v="110.04"/>
  </r>
  <r>
    <x v="28"/>
    <d v="2023-12-19T00:00:00"/>
    <x v="0"/>
    <x v="0"/>
    <m/>
    <m/>
    <m/>
    <m/>
    <n v="599.17999999999995"/>
    <m/>
    <m/>
    <m/>
    <m/>
    <m/>
    <m/>
    <m/>
    <n v="599.17999999999995"/>
  </r>
  <r>
    <x v="28"/>
    <d v="2023-12-28T00:00:00"/>
    <x v="0"/>
    <x v="0"/>
    <m/>
    <m/>
    <m/>
    <m/>
    <n v="1173.3800000000001"/>
    <m/>
    <m/>
    <m/>
    <m/>
    <m/>
    <m/>
    <m/>
    <n v="1173.3800000000001"/>
  </r>
  <r>
    <x v="28"/>
    <d v="2024-01-09T00:00:00"/>
    <x v="0"/>
    <x v="0"/>
    <m/>
    <m/>
    <m/>
    <m/>
    <m/>
    <n v="300"/>
    <m/>
    <m/>
    <m/>
    <m/>
    <m/>
    <m/>
    <n v="300"/>
  </r>
  <r>
    <x v="28"/>
    <d v="2024-02-02T00:00:00"/>
    <x v="0"/>
    <x v="0"/>
    <m/>
    <m/>
    <m/>
    <m/>
    <m/>
    <m/>
    <n v="518.74"/>
    <m/>
    <m/>
    <m/>
    <m/>
    <m/>
    <n v="518.74"/>
  </r>
  <r>
    <x v="28"/>
    <d v="2024-02-05T00:00:00"/>
    <x v="0"/>
    <x v="0"/>
    <m/>
    <m/>
    <m/>
    <m/>
    <m/>
    <m/>
    <n v="208.35"/>
    <m/>
    <m/>
    <m/>
    <m/>
    <m/>
    <n v="208.35"/>
  </r>
  <r>
    <x v="28"/>
    <d v="2024-02-13T00:00:00"/>
    <x v="0"/>
    <x v="0"/>
    <m/>
    <m/>
    <m/>
    <m/>
    <m/>
    <m/>
    <n v="783.89"/>
    <m/>
    <m/>
    <m/>
    <m/>
    <m/>
    <n v="783.89"/>
  </r>
  <r>
    <x v="28"/>
    <d v="2024-04-30T00:00:00"/>
    <x v="0"/>
    <x v="0"/>
    <m/>
    <m/>
    <m/>
    <m/>
    <m/>
    <m/>
    <m/>
    <m/>
    <n v="300"/>
    <m/>
    <m/>
    <m/>
    <n v="300"/>
  </r>
  <r>
    <x v="28"/>
    <d v="2024-06-10T00:00:00"/>
    <x v="0"/>
    <x v="0"/>
    <m/>
    <m/>
    <m/>
    <m/>
    <m/>
    <m/>
    <m/>
    <m/>
    <n v="600"/>
    <m/>
    <m/>
    <m/>
    <n v="600"/>
  </r>
  <r>
    <x v="28"/>
    <d v="2024-06-18T00:00:00"/>
    <x v="0"/>
    <x v="0"/>
    <m/>
    <m/>
    <m/>
    <m/>
    <m/>
    <m/>
    <m/>
    <m/>
    <m/>
    <n v="493.21"/>
    <m/>
    <m/>
    <n v="493.21"/>
  </r>
  <r>
    <x v="28"/>
    <d v="2024-07-17T00:00:00"/>
    <x v="0"/>
    <x v="0"/>
    <m/>
    <m/>
    <m/>
    <m/>
    <m/>
    <m/>
    <m/>
    <m/>
    <m/>
    <m/>
    <n v="300"/>
    <n v="300"/>
    <n v="600"/>
  </r>
  <r>
    <x v="28"/>
    <d v="2024-07-18T00:00:00"/>
    <x v="0"/>
    <x v="0"/>
    <m/>
    <m/>
    <m/>
    <m/>
    <m/>
    <m/>
    <m/>
    <m/>
    <m/>
    <m/>
    <m/>
    <n v="300"/>
    <n v="300"/>
  </r>
  <r>
    <x v="28"/>
    <d v="2024-07-22T00:00:00"/>
    <x v="0"/>
    <x v="0"/>
    <m/>
    <m/>
    <m/>
    <m/>
    <m/>
    <m/>
    <m/>
    <m/>
    <m/>
    <m/>
    <n v="200.23"/>
    <m/>
    <n v="200.23"/>
  </r>
  <r>
    <x v="28"/>
    <d v="2024-07-30T00:00:00"/>
    <x v="0"/>
    <x v="0"/>
    <m/>
    <m/>
    <m/>
    <m/>
    <m/>
    <m/>
    <m/>
    <m/>
    <m/>
    <m/>
    <n v="239.37"/>
    <m/>
    <n v="239.37"/>
  </r>
  <r>
    <x v="28"/>
    <d v="2024-08-07T00:00:00"/>
    <x v="0"/>
    <x v="0"/>
    <m/>
    <m/>
    <m/>
    <m/>
    <m/>
    <m/>
    <m/>
    <m/>
    <m/>
    <m/>
    <n v="141.22999999999999"/>
    <m/>
    <n v="141.22999999999999"/>
  </r>
  <r>
    <x v="28"/>
    <s v="#"/>
    <x v="0"/>
    <x v="0"/>
    <m/>
    <m/>
    <m/>
    <m/>
    <m/>
    <m/>
    <m/>
    <m/>
    <m/>
    <m/>
    <m/>
    <m/>
    <m/>
  </r>
  <r>
    <x v="28"/>
    <s v="#"/>
    <x v="0"/>
    <x v="1"/>
    <m/>
    <m/>
    <m/>
    <m/>
    <m/>
    <m/>
    <m/>
    <m/>
    <m/>
    <m/>
    <m/>
    <m/>
    <m/>
  </r>
  <r>
    <x v="28"/>
    <s v="#"/>
    <x v="0"/>
    <x v="5"/>
    <m/>
    <m/>
    <m/>
    <m/>
    <m/>
    <m/>
    <m/>
    <m/>
    <m/>
    <m/>
    <m/>
    <m/>
    <m/>
  </r>
  <r>
    <x v="28"/>
    <s v="Result"/>
    <x v="1"/>
    <x v="2"/>
    <n v="457.38"/>
    <n v="386.59"/>
    <n v="257.27999999999997"/>
    <m/>
    <n v="1882.6"/>
    <n v="300"/>
    <n v="1510.98"/>
    <m/>
    <n v="900"/>
    <n v="493.21"/>
    <n v="880.83"/>
    <n v="600"/>
    <n v="7668.87"/>
  </r>
  <r>
    <x v="29"/>
    <d v="2023-08-01T00:00:00"/>
    <x v="0"/>
    <x v="3"/>
    <n v="4770"/>
    <m/>
    <m/>
    <m/>
    <m/>
    <m/>
    <m/>
    <m/>
    <m/>
    <m/>
    <m/>
    <m/>
    <n v="4770"/>
  </r>
  <r>
    <x v="29"/>
    <d v="2023-08-03T00:00:00"/>
    <x v="0"/>
    <x v="3"/>
    <n v="6342"/>
    <m/>
    <m/>
    <m/>
    <m/>
    <m/>
    <m/>
    <m/>
    <m/>
    <m/>
    <m/>
    <m/>
    <n v="6342"/>
  </r>
  <r>
    <x v="29"/>
    <d v="2023-08-15T00:00:00"/>
    <x v="0"/>
    <x v="1"/>
    <n v="13052"/>
    <m/>
    <m/>
    <m/>
    <m/>
    <m/>
    <m/>
    <m/>
    <m/>
    <m/>
    <m/>
    <m/>
    <n v="13052"/>
  </r>
  <r>
    <x v="29"/>
    <d v="2023-08-22T00:00:00"/>
    <x v="0"/>
    <x v="1"/>
    <n v="9984"/>
    <m/>
    <m/>
    <m/>
    <m/>
    <m/>
    <m/>
    <m/>
    <m/>
    <m/>
    <m/>
    <m/>
    <n v="9984"/>
  </r>
  <r>
    <x v="29"/>
    <d v="2023-08-29T00:00:00"/>
    <x v="0"/>
    <x v="3"/>
    <n v="6617"/>
    <m/>
    <m/>
    <m/>
    <m/>
    <m/>
    <m/>
    <m/>
    <m/>
    <m/>
    <m/>
    <m/>
    <n v="6617"/>
  </r>
  <r>
    <x v="29"/>
    <d v="2023-08-30T00:00:00"/>
    <x v="0"/>
    <x v="3"/>
    <n v="5263"/>
    <m/>
    <m/>
    <m/>
    <m/>
    <m/>
    <m/>
    <m/>
    <m/>
    <m/>
    <m/>
    <m/>
    <n v="5263"/>
  </r>
  <r>
    <x v="29"/>
    <d v="2023-09-15T00:00:00"/>
    <x v="0"/>
    <x v="1"/>
    <n v="82865"/>
    <n v="34145"/>
    <m/>
    <m/>
    <m/>
    <m/>
    <m/>
    <m/>
    <m/>
    <m/>
    <m/>
    <m/>
    <n v="117010"/>
  </r>
  <r>
    <x v="29"/>
    <d v="2023-12-19T00:00:00"/>
    <x v="0"/>
    <x v="3"/>
    <m/>
    <m/>
    <n v="10478"/>
    <n v="38983"/>
    <n v="6093"/>
    <m/>
    <m/>
    <m/>
    <m/>
    <m/>
    <m/>
    <m/>
    <n v="55554"/>
  </r>
  <r>
    <x v="29"/>
    <d v="2024-01-25T00:00:00"/>
    <x v="0"/>
    <x v="3"/>
    <m/>
    <m/>
    <m/>
    <n v="8348"/>
    <n v="13166"/>
    <n v="3433"/>
    <m/>
    <m/>
    <m/>
    <m/>
    <m/>
    <m/>
    <n v="24947"/>
  </r>
  <r>
    <x v="29"/>
    <d v="2024-01-30T00:00:00"/>
    <x v="0"/>
    <x v="1"/>
    <m/>
    <m/>
    <n v="59635"/>
    <n v="11391"/>
    <n v="704"/>
    <n v="4655"/>
    <m/>
    <m/>
    <m/>
    <m/>
    <m/>
    <m/>
    <n v="76385"/>
  </r>
  <r>
    <x v="29"/>
    <d v="2024-01-31T00:00:00"/>
    <x v="0"/>
    <x v="1"/>
    <m/>
    <m/>
    <n v="54869"/>
    <n v="13001"/>
    <m/>
    <n v="5154"/>
    <m/>
    <m/>
    <m/>
    <m/>
    <m/>
    <m/>
    <n v="73024"/>
  </r>
  <r>
    <x v="29"/>
    <d v="2024-02-01T00:00:00"/>
    <x v="0"/>
    <x v="1"/>
    <m/>
    <m/>
    <n v="68446"/>
    <n v="20650"/>
    <m/>
    <n v="5743"/>
    <n v="2713"/>
    <m/>
    <m/>
    <m/>
    <m/>
    <m/>
    <n v="97552"/>
  </r>
  <r>
    <x v="29"/>
    <d v="2024-02-28T00:00:00"/>
    <x v="0"/>
    <x v="3"/>
    <m/>
    <m/>
    <m/>
    <n v="13933"/>
    <n v="12782"/>
    <n v="16133"/>
    <n v="9002"/>
    <m/>
    <m/>
    <m/>
    <m/>
    <m/>
    <n v="51850"/>
  </r>
  <r>
    <x v="29"/>
    <d v="2024-02-28T00:00:00"/>
    <x v="0"/>
    <x v="1"/>
    <m/>
    <m/>
    <n v="4973"/>
    <n v="54692"/>
    <n v="4521"/>
    <n v="9712"/>
    <n v="1866"/>
    <m/>
    <m/>
    <m/>
    <m/>
    <m/>
    <n v="75764"/>
  </r>
  <r>
    <x v="29"/>
    <d v="2024-02-29T00:00:00"/>
    <x v="0"/>
    <x v="1"/>
    <m/>
    <m/>
    <n v="2300"/>
    <n v="70474"/>
    <n v="9918"/>
    <n v="8511"/>
    <n v="3610"/>
    <m/>
    <m/>
    <m/>
    <m/>
    <m/>
    <n v="94813"/>
  </r>
  <r>
    <x v="29"/>
    <d v="2024-03-12T00:00:00"/>
    <x v="0"/>
    <x v="3"/>
    <m/>
    <m/>
    <m/>
    <n v="516"/>
    <n v="2541"/>
    <n v="2639"/>
    <n v="3000"/>
    <n v="2388"/>
    <m/>
    <m/>
    <m/>
    <m/>
    <n v="11084"/>
  </r>
  <r>
    <x v="29"/>
    <d v="2024-03-14T00:00:00"/>
    <x v="0"/>
    <x v="3"/>
    <m/>
    <m/>
    <m/>
    <n v="32381"/>
    <n v="15223"/>
    <n v="9898"/>
    <n v="8640"/>
    <n v="19163"/>
    <m/>
    <m/>
    <m/>
    <m/>
    <n v="85305"/>
  </r>
  <r>
    <x v="29"/>
    <d v="2024-03-20T00:00:00"/>
    <x v="0"/>
    <x v="1"/>
    <m/>
    <m/>
    <m/>
    <n v="759"/>
    <m/>
    <m/>
    <m/>
    <m/>
    <m/>
    <m/>
    <m/>
    <m/>
    <n v="759"/>
  </r>
  <r>
    <x v="29"/>
    <d v="2024-04-12T00:00:00"/>
    <x v="0"/>
    <x v="1"/>
    <m/>
    <m/>
    <m/>
    <n v="29750"/>
    <n v="48575"/>
    <n v="60665"/>
    <n v="26182"/>
    <n v="34502"/>
    <n v="13647"/>
    <m/>
    <m/>
    <m/>
    <n v="213321"/>
  </r>
  <r>
    <x v="29"/>
    <d v="2024-04-15T00:00:00"/>
    <x v="0"/>
    <x v="1"/>
    <m/>
    <m/>
    <m/>
    <n v="18556"/>
    <n v="14980"/>
    <n v="30639"/>
    <n v="13585"/>
    <n v="19702"/>
    <n v="10247"/>
    <m/>
    <m/>
    <m/>
    <n v="107709"/>
  </r>
  <r>
    <x v="29"/>
    <d v="2024-04-17T00:00:00"/>
    <x v="0"/>
    <x v="1"/>
    <m/>
    <m/>
    <n v="1000"/>
    <n v="19554"/>
    <n v="23624"/>
    <n v="23788"/>
    <n v="17377"/>
    <n v="13153"/>
    <n v="7419"/>
    <m/>
    <m/>
    <m/>
    <n v="105915"/>
  </r>
  <r>
    <x v="29"/>
    <d v="2024-04-18T00:00:00"/>
    <x v="0"/>
    <x v="1"/>
    <m/>
    <m/>
    <m/>
    <n v="14592"/>
    <n v="22688"/>
    <n v="35200"/>
    <n v="10772"/>
    <n v="15401"/>
    <n v="4483"/>
    <m/>
    <m/>
    <m/>
    <n v="103136"/>
  </r>
  <r>
    <x v="29"/>
    <d v="2024-04-24T00:00:00"/>
    <x v="0"/>
    <x v="3"/>
    <m/>
    <m/>
    <m/>
    <n v="1192"/>
    <n v="8119"/>
    <n v="16436"/>
    <n v="11921"/>
    <n v="14049"/>
    <n v="14473"/>
    <m/>
    <m/>
    <m/>
    <n v="66190"/>
  </r>
  <r>
    <x v="29"/>
    <d v="2024-04-26T00:00:00"/>
    <x v="0"/>
    <x v="1"/>
    <m/>
    <m/>
    <m/>
    <n v="12714"/>
    <n v="22094"/>
    <n v="23020"/>
    <n v="11404"/>
    <n v="15481"/>
    <n v="4773"/>
    <m/>
    <m/>
    <m/>
    <n v="89486"/>
  </r>
  <r>
    <x v="29"/>
    <d v="2024-04-29T00:00:00"/>
    <x v="0"/>
    <x v="1"/>
    <m/>
    <m/>
    <m/>
    <n v="13442"/>
    <n v="25884"/>
    <n v="32191"/>
    <n v="11074"/>
    <n v="15128"/>
    <n v="6220"/>
    <m/>
    <m/>
    <m/>
    <n v="103939"/>
  </r>
  <r>
    <x v="29"/>
    <d v="2024-05-01T00:00:00"/>
    <x v="0"/>
    <x v="3"/>
    <m/>
    <m/>
    <m/>
    <m/>
    <m/>
    <m/>
    <m/>
    <m/>
    <m/>
    <n v="625"/>
    <m/>
    <m/>
    <n v="625"/>
  </r>
  <r>
    <x v="29"/>
    <d v="2024-05-16T00:00:00"/>
    <x v="0"/>
    <x v="3"/>
    <m/>
    <m/>
    <m/>
    <m/>
    <m/>
    <n v="947"/>
    <n v="6508"/>
    <n v="9244"/>
    <n v="5729"/>
    <n v="8446"/>
    <m/>
    <m/>
    <n v="30874"/>
  </r>
  <r>
    <x v="29"/>
    <d v="2024-06-07T00:00:00"/>
    <x v="0"/>
    <x v="1"/>
    <m/>
    <m/>
    <m/>
    <m/>
    <m/>
    <n v="13449"/>
    <n v="39524"/>
    <n v="19645"/>
    <n v="21850"/>
    <n v="2503"/>
    <n v="1557"/>
    <m/>
    <n v="98528"/>
  </r>
  <r>
    <x v="29"/>
    <d v="2024-06-21T00:00:00"/>
    <x v="0"/>
    <x v="1"/>
    <m/>
    <m/>
    <m/>
    <m/>
    <m/>
    <n v="2163"/>
    <n v="5163"/>
    <n v="24283"/>
    <n v="58322"/>
    <n v="23712"/>
    <n v="2730"/>
    <m/>
    <n v="116373"/>
  </r>
  <r>
    <x v="29"/>
    <d v="2024-06-25T00:00:00"/>
    <x v="0"/>
    <x v="1"/>
    <m/>
    <m/>
    <m/>
    <m/>
    <m/>
    <n v="9294"/>
    <n v="15076"/>
    <n v="28346"/>
    <n v="37573"/>
    <n v="14006"/>
    <n v="4575"/>
    <m/>
    <n v="108870"/>
  </r>
  <r>
    <x v="29"/>
    <d v="2024-06-26T00:00:00"/>
    <x v="0"/>
    <x v="1"/>
    <m/>
    <m/>
    <m/>
    <m/>
    <m/>
    <n v="7048"/>
    <n v="20572"/>
    <n v="22978"/>
    <n v="186839"/>
    <n v="64287"/>
    <n v="15262"/>
    <m/>
    <n v="316986"/>
  </r>
  <r>
    <x v="29"/>
    <d v="2024-06-27T00:00:00"/>
    <x v="0"/>
    <x v="1"/>
    <m/>
    <m/>
    <m/>
    <m/>
    <n v="886"/>
    <n v="1967"/>
    <n v="4221"/>
    <n v="13068"/>
    <n v="38964"/>
    <n v="129254"/>
    <n v="64702"/>
    <m/>
    <n v="253062"/>
  </r>
  <r>
    <x v="29"/>
    <d v="2024-06-28T00:00:00"/>
    <x v="0"/>
    <x v="3"/>
    <m/>
    <m/>
    <m/>
    <m/>
    <m/>
    <n v="301"/>
    <n v="3764"/>
    <n v="3046"/>
    <n v="22581"/>
    <n v="16508"/>
    <n v="14989"/>
    <m/>
    <n v="61189"/>
  </r>
  <r>
    <x v="29"/>
    <d v="2024-07-10T00:00:00"/>
    <x v="0"/>
    <x v="1"/>
    <m/>
    <m/>
    <m/>
    <m/>
    <m/>
    <m/>
    <n v="492"/>
    <m/>
    <m/>
    <m/>
    <m/>
    <m/>
    <n v="492"/>
  </r>
  <r>
    <x v="29"/>
    <d v="2024-07-11T00:00:00"/>
    <x v="0"/>
    <x v="1"/>
    <m/>
    <m/>
    <m/>
    <n v="1000"/>
    <m/>
    <m/>
    <m/>
    <m/>
    <n v="1248"/>
    <n v="61054"/>
    <n v="46170"/>
    <n v="2829"/>
    <n v="112301"/>
  </r>
  <r>
    <x v="29"/>
    <d v="2024-07-16T00:00:00"/>
    <x v="0"/>
    <x v="1"/>
    <m/>
    <m/>
    <m/>
    <m/>
    <n v="519"/>
    <m/>
    <n v="822"/>
    <m/>
    <n v="250"/>
    <n v="51842"/>
    <n v="47617"/>
    <n v="13572"/>
    <n v="114622"/>
  </r>
  <r>
    <x v="29"/>
    <d v="2024-07-18T00:00:00"/>
    <x v="0"/>
    <x v="1"/>
    <m/>
    <m/>
    <m/>
    <n v="1810"/>
    <n v="326"/>
    <m/>
    <m/>
    <m/>
    <n v="4531"/>
    <n v="161028"/>
    <n v="137316"/>
    <n v="45466"/>
    <n v="350477"/>
  </r>
  <r>
    <x v="29"/>
    <d v="2024-07-19T00:00:00"/>
    <x v="0"/>
    <x v="3"/>
    <m/>
    <m/>
    <m/>
    <m/>
    <m/>
    <m/>
    <m/>
    <m/>
    <n v="13584"/>
    <n v="27298"/>
    <n v="25496"/>
    <n v="14083"/>
    <n v="80461"/>
  </r>
  <r>
    <x v="29"/>
    <d v="2024-07-30T00:00:00"/>
    <x v="0"/>
    <x v="1"/>
    <m/>
    <m/>
    <m/>
    <m/>
    <m/>
    <m/>
    <m/>
    <m/>
    <m/>
    <m/>
    <m/>
    <n v="55"/>
    <n v="55"/>
  </r>
  <r>
    <x v="29"/>
    <d v="2024-08-13T00:00:00"/>
    <x v="0"/>
    <x v="3"/>
    <m/>
    <m/>
    <m/>
    <m/>
    <m/>
    <m/>
    <m/>
    <m/>
    <n v="548"/>
    <n v="3033"/>
    <n v="16763"/>
    <n v="7504"/>
    <n v="27848"/>
  </r>
  <r>
    <x v="29"/>
    <s v="#"/>
    <x v="0"/>
    <x v="3"/>
    <m/>
    <m/>
    <m/>
    <m/>
    <m/>
    <m/>
    <m/>
    <m/>
    <m/>
    <m/>
    <m/>
    <m/>
    <m/>
  </r>
  <r>
    <x v="29"/>
    <s v="#"/>
    <x v="0"/>
    <x v="0"/>
    <m/>
    <m/>
    <m/>
    <m/>
    <m/>
    <m/>
    <m/>
    <m/>
    <m/>
    <m/>
    <m/>
    <m/>
    <m/>
  </r>
  <r>
    <x v="29"/>
    <s v="#"/>
    <x v="0"/>
    <x v="1"/>
    <m/>
    <m/>
    <m/>
    <m/>
    <m/>
    <m/>
    <m/>
    <m/>
    <m/>
    <m/>
    <m/>
    <m/>
    <m/>
  </r>
  <r>
    <x v="29"/>
    <s v="#"/>
    <x v="0"/>
    <x v="4"/>
    <m/>
    <m/>
    <m/>
    <m/>
    <m/>
    <m/>
    <m/>
    <m/>
    <m/>
    <m/>
    <m/>
    <m/>
    <m/>
  </r>
  <r>
    <x v="29"/>
    <s v="#"/>
    <x v="0"/>
    <x v="5"/>
    <m/>
    <m/>
    <m/>
    <m/>
    <m/>
    <m/>
    <m/>
    <m/>
    <m/>
    <m/>
    <m/>
    <m/>
    <m/>
  </r>
  <r>
    <x v="29"/>
    <s v="Result"/>
    <x v="1"/>
    <x v="2"/>
    <n v="128893"/>
    <n v="34145"/>
    <n v="201701"/>
    <n v="377738"/>
    <n v="232643"/>
    <n v="322986"/>
    <n v="227288"/>
    <n v="269577"/>
    <n v="453281"/>
    <n v="563596"/>
    <n v="377177"/>
    <n v="83509"/>
    <n v="3272534"/>
  </r>
  <r>
    <x v="30"/>
    <d v="2023-08-08T00:00:00"/>
    <x v="0"/>
    <x v="5"/>
    <n v="2057.0700000000002"/>
    <m/>
    <m/>
    <m/>
    <m/>
    <m/>
    <m/>
    <m/>
    <m/>
    <m/>
    <m/>
    <m/>
    <n v="2057.0700000000002"/>
  </r>
  <r>
    <x v="30"/>
    <d v="2023-08-17T00:00:00"/>
    <x v="0"/>
    <x v="5"/>
    <n v="3400.81"/>
    <m/>
    <m/>
    <m/>
    <m/>
    <m/>
    <m/>
    <m/>
    <m/>
    <m/>
    <m/>
    <m/>
    <n v="3400.81"/>
  </r>
  <r>
    <x v="30"/>
    <d v="2023-08-24T00:00:00"/>
    <x v="0"/>
    <x v="5"/>
    <n v="3212.93"/>
    <m/>
    <m/>
    <m/>
    <m/>
    <m/>
    <m/>
    <m/>
    <m/>
    <m/>
    <m/>
    <m/>
    <n v="3212.93"/>
  </r>
  <r>
    <x v="30"/>
    <d v="2023-08-30T00:00:00"/>
    <x v="0"/>
    <x v="5"/>
    <n v="13109.43"/>
    <m/>
    <m/>
    <m/>
    <m/>
    <m/>
    <m/>
    <m/>
    <m/>
    <m/>
    <m/>
    <m/>
    <n v="13109.43"/>
  </r>
  <r>
    <x v="30"/>
    <d v="2023-08-31T00:00:00"/>
    <x v="0"/>
    <x v="5"/>
    <n v="45910.45"/>
    <m/>
    <m/>
    <m/>
    <m/>
    <m/>
    <m/>
    <m/>
    <m/>
    <m/>
    <m/>
    <m/>
    <n v="45910.45"/>
  </r>
  <r>
    <x v="30"/>
    <d v="2023-09-11T00:00:00"/>
    <x v="0"/>
    <x v="5"/>
    <n v="7939.35"/>
    <m/>
    <m/>
    <m/>
    <m/>
    <m/>
    <m/>
    <m/>
    <m/>
    <m/>
    <m/>
    <m/>
    <n v="7939.35"/>
  </r>
  <r>
    <x v="30"/>
    <d v="2023-09-14T00:00:00"/>
    <x v="0"/>
    <x v="5"/>
    <n v="11180.42"/>
    <n v="2958.47"/>
    <m/>
    <m/>
    <m/>
    <m/>
    <m/>
    <m/>
    <m/>
    <m/>
    <m/>
    <m/>
    <n v="14138.89"/>
  </r>
  <r>
    <x v="30"/>
    <d v="2023-09-26T00:00:00"/>
    <x v="0"/>
    <x v="5"/>
    <n v="150"/>
    <m/>
    <m/>
    <m/>
    <m/>
    <m/>
    <m/>
    <m/>
    <m/>
    <m/>
    <m/>
    <m/>
    <n v="150"/>
  </r>
  <r>
    <x v="30"/>
    <d v="2023-09-27T00:00:00"/>
    <x v="0"/>
    <x v="5"/>
    <n v="37449.24"/>
    <n v="19554.990000000002"/>
    <m/>
    <m/>
    <m/>
    <m/>
    <m/>
    <m/>
    <m/>
    <m/>
    <m/>
    <m/>
    <n v="57004.23"/>
  </r>
  <r>
    <x v="30"/>
    <d v="2023-09-28T00:00:00"/>
    <x v="0"/>
    <x v="5"/>
    <n v="448.22"/>
    <n v="9193.31"/>
    <m/>
    <m/>
    <m/>
    <m/>
    <m/>
    <m/>
    <m/>
    <m/>
    <m/>
    <m/>
    <n v="9641.5300000000007"/>
  </r>
  <r>
    <x v="30"/>
    <d v="2023-10-02T00:00:00"/>
    <x v="0"/>
    <x v="5"/>
    <m/>
    <m/>
    <n v="150"/>
    <m/>
    <m/>
    <m/>
    <m/>
    <m/>
    <m/>
    <m/>
    <m/>
    <m/>
    <n v="150"/>
  </r>
  <r>
    <x v="30"/>
    <d v="2023-10-09T00:00:00"/>
    <x v="0"/>
    <x v="5"/>
    <m/>
    <n v="37579.81"/>
    <n v="4444.58"/>
    <m/>
    <m/>
    <m/>
    <m/>
    <m/>
    <m/>
    <m/>
    <m/>
    <m/>
    <n v="42024.39"/>
  </r>
  <r>
    <x v="30"/>
    <d v="2023-10-13T00:00:00"/>
    <x v="0"/>
    <x v="5"/>
    <n v="12162.82"/>
    <n v="32884.51"/>
    <n v="7421.95"/>
    <m/>
    <m/>
    <m/>
    <m/>
    <m/>
    <m/>
    <m/>
    <m/>
    <m/>
    <n v="52469.279999999999"/>
  </r>
  <r>
    <x v="30"/>
    <d v="2023-10-17T00:00:00"/>
    <x v="0"/>
    <x v="5"/>
    <m/>
    <n v="1800"/>
    <n v="3134.38"/>
    <m/>
    <m/>
    <m/>
    <m/>
    <m/>
    <m/>
    <m/>
    <m/>
    <m/>
    <n v="4934.38"/>
  </r>
  <r>
    <x v="30"/>
    <d v="2023-11-01T00:00:00"/>
    <x v="0"/>
    <x v="5"/>
    <n v="4695.8500000000004"/>
    <n v="2877.06"/>
    <n v="36324.400000000001"/>
    <n v="6665.8"/>
    <m/>
    <m/>
    <m/>
    <m/>
    <m/>
    <m/>
    <m/>
    <m/>
    <n v="50563.11"/>
  </r>
  <r>
    <x v="30"/>
    <d v="2023-11-07T00:00:00"/>
    <x v="0"/>
    <x v="5"/>
    <m/>
    <n v="2563.83"/>
    <n v="10991.1"/>
    <n v="2503.3000000000002"/>
    <m/>
    <m/>
    <m/>
    <m/>
    <m/>
    <m/>
    <m/>
    <m/>
    <n v="16058.23"/>
  </r>
  <r>
    <x v="30"/>
    <d v="2023-11-16T00:00:00"/>
    <x v="0"/>
    <x v="5"/>
    <n v="600"/>
    <n v="13726.77"/>
    <n v="58320.1"/>
    <n v="22222.58"/>
    <m/>
    <m/>
    <m/>
    <m/>
    <m/>
    <m/>
    <m/>
    <m/>
    <n v="94869.45"/>
  </r>
  <r>
    <x v="30"/>
    <d v="2023-11-29T00:00:00"/>
    <x v="0"/>
    <x v="5"/>
    <m/>
    <m/>
    <n v="1129.93"/>
    <n v="35908.870000000003"/>
    <m/>
    <m/>
    <m/>
    <m/>
    <m/>
    <m/>
    <m/>
    <m/>
    <n v="37038.800000000003"/>
  </r>
  <r>
    <x v="30"/>
    <d v="2023-12-01T00:00:00"/>
    <x v="0"/>
    <x v="5"/>
    <m/>
    <m/>
    <m/>
    <n v="600"/>
    <m/>
    <m/>
    <m/>
    <m/>
    <m/>
    <m/>
    <m/>
    <m/>
    <n v="600"/>
  </r>
  <r>
    <x v="30"/>
    <d v="2023-12-05T00:00:00"/>
    <x v="0"/>
    <x v="5"/>
    <m/>
    <m/>
    <n v="4783.6400000000003"/>
    <n v="11755.36"/>
    <n v="1576.82"/>
    <m/>
    <m/>
    <m/>
    <m/>
    <m/>
    <m/>
    <m/>
    <n v="18115.82"/>
  </r>
  <r>
    <x v="30"/>
    <d v="2023-12-13T00:00:00"/>
    <x v="0"/>
    <x v="5"/>
    <m/>
    <m/>
    <n v="458.94"/>
    <n v="53138.559999999998"/>
    <n v="7572.69"/>
    <m/>
    <m/>
    <m/>
    <m/>
    <m/>
    <m/>
    <m/>
    <n v="61170.19"/>
  </r>
  <r>
    <x v="30"/>
    <d v="2023-12-19T00:00:00"/>
    <x v="0"/>
    <x v="5"/>
    <m/>
    <m/>
    <m/>
    <n v="150"/>
    <m/>
    <m/>
    <m/>
    <m/>
    <m/>
    <m/>
    <m/>
    <m/>
    <n v="150"/>
  </r>
  <r>
    <x v="30"/>
    <d v="2023-12-20T00:00:00"/>
    <x v="0"/>
    <x v="5"/>
    <m/>
    <m/>
    <m/>
    <n v="3089.47"/>
    <n v="4522.28"/>
    <m/>
    <m/>
    <m/>
    <m/>
    <m/>
    <m/>
    <m/>
    <n v="7611.75"/>
  </r>
  <r>
    <x v="30"/>
    <d v="2024-01-08T00:00:00"/>
    <x v="0"/>
    <x v="5"/>
    <n v="916.73"/>
    <m/>
    <m/>
    <n v="10261.969999999999"/>
    <n v="18262.3"/>
    <n v="6676.24"/>
    <m/>
    <m/>
    <m/>
    <m/>
    <m/>
    <m/>
    <n v="36117.24"/>
  </r>
  <r>
    <x v="30"/>
    <d v="2024-01-11T00:00:00"/>
    <x v="0"/>
    <x v="5"/>
    <n v="5912.59"/>
    <m/>
    <n v="5093.92"/>
    <n v="600"/>
    <n v="45998.44"/>
    <n v="7848.77"/>
    <m/>
    <m/>
    <m/>
    <m/>
    <m/>
    <m/>
    <n v="65453.72"/>
  </r>
  <r>
    <x v="30"/>
    <d v="2024-01-26T00:00:00"/>
    <x v="0"/>
    <x v="5"/>
    <m/>
    <m/>
    <m/>
    <m/>
    <n v="2537.3200000000002"/>
    <n v="10223.82"/>
    <m/>
    <m/>
    <m/>
    <m/>
    <m/>
    <m/>
    <n v="12761.14"/>
  </r>
  <r>
    <x v="30"/>
    <d v="2024-02-05T00:00:00"/>
    <x v="0"/>
    <x v="5"/>
    <m/>
    <m/>
    <m/>
    <m/>
    <m/>
    <n v="41774.93"/>
    <n v="1624.22"/>
    <m/>
    <m/>
    <m/>
    <m/>
    <m/>
    <n v="43399.15"/>
  </r>
  <r>
    <x v="30"/>
    <d v="2024-02-06T00:00:00"/>
    <x v="0"/>
    <x v="5"/>
    <m/>
    <m/>
    <m/>
    <m/>
    <n v="2242.0100000000002"/>
    <n v="24187.89"/>
    <n v="2671"/>
    <m/>
    <m/>
    <m/>
    <m/>
    <m/>
    <n v="29100.9"/>
  </r>
  <r>
    <x v="30"/>
    <d v="2024-02-13T00:00:00"/>
    <x v="0"/>
    <x v="5"/>
    <m/>
    <m/>
    <m/>
    <m/>
    <n v="14465.13"/>
    <n v="24192.83"/>
    <m/>
    <m/>
    <m/>
    <m/>
    <m/>
    <m/>
    <n v="38657.96"/>
  </r>
  <r>
    <x v="30"/>
    <d v="2024-02-14T00:00:00"/>
    <x v="0"/>
    <x v="5"/>
    <m/>
    <m/>
    <m/>
    <m/>
    <m/>
    <n v="34660.730000000003"/>
    <n v="9130.59"/>
    <m/>
    <m/>
    <m/>
    <m/>
    <m/>
    <n v="43791.32"/>
  </r>
  <r>
    <x v="30"/>
    <d v="2024-02-23T00:00:00"/>
    <x v="0"/>
    <x v="5"/>
    <m/>
    <m/>
    <m/>
    <m/>
    <m/>
    <n v="7582.87"/>
    <n v="24157.39"/>
    <m/>
    <m/>
    <m/>
    <m/>
    <m/>
    <n v="31740.26"/>
  </r>
  <r>
    <x v="30"/>
    <d v="2024-02-28T00:00:00"/>
    <x v="0"/>
    <x v="5"/>
    <m/>
    <m/>
    <m/>
    <m/>
    <m/>
    <n v="1826.4"/>
    <n v="58068.87"/>
    <m/>
    <m/>
    <m/>
    <m/>
    <m/>
    <n v="59895.27"/>
  </r>
  <r>
    <x v="30"/>
    <d v="2024-03-12T00:00:00"/>
    <x v="0"/>
    <x v="5"/>
    <m/>
    <m/>
    <m/>
    <m/>
    <m/>
    <m/>
    <n v="150"/>
    <m/>
    <m/>
    <m/>
    <m/>
    <m/>
    <n v="150"/>
  </r>
  <r>
    <x v="30"/>
    <d v="2024-03-13T00:00:00"/>
    <x v="0"/>
    <x v="5"/>
    <m/>
    <n v="600"/>
    <n v="3422.5"/>
    <n v="4701.1899999999996"/>
    <n v="600"/>
    <m/>
    <n v="17424.509999999998"/>
    <n v="4918.71"/>
    <m/>
    <m/>
    <m/>
    <m/>
    <n v="31666.91"/>
  </r>
  <r>
    <x v="30"/>
    <d v="2024-03-15T00:00:00"/>
    <x v="0"/>
    <x v="5"/>
    <m/>
    <m/>
    <m/>
    <m/>
    <m/>
    <m/>
    <n v="44200.480000000003"/>
    <n v="5919.4"/>
    <m/>
    <m/>
    <m/>
    <m/>
    <n v="50119.88"/>
  </r>
  <r>
    <x v="30"/>
    <d v="2024-03-19T00:00:00"/>
    <x v="0"/>
    <x v="5"/>
    <m/>
    <m/>
    <m/>
    <m/>
    <m/>
    <m/>
    <n v="24076.97"/>
    <n v="22474.17"/>
    <m/>
    <m/>
    <m/>
    <m/>
    <n v="46551.14"/>
  </r>
  <r>
    <x v="30"/>
    <d v="2024-03-28T00:00:00"/>
    <x v="0"/>
    <x v="5"/>
    <m/>
    <m/>
    <m/>
    <m/>
    <m/>
    <m/>
    <m/>
    <n v="23468.28"/>
    <m/>
    <m/>
    <m/>
    <m/>
    <n v="23468.28"/>
  </r>
  <r>
    <x v="30"/>
    <d v="2024-03-29T00:00:00"/>
    <x v="0"/>
    <x v="5"/>
    <m/>
    <m/>
    <m/>
    <n v="298.02999999999997"/>
    <m/>
    <m/>
    <m/>
    <m/>
    <m/>
    <m/>
    <m/>
    <m/>
    <n v="298.02999999999997"/>
  </r>
  <r>
    <x v="30"/>
    <d v="2024-04-05T00:00:00"/>
    <x v="0"/>
    <x v="5"/>
    <m/>
    <m/>
    <m/>
    <m/>
    <m/>
    <m/>
    <m/>
    <m/>
    <n v="450"/>
    <m/>
    <m/>
    <m/>
    <n v="450"/>
  </r>
  <r>
    <x v="30"/>
    <d v="2024-04-10T00:00:00"/>
    <x v="0"/>
    <x v="5"/>
    <m/>
    <m/>
    <m/>
    <m/>
    <m/>
    <m/>
    <m/>
    <n v="29012.82"/>
    <n v="677.87"/>
    <m/>
    <m/>
    <m/>
    <n v="29690.69"/>
  </r>
  <r>
    <x v="30"/>
    <d v="2024-04-24T00:00:00"/>
    <x v="0"/>
    <x v="5"/>
    <n v="600"/>
    <m/>
    <m/>
    <m/>
    <n v="1800"/>
    <m/>
    <m/>
    <n v="60225.41"/>
    <n v="26300.23"/>
    <m/>
    <m/>
    <m/>
    <n v="88925.64"/>
  </r>
  <r>
    <x v="30"/>
    <d v="2024-04-30T00:00:00"/>
    <x v="0"/>
    <x v="5"/>
    <m/>
    <m/>
    <m/>
    <m/>
    <m/>
    <m/>
    <m/>
    <m/>
    <n v="150"/>
    <m/>
    <m/>
    <m/>
    <n v="150"/>
  </r>
  <r>
    <x v="30"/>
    <d v="2024-05-01T00:00:00"/>
    <x v="0"/>
    <x v="5"/>
    <m/>
    <m/>
    <m/>
    <m/>
    <m/>
    <m/>
    <m/>
    <n v="1316.75"/>
    <n v="64145.41"/>
    <n v="1800"/>
    <m/>
    <m/>
    <n v="67262.16"/>
  </r>
  <r>
    <x v="30"/>
    <d v="2024-05-13T00:00:00"/>
    <x v="0"/>
    <x v="5"/>
    <n v="1567.09"/>
    <n v="3850.2"/>
    <m/>
    <m/>
    <m/>
    <m/>
    <m/>
    <m/>
    <n v="40479.42"/>
    <n v="1792.91"/>
    <m/>
    <m/>
    <n v="47689.62"/>
  </r>
  <r>
    <x v="30"/>
    <d v="2024-05-14T00:00:00"/>
    <x v="0"/>
    <x v="5"/>
    <m/>
    <m/>
    <m/>
    <m/>
    <m/>
    <m/>
    <m/>
    <m/>
    <m/>
    <n v="150"/>
    <m/>
    <m/>
    <n v="150"/>
  </r>
  <r>
    <x v="30"/>
    <d v="2024-05-21T00:00:00"/>
    <x v="0"/>
    <x v="5"/>
    <m/>
    <m/>
    <m/>
    <n v="3462.5"/>
    <n v="1200"/>
    <m/>
    <m/>
    <m/>
    <n v="33629.94"/>
    <n v="35781.620000000003"/>
    <m/>
    <m/>
    <n v="74074.06"/>
  </r>
  <r>
    <x v="30"/>
    <d v="2024-06-03T00:00:00"/>
    <x v="0"/>
    <x v="5"/>
    <m/>
    <m/>
    <m/>
    <m/>
    <m/>
    <m/>
    <m/>
    <m/>
    <n v="0"/>
    <m/>
    <m/>
    <m/>
    <n v="0"/>
  </r>
  <r>
    <x v="30"/>
    <d v="2024-06-04T00:00:00"/>
    <x v="0"/>
    <x v="5"/>
    <m/>
    <m/>
    <m/>
    <m/>
    <m/>
    <m/>
    <m/>
    <n v="12470.01"/>
    <m/>
    <n v="24396.39"/>
    <n v="3148.38"/>
    <m/>
    <n v="40014.78"/>
  </r>
  <r>
    <x v="30"/>
    <d v="2024-06-05T00:00:00"/>
    <x v="0"/>
    <x v="5"/>
    <m/>
    <m/>
    <m/>
    <m/>
    <m/>
    <m/>
    <m/>
    <m/>
    <m/>
    <n v="10267.99"/>
    <n v="1170.31"/>
    <m/>
    <n v="11438.3"/>
  </r>
  <r>
    <x v="30"/>
    <d v="2024-06-06T00:00:00"/>
    <x v="0"/>
    <x v="5"/>
    <m/>
    <m/>
    <m/>
    <m/>
    <m/>
    <m/>
    <m/>
    <m/>
    <n v="600"/>
    <m/>
    <m/>
    <m/>
    <n v="600"/>
  </r>
  <r>
    <x v="30"/>
    <d v="2024-06-10T00:00:00"/>
    <x v="0"/>
    <x v="5"/>
    <m/>
    <m/>
    <m/>
    <m/>
    <m/>
    <m/>
    <m/>
    <m/>
    <n v="300"/>
    <m/>
    <m/>
    <m/>
    <n v="300"/>
  </r>
  <r>
    <x v="30"/>
    <d v="2024-06-11T00:00:00"/>
    <x v="0"/>
    <x v="5"/>
    <m/>
    <m/>
    <m/>
    <m/>
    <m/>
    <m/>
    <m/>
    <m/>
    <m/>
    <n v="300"/>
    <m/>
    <m/>
    <n v="300"/>
  </r>
  <r>
    <x v="30"/>
    <d v="2024-06-21T00:00:00"/>
    <x v="0"/>
    <x v="5"/>
    <m/>
    <m/>
    <m/>
    <m/>
    <m/>
    <m/>
    <m/>
    <m/>
    <n v="3242.45"/>
    <n v="4471.57"/>
    <n v="6715.17"/>
    <m/>
    <n v="14429.19"/>
  </r>
  <r>
    <x v="30"/>
    <d v="2024-06-26T00:00:00"/>
    <x v="0"/>
    <x v="5"/>
    <m/>
    <m/>
    <m/>
    <m/>
    <m/>
    <m/>
    <m/>
    <m/>
    <m/>
    <m/>
    <n v="450"/>
    <m/>
    <n v="450"/>
  </r>
  <r>
    <x v="30"/>
    <d v="2024-07-16T00:00:00"/>
    <x v="0"/>
    <x v="5"/>
    <m/>
    <m/>
    <m/>
    <m/>
    <m/>
    <m/>
    <m/>
    <m/>
    <m/>
    <m/>
    <n v="28862.98"/>
    <n v="2528.19"/>
    <n v="31391.17"/>
  </r>
  <r>
    <x v="30"/>
    <d v="2024-07-22T00:00:00"/>
    <x v="0"/>
    <x v="5"/>
    <m/>
    <m/>
    <m/>
    <m/>
    <m/>
    <m/>
    <m/>
    <m/>
    <n v="1200"/>
    <n v="26261.75"/>
    <n v="25540.04"/>
    <n v="2762"/>
    <n v="55763.79"/>
  </r>
  <r>
    <x v="30"/>
    <d v="2024-07-30T00:00:00"/>
    <x v="0"/>
    <x v="5"/>
    <m/>
    <m/>
    <m/>
    <m/>
    <m/>
    <m/>
    <m/>
    <m/>
    <m/>
    <n v="8528.11"/>
    <n v="50852.23"/>
    <n v="14520.24"/>
    <n v="73900.58"/>
  </r>
  <r>
    <x v="30"/>
    <d v="2024-08-01T00:00:00"/>
    <x v="0"/>
    <x v="5"/>
    <m/>
    <m/>
    <m/>
    <m/>
    <m/>
    <m/>
    <m/>
    <m/>
    <m/>
    <m/>
    <n v="19135.36"/>
    <n v="6669.69"/>
    <n v="25805.05"/>
  </r>
  <r>
    <x v="30"/>
    <d v="2024-08-02T00:00:00"/>
    <x v="0"/>
    <x v="5"/>
    <m/>
    <m/>
    <m/>
    <m/>
    <m/>
    <m/>
    <m/>
    <m/>
    <m/>
    <m/>
    <n v="1135.29"/>
    <n v="18803.14"/>
    <n v="19938.43"/>
  </r>
  <r>
    <x v="30"/>
    <d v="2024-08-14T00:00:00"/>
    <x v="0"/>
    <x v="5"/>
    <m/>
    <m/>
    <m/>
    <m/>
    <m/>
    <m/>
    <m/>
    <m/>
    <m/>
    <m/>
    <m/>
    <n v="28017.7"/>
    <n v="28017.7"/>
  </r>
  <r>
    <x v="30"/>
    <d v="2024-08-20T00:00:00"/>
    <x v="0"/>
    <x v="5"/>
    <m/>
    <m/>
    <m/>
    <m/>
    <m/>
    <m/>
    <m/>
    <m/>
    <m/>
    <m/>
    <n v="13603.78"/>
    <n v="38325.379999999997"/>
    <n v="51929.16"/>
  </r>
  <r>
    <x v="30"/>
    <s v="#"/>
    <x v="0"/>
    <x v="0"/>
    <m/>
    <m/>
    <m/>
    <m/>
    <m/>
    <m/>
    <m/>
    <m/>
    <m/>
    <m/>
    <m/>
    <m/>
    <m/>
  </r>
  <r>
    <x v="30"/>
    <s v="#"/>
    <x v="0"/>
    <x v="1"/>
    <m/>
    <m/>
    <m/>
    <m/>
    <m/>
    <m/>
    <m/>
    <m/>
    <m/>
    <m/>
    <m/>
    <m/>
    <m/>
  </r>
  <r>
    <x v="30"/>
    <s v="#"/>
    <x v="0"/>
    <x v="4"/>
    <m/>
    <m/>
    <m/>
    <m/>
    <m/>
    <m/>
    <m/>
    <m/>
    <m/>
    <m/>
    <m/>
    <m/>
    <m/>
  </r>
  <r>
    <x v="30"/>
    <s v="#"/>
    <x v="0"/>
    <x v="5"/>
    <m/>
    <m/>
    <m/>
    <m/>
    <m/>
    <m/>
    <m/>
    <m/>
    <m/>
    <m/>
    <m/>
    <m/>
    <m/>
  </r>
  <r>
    <x v="30"/>
    <s v="Result"/>
    <x v="1"/>
    <x v="2"/>
    <n v="151313"/>
    <n v="127588.95"/>
    <n v="135675.44"/>
    <n v="155357.63"/>
    <n v="100776.99"/>
    <n v="158974.48000000001"/>
    <n v="181504.03"/>
    <n v="159805.54999999999"/>
    <n v="171175.32"/>
    <n v="113750.34"/>
    <n v="150613.54"/>
    <n v="111626.34"/>
    <n v="1718161.61"/>
  </r>
  <r>
    <x v="31"/>
    <d v="2023-08-16T00:00:00"/>
    <x v="0"/>
    <x v="0"/>
    <n v="250"/>
    <m/>
    <m/>
    <m/>
    <m/>
    <m/>
    <m/>
    <m/>
    <m/>
    <m/>
    <m/>
    <m/>
    <n v="250"/>
  </r>
  <r>
    <x v="31"/>
    <d v="2023-09-05T00:00:00"/>
    <x v="0"/>
    <x v="0"/>
    <n v="248.79"/>
    <m/>
    <m/>
    <m/>
    <m/>
    <m/>
    <m/>
    <m/>
    <m/>
    <m/>
    <m/>
    <m/>
    <n v="248.79"/>
  </r>
  <r>
    <x v="31"/>
    <d v="2023-09-12T00:00:00"/>
    <x v="0"/>
    <x v="0"/>
    <n v="1500"/>
    <m/>
    <m/>
    <m/>
    <m/>
    <m/>
    <m/>
    <m/>
    <m/>
    <m/>
    <m/>
    <m/>
    <n v="1500"/>
  </r>
  <r>
    <x v="31"/>
    <d v="2023-09-25T00:00:00"/>
    <x v="0"/>
    <x v="0"/>
    <m/>
    <n v="346.22"/>
    <m/>
    <m/>
    <m/>
    <m/>
    <m/>
    <m/>
    <m/>
    <m/>
    <m/>
    <m/>
    <n v="346.22"/>
  </r>
  <r>
    <x v="31"/>
    <d v="2023-10-13T00:00:00"/>
    <x v="0"/>
    <x v="0"/>
    <m/>
    <m/>
    <n v="96.64"/>
    <m/>
    <m/>
    <m/>
    <m/>
    <m/>
    <m/>
    <m/>
    <m/>
    <m/>
    <n v="96.64"/>
  </r>
  <r>
    <x v="31"/>
    <d v="2023-10-17T00:00:00"/>
    <x v="0"/>
    <x v="0"/>
    <m/>
    <m/>
    <n v="327.68"/>
    <m/>
    <m/>
    <m/>
    <m/>
    <m/>
    <m/>
    <m/>
    <m/>
    <m/>
    <n v="327.68"/>
  </r>
  <r>
    <x v="31"/>
    <d v="2023-11-20T00:00:00"/>
    <x v="0"/>
    <x v="0"/>
    <m/>
    <m/>
    <m/>
    <n v="134.28"/>
    <m/>
    <m/>
    <m/>
    <m/>
    <m/>
    <m/>
    <m/>
    <m/>
    <n v="134.28"/>
  </r>
  <r>
    <x v="31"/>
    <d v="2023-12-05T00:00:00"/>
    <x v="0"/>
    <x v="0"/>
    <m/>
    <m/>
    <m/>
    <n v="882.95"/>
    <m/>
    <m/>
    <m/>
    <m/>
    <m/>
    <m/>
    <m/>
    <m/>
    <n v="882.95"/>
  </r>
  <r>
    <x v="31"/>
    <d v="2023-12-28T00:00:00"/>
    <x v="0"/>
    <x v="0"/>
    <m/>
    <m/>
    <m/>
    <m/>
    <n v="286.94"/>
    <m/>
    <m/>
    <m/>
    <m/>
    <m/>
    <m/>
    <m/>
    <n v="286.94"/>
  </r>
  <r>
    <x v="31"/>
    <d v="2024-01-22T00:00:00"/>
    <x v="0"/>
    <x v="0"/>
    <m/>
    <m/>
    <m/>
    <m/>
    <m/>
    <n v="179.79"/>
    <m/>
    <m/>
    <m/>
    <m/>
    <m/>
    <m/>
    <n v="179.79"/>
  </r>
  <r>
    <x v="31"/>
    <d v="2024-01-24T00:00:00"/>
    <x v="0"/>
    <x v="0"/>
    <m/>
    <m/>
    <m/>
    <m/>
    <m/>
    <n v="1394.81"/>
    <m/>
    <m/>
    <m/>
    <m/>
    <m/>
    <m/>
    <n v="1394.81"/>
  </r>
  <r>
    <x v="31"/>
    <d v="2024-03-05T00:00:00"/>
    <x v="0"/>
    <x v="0"/>
    <m/>
    <m/>
    <m/>
    <m/>
    <m/>
    <m/>
    <n v="612.37"/>
    <m/>
    <m/>
    <m/>
    <m/>
    <m/>
    <n v="612.37"/>
  </r>
  <r>
    <x v="31"/>
    <d v="2024-03-27T00:00:00"/>
    <x v="0"/>
    <x v="0"/>
    <m/>
    <m/>
    <m/>
    <m/>
    <m/>
    <m/>
    <m/>
    <n v="83.12"/>
    <m/>
    <m/>
    <m/>
    <m/>
    <n v="83.12"/>
  </r>
  <r>
    <x v="31"/>
    <d v="2024-04-16T00:00:00"/>
    <x v="0"/>
    <x v="0"/>
    <m/>
    <m/>
    <m/>
    <m/>
    <m/>
    <m/>
    <m/>
    <m/>
    <n v="722.4"/>
    <m/>
    <m/>
    <m/>
    <n v="722.4"/>
  </r>
  <r>
    <x v="31"/>
    <d v="2024-05-07T00:00:00"/>
    <x v="0"/>
    <x v="0"/>
    <m/>
    <m/>
    <m/>
    <m/>
    <m/>
    <m/>
    <m/>
    <m/>
    <m/>
    <n v="68.94"/>
    <m/>
    <m/>
    <n v="68.94"/>
  </r>
  <r>
    <x v="31"/>
    <d v="2024-06-11T00:00:00"/>
    <x v="0"/>
    <x v="0"/>
    <m/>
    <m/>
    <m/>
    <m/>
    <m/>
    <m/>
    <m/>
    <m/>
    <m/>
    <n v="332.57"/>
    <m/>
    <m/>
    <n v="332.57"/>
  </r>
  <r>
    <x v="31"/>
    <d v="2024-06-13T00:00:00"/>
    <x v="0"/>
    <x v="0"/>
    <m/>
    <m/>
    <m/>
    <m/>
    <m/>
    <m/>
    <m/>
    <m/>
    <m/>
    <m/>
    <n v="184.37"/>
    <m/>
    <n v="184.37"/>
  </r>
  <r>
    <x v="31"/>
    <d v="2024-07-17T00:00:00"/>
    <x v="0"/>
    <x v="0"/>
    <m/>
    <m/>
    <m/>
    <m/>
    <m/>
    <m/>
    <m/>
    <m/>
    <m/>
    <m/>
    <n v="1090"/>
    <n v="197.01"/>
    <n v="1287.01"/>
  </r>
  <r>
    <x v="31"/>
    <s v="#"/>
    <x v="0"/>
    <x v="0"/>
    <m/>
    <m/>
    <m/>
    <m/>
    <m/>
    <m/>
    <m/>
    <m/>
    <m/>
    <m/>
    <m/>
    <m/>
    <m/>
  </r>
  <r>
    <x v="31"/>
    <s v="Result"/>
    <x v="1"/>
    <x v="2"/>
    <n v="1998.79"/>
    <n v="346.22"/>
    <n v="424.32"/>
    <n v="1017.23"/>
    <n v="286.94"/>
    <n v="1574.6"/>
    <n v="612.37"/>
    <n v="83.12"/>
    <n v="722.4"/>
    <n v="401.51"/>
    <n v="1274.3699999999999"/>
    <n v="197.01"/>
    <n v="8938.8799999999992"/>
  </r>
  <r>
    <x v="32"/>
    <d v="2023-08-07T00:00:00"/>
    <x v="0"/>
    <x v="0"/>
    <n v="600"/>
    <m/>
    <m/>
    <m/>
    <m/>
    <m/>
    <m/>
    <m/>
    <m/>
    <m/>
    <m/>
    <m/>
    <n v="600"/>
  </r>
  <r>
    <x v="32"/>
    <d v="2023-09-13T00:00:00"/>
    <x v="0"/>
    <x v="0"/>
    <n v="1400"/>
    <m/>
    <m/>
    <m/>
    <m/>
    <m/>
    <m/>
    <m/>
    <m/>
    <m/>
    <m/>
    <m/>
    <n v="1400"/>
  </r>
  <r>
    <x v="32"/>
    <d v="2023-09-15T00:00:00"/>
    <x v="0"/>
    <x v="0"/>
    <n v="2040"/>
    <n v="520"/>
    <m/>
    <m/>
    <m/>
    <m/>
    <m/>
    <m/>
    <m/>
    <m/>
    <m/>
    <m/>
    <n v="2560"/>
  </r>
  <r>
    <x v="32"/>
    <d v="2023-10-16T00:00:00"/>
    <x v="0"/>
    <x v="0"/>
    <m/>
    <n v="13686.33"/>
    <n v="314.02999999999997"/>
    <m/>
    <m/>
    <m/>
    <m/>
    <m/>
    <m/>
    <m/>
    <m/>
    <m/>
    <n v="14000.36"/>
  </r>
  <r>
    <x v="32"/>
    <d v="2024-03-12T00:00:00"/>
    <x v="0"/>
    <x v="0"/>
    <m/>
    <m/>
    <m/>
    <m/>
    <m/>
    <m/>
    <m/>
    <n v="1000"/>
    <m/>
    <m/>
    <m/>
    <m/>
    <n v="1000"/>
  </r>
  <r>
    <x v="32"/>
    <d v="2024-03-14T00:00:00"/>
    <x v="0"/>
    <x v="0"/>
    <m/>
    <m/>
    <m/>
    <m/>
    <m/>
    <m/>
    <m/>
    <n v="1000"/>
    <m/>
    <m/>
    <m/>
    <m/>
    <n v="1000"/>
  </r>
  <r>
    <x v="32"/>
    <d v="2024-03-20T00:00:00"/>
    <x v="0"/>
    <x v="0"/>
    <m/>
    <m/>
    <m/>
    <m/>
    <m/>
    <n v="20160"/>
    <m/>
    <m/>
    <m/>
    <m/>
    <m/>
    <m/>
    <n v="20160"/>
  </r>
  <r>
    <x v="32"/>
    <d v="2024-03-25T00:00:00"/>
    <x v="0"/>
    <x v="0"/>
    <m/>
    <m/>
    <m/>
    <m/>
    <m/>
    <m/>
    <n v="880"/>
    <m/>
    <m/>
    <m/>
    <m/>
    <m/>
    <n v="880"/>
  </r>
  <r>
    <x v="32"/>
    <d v="2024-03-28T00:00:00"/>
    <x v="0"/>
    <x v="0"/>
    <m/>
    <m/>
    <m/>
    <m/>
    <m/>
    <m/>
    <m/>
    <n v="880"/>
    <m/>
    <m/>
    <m/>
    <m/>
    <n v="880"/>
  </r>
  <r>
    <x v="32"/>
    <d v="2024-04-10T00:00:00"/>
    <x v="0"/>
    <x v="0"/>
    <m/>
    <m/>
    <m/>
    <m/>
    <m/>
    <m/>
    <m/>
    <n v="3260"/>
    <n v="2040"/>
    <m/>
    <m/>
    <m/>
    <n v="5300"/>
  </r>
  <r>
    <x v="32"/>
    <d v="2024-04-18T00:00:00"/>
    <x v="0"/>
    <x v="0"/>
    <m/>
    <m/>
    <m/>
    <m/>
    <m/>
    <m/>
    <m/>
    <m/>
    <n v="3320"/>
    <m/>
    <m/>
    <m/>
    <n v="3320"/>
  </r>
  <r>
    <x v="32"/>
    <d v="2024-05-02T00:00:00"/>
    <x v="0"/>
    <x v="0"/>
    <m/>
    <m/>
    <m/>
    <m/>
    <m/>
    <m/>
    <n v="2600"/>
    <m/>
    <m/>
    <n v="1840"/>
    <m/>
    <m/>
    <n v="4440"/>
  </r>
  <r>
    <x v="32"/>
    <d v="2024-05-03T00:00:00"/>
    <x v="0"/>
    <x v="0"/>
    <m/>
    <m/>
    <m/>
    <m/>
    <m/>
    <m/>
    <m/>
    <m/>
    <m/>
    <n v="560"/>
    <m/>
    <m/>
    <n v="560"/>
  </r>
  <r>
    <x v="32"/>
    <d v="2024-05-17T00:00:00"/>
    <x v="0"/>
    <x v="0"/>
    <m/>
    <m/>
    <m/>
    <m/>
    <m/>
    <m/>
    <m/>
    <m/>
    <m/>
    <n v="880"/>
    <m/>
    <m/>
    <n v="880"/>
  </r>
  <r>
    <x v="32"/>
    <d v="2024-07-25T00:00:00"/>
    <x v="0"/>
    <x v="0"/>
    <m/>
    <m/>
    <m/>
    <m/>
    <m/>
    <m/>
    <m/>
    <m/>
    <m/>
    <m/>
    <m/>
    <n v="960"/>
    <n v="960"/>
  </r>
  <r>
    <x v="32"/>
    <d v="2024-08-12T00:00:00"/>
    <x v="0"/>
    <x v="0"/>
    <m/>
    <m/>
    <m/>
    <m/>
    <m/>
    <m/>
    <m/>
    <m/>
    <m/>
    <n v="2480"/>
    <m/>
    <n v="2760"/>
    <n v="5240"/>
  </r>
  <r>
    <x v="32"/>
    <s v="#"/>
    <x v="0"/>
    <x v="3"/>
    <m/>
    <m/>
    <m/>
    <m/>
    <m/>
    <m/>
    <m/>
    <m/>
    <m/>
    <m/>
    <m/>
    <m/>
    <m/>
  </r>
  <r>
    <x v="32"/>
    <s v="#"/>
    <x v="0"/>
    <x v="0"/>
    <m/>
    <m/>
    <m/>
    <m/>
    <m/>
    <m/>
    <m/>
    <m/>
    <m/>
    <m/>
    <m/>
    <m/>
    <m/>
  </r>
  <r>
    <x v="32"/>
    <s v="#"/>
    <x v="0"/>
    <x v="1"/>
    <m/>
    <m/>
    <m/>
    <m/>
    <m/>
    <m/>
    <m/>
    <m/>
    <m/>
    <m/>
    <m/>
    <m/>
    <m/>
  </r>
  <r>
    <x v="32"/>
    <s v="Result"/>
    <x v="1"/>
    <x v="2"/>
    <n v="4040"/>
    <n v="14206.33"/>
    <n v="314.02999999999997"/>
    <m/>
    <m/>
    <n v="20160"/>
    <n v="3480"/>
    <n v="6140"/>
    <n v="5360"/>
    <n v="5760"/>
    <m/>
    <n v="3720"/>
    <n v="63180.36"/>
  </r>
  <r>
    <x v="33"/>
    <s v="#"/>
    <x v="0"/>
    <x v="0"/>
    <m/>
    <m/>
    <m/>
    <m/>
    <m/>
    <m/>
    <m/>
    <m/>
    <m/>
    <m/>
    <m/>
    <m/>
    <m/>
  </r>
  <r>
    <x v="33"/>
    <s v="#"/>
    <x v="0"/>
    <x v="5"/>
    <m/>
    <m/>
    <m/>
    <m/>
    <m/>
    <m/>
    <m/>
    <m/>
    <m/>
    <m/>
    <m/>
    <m/>
    <m/>
  </r>
  <r>
    <x v="33"/>
    <s v="Result"/>
    <x v="1"/>
    <x v="2"/>
    <m/>
    <m/>
    <m/>
    <m/>
    <m/>
    <m/>
    <m/>
    <m/>
    <m/>
    <m/>
    <m/>
    <m/>
    <m/>
  </r>
  <r>
    <x v="34"/>
    <d v="2023-08-25T00:00:00"/>
    <x v="0"/>
    <x v="0"/>
    <n v="642.42999999999995"/>
    <m/>
    <m/>
    <m/>
    <m/>
    <m/>
    <m/>
    <m/>
    <m/>
    <m/>
    <m/>
    <m/>
    <n v="642.42999999999995"/>
  </r>
  <r>
    <x v="34"/>
    <d v="2023-09-20T00:00:00"/>
    <x v="0"/>
    <x v="0"/>
    <m/>
    <n v="1119.3499999999999"/>
    <m/>
    <m/>
    <m/>
    <m/>
    <m/>
    <m/>
    <m/>
    <m/>
    <m/>
    <m/>
    <n v="1119.3499999999999"/>
  </r>
  <r>
    <x v="34"/>
    <d v="2023-09-26T00:00:00"/>
    <x v="0"/>
    <x v="0"/>
    <m/>
    <n v="928.86"/>
    <m/>
    <m/>
    <m/>
    <m/>
    <m/>
    <m/>
    <m/>
    <m/>
    <m/>
    <m/>
    <n v="928.86"/>
  </r>
  <r>
    <x v="34"/>
    <d v="2023-10-30T00:00:00"/>
    <x v="0"/>
    <x v="0"/>
    <m/>
    <m/>
    <n v="1000"/>
    <m/>
    <m/>
    <m/>
    <m/>
    <m/>
    <m/>
    <m/>
    <m/>
    <m/>
    <n v="1000"/>
  </r>
  <r>
    <x v="34"/>
    <d v="2023-11-02T00:00:00"/>
    <x v="0"/>
    <x v="0"/>
    <m/>
    <m/>
    <n v="741.73"/>
    <m/>
    <m/>
    <m/>
    <m/>
    <m/>
    <m/>
    <m/>
    <m/>
    <m/>
    <n v="741.73"/>
  </r>
  <r>
    <x v="34"/>
    <d v="2023-11-13T00:00:00"/>
    <x v="0"/>
    <x v="0"/>
    <m/>
    <n v="750"/>
    <m/>
    <m/>
    <m/>
    <m/>
    <m/>
    <m/>
    <m/>
    <m/>
    <m/>
    <m/>
    <n v="750"/>
  </r>
  <r>
    <x v="34"/>
    <d v="2023-12-05T00:00:00"/>
    <x v="0"/>
    <x v="0"/>
    <m/>
    <m/>
    <m/>
    <m/>
    <n v="1032.7"/>
    <m/>
    <m/>
    <m/>
    <m/>
    <m/>
    <m/>
    <m/>
    <n v="1032.7"/>
  </r>
  <r>
    <x v="34"/>
    <d v="2023-12-11T00:00:00"/>
    <x v="0"/>
    <x v="0"/>
    <m/>
    <m/>
    <n v="486.5"/>
    <m/>
    <m/>
    <m/>
    <m/>
    <m/>
    <m/>
    <m/>
    <m/>
    <m/>
    <n v="486.5"/>
  </r>
  <r>
    <x v="34"/>
    <d v="2023-12-20T00:00:00"/>
    <x v="0"/>
    <x v="0"/>
    <m/>
    <m/>
    <m/>
    <m/>
    <n v="228.09"/>
    <m/>
    <m/>
    <m/>
    <m/>
    <m/>
    <m/>
    <m/>
    <n v="228.09"/>
  </r>
  <r>
    <x v="34"/>
    <d v="2024-01-22T00:00:00"/>
    <x v="0"/>
    <x v="0"/>
    <m/>
    <m/>
    <m/>
    <m/>
    <n v="241"/>
    <m/>
    <m/>
    <m/>
    <m/>
    <m/>
    <m/>
    <m/>
    <n v="241"/>
  </r>
  <r>
    <x v="34"/>
    <d v="2024-03-11T00:00:00"/>
    <x v="0"/>
    <x v="0"/>
    <m/>
    <m/>
    <m/>
    <m/>
    <m/>
    <m/>
    <m/>
    <n v="750"/>
    <m/>
    <m/>
    <m/>
    <m/>
    <n v="750"/>
  </r>
  <r>
    <x v="34"/>
    <d v="2024-03-13T00:00:00"/>
    <x v="0"/>
    <x v="0"/>
    <m/>
    <m/>
    <m/>
    <m/>
    <m/>
    <m/>
    <m/>
    <n v="750"/>
    <m/>
    <m/>
    <m/>
    <m/>
    <n v="750"/>
  </r>
  <r>
    <x v="34"/>
    <d v="2024-03-18T00:00:00"/>
    <x v="0"/>
    <x v="0"/>
    <m/>
    <m/>
    <m/>
    <m/>
    <m/>
    <m/>
    <m/>
    <n v="548.84"/>
    <m/>
    <m/>
    <m/>
    <m/>
    <n v="548.84"/>
  </r>
  <r>
    <x v="34"/>
    <d v="2024-04-23T00:00:00"/>
    <x v="0"/>
    <x v="0"/>
    <m/>
    <m/>
    <m/>
    <m/>
    <m/>
    <m/>
    <m/>
    <n v="750"/>
    <m/>
    <m/>
    <m/>
    <m/>
    <n v="750"/>
  </r>
  <r>
    <x v="34"/>
    <d v="2024-05-20T00:00:00"/>
    <x v="0"/>
    <x v="0"/>
    <m/>
    <m/>
    <m/>
    <m/>
    <m/>
    <m/>
    <m/>
    <m/>
    <n v="750"/>
    <m/>
    <m/>
    <m/>
    <n v="750"/>
  </r>
  <r>
    <x v="34"/>
    <d v="2024-06-07T00:00:00"/>
    <x v="0"/>
    <x v="0"/>
    <m/>
    <m/>
    <m/>
    <m/>
    <m/>
    <m/>
    <m/>
    <m/>
    <m/>
    <m/>
    <n v="484.95"/>
    <m/>
    <n v="484.95"/>
  </r>
  <r>
    <x v="34"/>
    <d v="2024-07-17T00:00:00"/>
    <x v="0"/>
    <x v="0"/>
    <m/>
    <m/>
    <m/>
    <m/>
    <m/>
    <m/>
    <m/>
    <m/>
    <m/>
    <m/>
    <m/>
    <n v="880.7"/>
    <n v="880.7"/>
  </r>
  <r>
    <x v="34"/>
    <s v="#"/>
    <x v="0"/>
    <x v="0"/>
    <m/>
    <m/>
    <m/>
    <m/>
    <m/>
    <m/>
    <m/>
    <m/>
    <m/>
    <m/>
    <m/>
    <m/>
    <m/>
  </r>
  <r>
    <x v="34"/>
    <s v="Result"/>
    <x v="1"/>
    <x v="2"/>
    <n v="642.42999999999995"/>
    <n v="2798.21"/>
    <n v="2228.23"/>
    <m/>
    <n v="1501.79"/>
    <m/>
    <m/>
    <n v="2798.84"/>
    <n v="750"/>
    <m/>
    <n v="484.95"/>
    <n v="880.7"/>
    <n v="12085.15"/>
  </r>
  <r>
    <x v="35"/>
    <d v="2023-08-01T00:00:00"/>
    <x v="0"/>
    <x v="0"/>
    <n v="400"/>
    <m/>
    <m/>
    <m/>
    <m/>
    <m/>
    <m/>
    <m/>
    <m/>
    <m/>
    <m/>
    <m/>
    <n v="400"/>
  </r>
  <r>
    <x v="35"/>
    <d v="2023-08-02T00:00:00"/>
    <x v="0"/>
    <x v="0"/>
    <n v="2252.94"/>
    <m/>
    <m/>
    <m/>
    <m/>
    <m/>
    <m/>
    <m/>
    <m/>
    <m/>
    <m/>
    <m/>
    <n v="2252.94"/>
  </r>
  <r>
    <x v="35"/>
    <d v="2023-08-16T00:00:00"/>
    <x v="0"/>
    <x v="0"/>
    <n v="1049.3699999999999"/>
    <m/>
    <m/>
    <m/>
    <m/>
    <m/>
    <m/>
    <m/>
    <m/>
    <m/>
    <m/>
    <m/>
    <n v="1049.3699999999999"/>
  </r>
  <r>
    <x v="35"/>
    <d v="2023-08-24T00:00:00"/>
    <x v="0"/>
    <x v="0"/>
    <n v="7802.49"/>
    <m/>
    <m/>
    <m/>
    <m/>
    <m/>
    <m/>
    <m/>
    <m/>
    <m/>
    <m/>
    <m/>
    <n v="7802.49"/>
  </r>
  <r>
    <x v="35"/>
    <d v="2023-08-28T00:00:00"/>
    <x v="0"/>
    <x v="0"/>
    <n v="7307.08"/>
    <m/>
    <m/>
    <m/>
    <m/>
    <m/>
    <m/>
    <m/>
    <m/>
    <m/>
    <m/>
    <m/>
    <n v="7307.08"/>
  </r>
  <r>
    <x v="35"/>
    <d v="2023-09-05T00:00:00"/>
    <x v="0"/>
    <x v="0"/>
    <n v="8276.93"/>
    <n v="514.09"/>
    <m/>
    <m/>
    <m/>
    <m/>
    <m/>
    <m/>
    <m/>
    <m/>
    <m/>
    <m/>
    <n v="8791.02"/>
  </r>
  <r>
    <x v="35"/>
    <d v="2023-09-13T00:00:00"/>
    <x v="0"/>
    <x v="0"/>
    <n v="8803.49"/>
    <n v="811.83"/>
    <m/>
    <m/>
    <m/>
    <m/>
    <m/>
    <m/>
    <m/>
    <m/>
    <m/>
    <m/>
    <n v="9615.32"/>
  </r>
  <r>
    <x v="35"/>
    <d v="2023-09-15T00:00:00"/>
    <x v="0"/>
    <x v="0"/>
    <n v="2728.17"/>
    <n v="3164.49"/>
    <m/>
    <m/>
    <m/>
    <m/>
    <m/>
    <m/>
    <m/>
    <m/>
    <m/>
    <m/>
    <n v="5892.66"/>
  </r>
  <r>
    <x v="35"/>
    <d v="2023-09-20T00:00:00"/>
    <x v="0"/>
    <x v="0"/>
    <m/>
    <n v="4233.9399999999996"/>
    <m/>
    <m/>
    <m/>
    <m/>
    <m/>
    <m/>
    <m/>
    <m/>
    <m/>
    <m/>
    <n v="4233.9399999999996"/>
  </r>
  <r>
    <x v="35"/>
    <d v="2023-09-26T00:00:00"/>
    <x v="0"/>
    <x v="0"/>
    <m/>
    <n v="4811.8999999999996"/>
    <m/>
    <m/>
    <m/>
    <m/>
    <m/>
    <m/>
    <m/>
    <m/>
    <m/>
    <m/>
    <n v="4811.8999999999996"/>
  </r>
  <r>
    <x v="35"/>
    <d v="2023-10-03T00:00:00"/>
    <x v="0"/>
    <x v="0"/>
    <m/>
    <n v="9742.14"/>
    <n v="914.99"/>
    <m/>
    <m/>
    <m/>
    <m/>
    <m/>
    <m/>
    <m/>
    <m/>
    <m/>
    <n v="10657.13"/>
  </r>
  <r>
    <x v="35"/>
    <d v="2023-10-11T00:00:00"/>
    <x v="0"/>
    <x v="0"/>
    <m/>
    <n v="3287.51"/>
    <m/>
    <m/>
    <m/>
    <m/>
    <m/>
    <m/>
    <m/>
    <m/>
    <m/>
    <m/>
    <n v="3287.51"/>
  </r>
  <r>
    <x v="35"/>
    <d v="2023-10-23T00:00:00"/>
    <x v="0"/>
    <x v="0"/>
    <m/>
    <n v="3697.25"/>
    <n v="10644.21"/>
    <m/>
    <m/>
    <m/>
    <m/>
    <m/>
    <m/>
    <m/>
    <m/>
    <m/>
    <n v="14341.46"/>
  </r>
  <r>
    <x v="35"/>
    <d v="2023-10-24T00:00:00"/>
    <x v="0"/>
    <x v="0"/>
    <m/>
    <m/>
    <n v="11020.46"/>
    <m/>
    <m/>
    <m/>
    <m/>
    <m/>
    <m/>
    <m/>
    <m/>
    <m/>
    <n v="11020.46"/>
  </r>
  <r>
    <x v="35"/>
    <d v="2023-10-31T00:00:00"/>
    <x v="0"/>
    <x v="0"/>
    <m/>
    <m/>
    <n v="10848.35"/>
    <m/>
    <m/>
    <m/>
    <m/>
    <m/>
    <m/>
    <m/>
    <m/>
    <m/>
    <n v="10848.35"/>
  </r>
  <r>
    <x v="35"/>
    <d v="2023-11-07T00:00:00"/>
    <x v="0"/>
    <x v="0"/>
    <m/>
    <m/>
    <n v="8555.35"/>
    <n v="1093.97"/>
    <m/>
    <m/>
    <m/>
    <m/>
    <m/>
    <m/>
    <m/>
    <m/>
    <n v="9649.32"/>
  </r>
  <r>
    <x v="35"/>
    <d v="2023-11-13T00:00:00"/>
    <x v="0"/>
    <x v="0"/>
    <m/>
    <n v="596.32000000000005"/>
    <m/>
    <n v="5020.88"/>
    <m/>
    <m/>
    <m/>
    <m/>
    <m/>
    <m/>
    <m/>
    <m/>
    <n v="5617.2"/>
  </r>
  <r>
    <x v="35"/>
    <d v="2023-11-21T00:00:00"/>
    <x v="0"/>
    <x v="0"/>
    <m/>
    <m/>
    <m/>
    <n v="6082.66"/>
    <m/>
    <m/>
    <m/>
    <m/>
    <m/>
    <m/>
    <m/>
    <m/>
    <n v="6082.66"/>
  </r>
  <r>
    <x v="35"/>
    <d v="2023-11-28T00:00:00"/>
    <x v="0"/>
    <x v="0"/>
    <m/>
    <m/>
    <m/>
    <n v="782.46"/>
    <m/>
    <m/>
    <m/>
    <m/>
    <m/>
    <m/>
    <m/>
    <m/>
    <n v="782.46"/>
  </r>
  <r>
    <x v="35"/>
    <d v="2023-12-04T00:00:00"/>
    <x v="0"/>
    <x v="0"/>
    <m/>
    <m/>
    <m/>
    <n v="5674.96"/>
    <m/>
    <m/>
    <m/>
    <m/>
    <m/>
    <m/>
    <m/>
    <m/>
    <n v="5674.96"/>
  </r>
  <r>
    <x v="35"/>
    <d v="2023-12-12T00:00:00"/>
    <x v="0"/>
    <x v="0"/>
    <m/>
    <m/>
    <m/>
    <n v="1076.45"/>
    <n v="6524.65"/>
    <m/>
    <m/>
    <m/>
    <m/>
    <m/>
    <m/>
    <m/>
    <n v="7601.1"/>
  </r>
  <r>
    <x v="35"/>
    <d v="2023-12-20T00:00:00"/>
    <x v="0"/>
    <x v="0"/>
    <m/>
    <m/>
    <m/>
    <m/>
    <n v="5469.81"/>
    <m/>
    <m/>
    <m/>
    <m/>
    <m/>
    <m/>
    <m/>
    <n v="5469.81"/>
  </r>
  <r>
    <x v="35"/>
    <d v="2023-12-28T00:00:00"/>
    <x v="0"/>
    <x v="0"/>
    <m/>
    <m/>
    <m/>
    <m/>
    <n v="3855.4"/>
    <m/>
    <m/>
    <m/>
    <m/>
    <m/>
    <m/>
    <m/>
    <n v="3855.4"/>
  </r>
  <r>
    <x v="35"/>
    <d v="2024-01-08T00:00:00"/>
    <x v="0"/>
    <x v="0"/>
    <m/>
    <m/>
    <m/>
    <m/>
    <n v="3691.49"/>
    <n v="4883.22"/>
    <m/>
    <m/>
    <m/>
    <m/>
    <m/>
    <m/>
    <n v="8574.7099999999991"/>
  </r>
  <r>
    <x v="35"/>
    <d v="2024-01-09T00:00:00"/>
    <x v="0"/>
    <x v="0"/>
    <m/>
    <m/>
    <m/>
    <m/>
    <n v="129"/>
    <n v="4309.2"/>
    <m/>
    <m/>
    <m/>
    <m/>
    <m/>
    <m/>
    <n v="4438.2"/>
  </r>
  <r>
    <x v="35"/>
    <d v="2024-01-24T00:00:00"/>
    <x v="0"/>
    <x v="0"/>
    <m/>
    <m/>
    <m/>
    <m/>
    <m/>
    <n v="10769.96"/>
    <m/>
    <m/>
    <m/>
    <m/>
    <m/>
    <m/>
    <n v="10769.96"/>
  </r>
  <r>
    <x v="35"/>
    <d v="2024-02-02T00:00:00"/>
    <x v="0"/>
    <x v="0"/>
    <m/>
    <m/>
    <m/>
    <m/>
    <m/>
    <n v="27750.57"/>
    <n v="22701.42"/>
    <m/>
    <m/>
    <m/>
    <m/>
    <m/>
    <n v="50451.99"/>
  </r>
  <r>
    <x v="35"/>
    <d v="2024-02-09T00:00:00"/>
    <x v="0"/>
    <x v="0"/>
    <m/>
    <m/>
    <m/>
    <m/>
    <m/>
    <n v="5907.76"/>
    <n v="990"/>
    <m/>
    <m/>
    <m/>
    <m/>
    <m/>
    <n v="6897.76"/>
  </r>
  <r>
    <x v="35"/>
    <d v="2024-02-13T00:00:00"/>
    <x v="0"/>
    <x v="0"/>
    <m/>
    <m/>
    <m/>
    <m/>
    <m/>
    <n v="9541.76"/>
    <n v="9339.48"/>
    <m/>
    <m/>
    <m/>
    <m/>
    <m/>
    <n v="18881.240000000002"/>
  </r>
  <r>
    <x v="35"/>
    <d v="2024-02-27T00:00:00"/>
    <x v="0"/>
    <x v="0"/>
    <m/>
    <m/>
    <m/>
    <m/>
    <m/>
    <n v="2334.64"/>
    <n v="38871.67"/>
    <m/>
    <m/>
    <m/>
    <m/>
    <m/>
    <n v="41206.31"/>
  </r>
  <r>
    <x v="35"/>
    <d v="2024-03-08T00:00:00"/>
    <x v="0"/>
    <x v="0"/>
    <m/>
    <m/>
    <m/>
    <m/>
    <m/>
    <n v="6530.68"/>
    <n v="22054.05"/>
    <n v="8948.92"/>
    <m/>
    <m/>
    <m/>
    <m/>
    <n v="37533.65"/>
  </r>
  <r>
    <x v="35"/>
    <d v="2024-03-12T00:00:00"/>
    <x v="0"/>
    <x v="0"/>
    <m/>
    <m/>
    <m/>
    <m/>
    <m/>
    <m/>
    <n v="5067.55"/>
    <n v="18872.89"/>
    <m/>
    <m/>
    <m/>
    <m/>
    <n v="23940.44"/>
  </r>
  <r>
    <x v="35"/>
    <d v="2024-03-19T00:00:00"/>
    <x v="0"/>
    <x v="0"/>
    <m/>
    <m/>
    <m/>
    <m/>
    <m/>
    <m/>
    <m/>
    <n v="9792.84"/>
    <m/>
    <m/>
    <m/>
    <m/>
    <n v="9792.84"/>
  </r>
  <r>
    <x v="35"/>
    <d v="2024-04-01T00:00:00"/>
    <x v="0"/>
    <x v="0"/>
    <m/>
    <m/>
    <m/>
    <m/>
    <m/>
    <n v="889.16"/>
    <n v="8417.33"/>
    <n v="23751.48"/>
    <m/>
    <m/>
    <m/>
    <m/>
    <n v="33057.97"/>
  </r>
  <r>
    <x v="35"/>
    <d v="2024-04-05T00:00:00"/>
    <x v="0"/>
    <x v="0"/>
    <m/>
    <m/>
    <m/>
    <m/>
    <m/>
    <m/>
    <m/>
    <n v="6468.73"/>
    <n v="3200.52"/>
    <m/>
    <m/>
    <m/>
    <n v="9669.25"/>
  </r>
  <r>
    <x v="35"/>
    <d v="2024-04-09T00:00:00"/>
    <x v="0"/>
    <x v="0"/>
    <m/>
    <m/>
    <m/>
    <m/>
    <m/>
    <m/>
    <m/>
    <m/>
    <n v="1498.65"/>
    <m/>
    <m/>
    <m/>
    <n v="1498.65"/>
  </r>
  <r>
    <x v="35"/>
    <d v="2024-04-16T00:00:00"/>
    <x v="0"/>
    <x v="0"/>
    <m/>
    <m/>
    <m/>
    <m/>
    <m/>
    <m/>
    <n v="330"/>
    <n v="12618.46"/>
    <n v="21915.26"/>
    <m/>
    <m/>
    <m/>
    <n v="34863.72"/>
  </r>
  <r>
    <x v="35"/>
    <d v="2024-04-30T00:00:00"/>
    <x v="0"/>
    <x v="0"/>
    <m/>
    <m/>
    <m/>
    <m/>
    <m/>
    <m/>
    <m/>
    <m/>
    <n v="19733.43"/>
    <m/>
    <m/>
    <m/>
    <n v="19733.43"/>
  </r>
  <r>
    <x v="35"/>
    <d v="2024-05-07T00:00:00"/>
    <x v="0"/>
    <x v="0"/>
    <m/>
    <m/>
    <m/>
    <m/>
    <m/>
    <m/>
    <m/>
    <m/>
    <n v="12693.74"/>
    <n v="2079.0700000000002"/>
    <m/>
    <m/>
    <n v="14772.81"/>
  </r>
  <r>
    <x v="35"/>
    <d v="2024-05-15T00:00:00"/>
    <x v="0"/>
    <x v="0"/>
    <m/>
    <m/>
    <m/>
    <m/>
    <m/>
    <m/>
    <m/>
    <m/>
    <n v="882.41"/>
    <n v="8767.58"/>
    <m/>
    <m/>
    <n v="9649.99"/>
  </r>
  <r>
    <x v="35"/>
    <d v="2024-05-22T00:00:00"/>
    <x v="0"/>
    <x v="0"/>
    <m/>
    <m/>
    <m/>
    <m/>
    <m/>
    <m/>
    <m/>
    <m/>
    <m/>
    <n v="6511.79"/>
    <m/>
    <m/>
    <n v="6511.79"/>
  </r>
  <r>
    <x v="35"/>
    <d v="2024-06-04T00:00:00"/>
    <x v="0"/>
    <x v="0"/>
    <m/>
    <m/>
    <m/>
    <m/>
    <m/>
    <m/>
    <m/>
    <m/>
    <n v="6599.58"/>
    <n v="13943.27"/>
    <n v="623.36"/>
    <m/>
    <n v="21166.21"/>
  </r>
  <r>
    <x v="35"/>
    <d v="2024-06-05T00:00:00"/>
    <x v="0"/>
    <x v="0"/>
    <m/>
    <m/>
    <m/>
    <m/>
    <m/>
    <m/>
    <m/>
    <m/>
    <m/>
    <n v="11465.19"/>
    <n v="1887.55"/>
    <m/>
    <n v="13352.74"/>
  </r>
  <r>
    <x v="35"/>
    <d v="2024-06-11T00:00:00"/>
    <x v="0"/>
    <x v="0"/>
    <m/>
    <m/>
    <m/>
    <m/>
    <m/>
    <m/>
    <m/>
    <m/>
    <m/>
    <n v="3631.04"/>
    <n v="4445.5200000000004"/>
    <m/>
    <n v="8076.56"/>
  </r>
  <r>
    <x v="35"/>
    <d v="2024-06-20T00:00:00"/>
    <x v="0"/>
    <x v="0"/>
    <m/>
    <m/>
    <m/>
    <m/>
    <m/>
    <m/>
    <m/>
    <m/>
    <m/>
    <m/>
    <n v="3176.37"/>
    <m/>
    <n v="3176.37"/>
  </r>
  <r>
    <x v="35"/>
    <d v="2024-06-26T00:00:00"/>
    <x v="0"/>
    <x v="0"/>
    <m/>
    <m/>
    <m/>
    <m/>
    <m/>
    <n v="800"/>
    <m/>
    <m/>
    <n v="460"/>
    <m/>
    <n v="11625.53"/>
    <m/>
    <n v="12885.53"/>
  </r>
  <r>
    <x v="35"/>
    <d v="2024-07-10T00:00:00"/>
    <x v="0"/>
    <x v="0"/>
    <m/>
    <m/>
    <m/>
    <m/>
    <m/>
    <m/>
    <m/>
    <m/>
    <m/>
    <m/>
    <n v="3354.54"/>
    <m/>
    <n v="3354.54"/>
  </r>
  <r>
    <x v="35"/>
    <d v="2024-07-17T00:00:00"/>
    <x v="0"/>
    <x v="0"/>
    <m/>
    <m/>
    <m/>
    <m/>
    <m/>
    <m/>
    <m/>
    <m/>
    <m/>
    <m/>
    <n v="4572.82"/>
    <m/>
    <n v="4572.82"/>
  </r>
  <r>
    <x v="35"/>
    <d v="2024-07-19T00:00:00"/>
    <x v="0"/>
    <x v="0"/>
    <m/>
    <m/>
    <m/>
    <m/>
    <m/>
    <m/>
    <m/>
    <m/>
    <m/>
    <n v="210"/>
    <n v="610"/>
    <n v="14325.44"/>
    <n v="15145.44"/>
  </r>
  <r>
    <x v="35"/>
    <d v="2024-07-25T00:00:00"/>
    <x v="0"/>
    <x v="0"/>
    <m/>
    <m/>
    <m/>
    <m/>
    <m/>
    <m/>
    <m/>
    <m/>
    <m/>
    <n v="200"/>
    <m/>
    <n v="2936.15"/>
    <n v="3136.15"/>
  </r>
  <r>
    <x v="35"/>
    <d v="2024-07-29T00:00:00"/>
    <x v="0"/>
    <x v="0"/>
    <m/>
    <m/>
    <m/>
    <m/>
    <m/>
    <m/>
    <m/>
    <m/>
    <m/>
    <m/>
    <m/>
    <n v="3309.24"/>
    <n v="3309.24"/>
  </r>
  <r>
    <x v="35"/>
    <d v="2024-08-15T00:00:00"/>
    <x v="0"/>
    <x v="0"/>
    <m/>
    <m/>
    <m/>
    <m/>
    <m/>
    <m/>
    <m/>
    <m/>
    <m/>
    <m/>
    <m/>
    <n v="1253.08"/>
    <n v="1253.08"/>
  </r>
  <r>
    <x v="35"/>
    <s v="#"/>
    <x v="0"/>
    <x v="3"/>
    <m/>
    <m/>
    <m/>
    <m/>
    <m/>
    <m/>
    <m/>
    <m/>
    <m/>
    <m/>
    <m/>
    <m/>
    <m/>
  </r>
  <r>
    <x v="35"/>
    <s v="#"/>
    <x v="0"/>
    <x v="0"/>
    <m/>
    <m/>
    <m/>
    <m/>
    <m/>
    <m/>
    <m/>
    <m/>
    <m/>
    <m/>
    <m/>
    <m/>
    <m/>
  </r>
  <r>
    <x v="35"/>
    <s v="#"/>
    <x v="0"/>
    <x v="1"/>
    <m/>
    <m/>
    <m/>
    <m/>
    <m/>
    <m/>
    <m/>
    <m/>
    <m/>
    <m/>
    <m/>
    <m/>
    <m/>
  </r>
  <r>
    <x v="35"/>
    <s v="#"/>
    <x v="0"/>
    <x v="4"/>
    <m/>
    <m/>
    <m/>
    <m/>
    <m/>
    <m/>
    <m/>
    <m/>
    <m/>
    <m/>
    <m/>
    <m/>
    <m/>
  </r>
  <r>
    <x v="35"/>
    <s v="Result"/>
    <x v="1"/>
    <x v="2"/>
    <n v="38620.47"/>
    <n v="30859.47"/>
    <n v="41983.360000000001"/>
    <n v="19731.38"/>
    <n v="19670.349999999999"/>
    <n v="73716.95"/>
    <n v="107771.5"/>
    <n v="80453.320000000007"/>
    <n v="66983.59"/>
    <n v="46807.94"/>
    <n v="30295.69"/>
    <n v="21823.91"/>
    <n v="578717.93000000005"/>
  </r>
  <r>
    <x v="36"/>
    <d v="2023-08-02T00:00:00"/>
    <x v="0"/>
    <x v="3"/>
    <n v="554"/>
    <m/>
    <m/>
    <m/>
    <m/>
    <m/>
    <m/>
    <m/>
    <m/>
    <m/>
    <m/>
    <m/>
    <n v="554"/>
  </r>
  <r>
    <x v="36"/>
    <d v="2023-08-02T00:00:00"/>
    <x v="0"/>
    <x v="1"/>
    <n v="250"/>
    <m/>
    <m/>
    <m/>
    <m/>
    <m/>
    <m/>
    <m/>
    <m/>
    <m/>
    <m/>
    <m/>
    <n v="250"/>
  </r>
  <r>
    <x v="36"/>
    <d v="2023-08-14T00:00:00"/>
    <x v="0"/>
    <x v="1"/>
    <n v="51165"/>
    <m/>
    <m/>
    <m/>
    <m/>
    <m/>
    <m/>
    <m/>
    <m/>
    <m/>
    <m/>
    <m/>
    <n v="51165"/>
  </r>
  <r>
    <x v="36"/>
    <d v="2023-08-14T00:00:00"/>
    <x v="0"/>
    <x v="4"/>
    <n v="12620"/>
    <m/>
    <m/>
    <m/>
    <m/>
    <m/>
    <m/>
    <m/>
    <m/>
    <m/>
    <m/>
    <m/>
    <n v="12620"/>
  </r>
  <r>
    <x v="36"/>
    <d v="2023-08-17T00:00:00"/>
    <x v="0"/>
    <x v="3"/>
    <n v="1962"/>
    <m/>
    <m/>
    <m/>
    <m/>
    <m/>
    <m/>
    <m/>
    <m/>
    <m/>
    <m/>
    <m/>
    <n v="1962"/>
  </r>
  <r>
    <x v="36"/>
    <d v="2023-08-17T00:00:00"/>
    <x v="0"/>
    <x v="1"/>
    <n v="562"/>
    <m/>
    <m/>
    <m/>
    <m/>
    <m/>
    <m/>
    <m/>
    <m/>
    <m/>
    <m/>
    <m/>
    <n v="562"/>
  </r>
  <r>
    <x v="36"/>
    <d v="2023-08-23T00:00:00"/>
    <x v="0"/>
    <x v="3"/>
    <n v="3126"/>
    <m/>
    <m/>
    <m/>
    <m/>
    <m/>
    <m/>
    <m/>
    <m/>
    <m/>
    <m/>
    <m/>
    <n v="3126"/>
  </r>
  <r>
    <x v="36"/>
    <d v="2023-08-24T00:00:00"/>
    <x v="0"/>
    <x v="1"/>
    <n v="135104"/>
    <m/>
    <m/>
    <m/>
    <m/>
    <m/>
    <m/>
    <m/>
    <m/>
    <m/>
    <m/>
    <m/>
    <n v="135104"/>
  </r>
  <r>
    <x v="36"/>
    <d v="2023-08-24T00:00:00"/>
    <x v="0"/>
    <x v="4"/>
    <n v="23366"/>
    <m/>
    <m/>
    <m/>
    <m/>
    <m/>
    <m/>
    <m/>
    <m/>
    <m/>
    <m/>
    <m/>
    <n v="23366"/>
  </r>
  <r>
    <x v="36"/>
    <d v="2023-08-28T00:00:00"/>
    <x v="0"/>
    <x v="0"/>
    <n v="1678.71"/>
    <m/>
    <m/>
    <m/>
    <m/>
    <m/>
    <m/>
    <m/>
    <m/>
    <m/>
    <m/>
    <m/>
    <n v="1678.71"/>
  </r>
  <r>
    <x v="36"/>
    <d v="2023-08-31T00:00:00"/>
    <x v="0"/>
    <x v="1"/>
    <n v="470"/>
    <m/>
    <m/>
    <m/>
    <m/>
    <m/>
    <m/>
    <m/>
    <m/>
    <m/>
    <m/>
    <m/>
    <n v="470"/>
  </r>
  <r>
    <x v="36"/>
    <d v="2023-09-08T00:00:00"/>
    <x v="0"/>
    <x v="1"/>
    <n v="104946"/>
    <n v="43408"/>
    <m/>
    <m/>
    <m/>
    <m/>
    <m/>
    <m/>
    <m/>
    <m/>
    <m/>
    <m/>
    <n v="148354"/>
  </r>
  <r>
    <x v="36"/>
    <d v="2023-09-08T00:00:00"/>
    <x v="0"/>
    <x v="4"/>
    <n v="16372"/>
    <n v="5076"/>
    <m/>
    <m/>
    <m/>
    <m/>
    <m/>
    <m/>
    <m/>
    <m/>
    <m/>
    <m/>
    <n v="21448"/>
  </r>
  <r>
    <x v="36"/>
    <d v="2023-09-13T00:00:00"/>
    <x v="0"/>
    <x v="3"/>
    <m/>
    <n v="995"/>
    <m/>
    <m/>
    <m/>
    <m/>
    <m/>
    <m/>
    <m/>
    <m/>
    <m/>
    <m/>
    <n v="995"/>
  </r>
  <r>
    <x v="36"/>
    <d v="2023-09-15T00:00:00"/>
    <x v="0"/>
    <x v="1"/>
    <m/>
    <n v="68093"/>
    <m/>
    <m/>
    <m/>
    <m/>
    <m/>
    <m/>
    <m/>
    <m/>
    <m/>
    <m/>
    <n v="68093"/>
  </r>
  <r>
    <x v="36"/>
    <d v="2023-09-15T00:00:00"/>
    <x v="0"/>
    <x v="4"/>
    <m/>
    <n v="12251"/>
    <m/>
    <m/>
    <m/>
    <m/>
    <m/>
    <m/>
    <m/>
    <m/>
    <m/>
    <m/>
    <n v="12251"/>
  </r>
  <r>
    <x v="36"/>
    <d v="2023-09-20T00:00:00"/>
    <x v="0"/>
    <x v="3"/>
    <m/>
    <n v="597"/>
    <m/>
    <m/>
    <m/>
    <m/>
    <m/>
    <m/>
    <m/>
    <m/>
    <m/>
    <m/>
    <n v="597"/>
  </r>
  <r>
    <x v="36"/>
    <d v="2023-09-20T00:00:00"/>
    <x v="0"/>
    <x v="1"/>
    <m/>
    <n v="793"/>
    <m/>
    <m/>
    <m/>
    <m/>
    <m/>
    <m/>
    <m/>
    <m/>
    <m/>
    <m/>
    <n v="793"/>
  </r>
  <r>
    <x v="36"/>
    <d v="2023-09-20T00:00:00"/>
    <x v="0"/>
    <x v="4"/>
    <m/>
    <n v="207"/>
    <m/>
    <m/>
    <m/>
    <m/>
    <m/>
    <m/>
    <m/>
    <m/>
    <m/>
    <m/>
    <n v="207"/>
  </r>
  <r>
    <x v="36"/>
    <d v="2023-09-21T00:00:00"/>
    <x v="0"/>
    <x v="1"/>
    <m/>
    <n v="391"/>
    <m/>
    <m/>
    <m/>
    <m/>
    <m/>
    <m/>
    <m/>
    <m/>
    <m/>
    <m/>
    <n v="391"/>
  </r>
  <r>
    <x v="36"/>
    <d v="2023-09-21T00:00:00"/>
    <x v="0"/>
    <x v="4"/>
    <m/>
    <n v="609"/>
    <m/>
    <m/>
    <m/>
    <m/>
    <m/>
    <m/>
    <m/>
    <m/>
    <m/>
    <m/>
    <n v="609"/>
  </r>
  <r>
    <x v="36"/>
    <d v="2023-09-26T00:00:00"/>
    <x v="0"/>
    <x v="1"/>
    <m/>
    <n v="1000"/>
    <m/>
    <m/>
    <m/>
    <m/>
    <m/>
    <m/>
    <m/>
    <m/>
    <m/>
    <m/>
    <n v="1000"/>
  </r>
  <r>
    <x v="36"/>
    <d v="2023-09-26T00:00:00"/>
    <x v="0"/>
    <x v="4"/>
    <m/>
    <n v="377"/>
    <m/>
    <m/>
    <m/>
    <m/>
    <m/>
    <m/>
    <m/>
    <m/>
    <m/>
    <m/>
    <n v="377"/>
  </r>
  <r>
    <x v="36"/>
    <d v="2023-10-03T00:00:00"/>
    <x v="0"/>
    <x v="3"/>
    <m/>
    <n v="500"/>
    <m/>
    <m/>
    <m/>
    <m/>
    <m/>
    <m/>
    <m/>
    <m/>
    <m/>
    <m/>
    <n v="500"/>
  </r>
  <r>
    <x v="36"/>
    <d v="2023-10-06T00:00:00"/>
    <x v="0"/>
    <x v="0"/>
    <m/>
    <m/>
    <n v="2112.6"/>
    <m/>
    <m/>
    <m/>
    <m/>
    <m/>
    <m/>
    <m/>
    <m/>
    <m/>
    <n v="2112.6"/>
  </r>
  <r>
    <x v="36"/>
    <d v="2023-10-12T00:00:00"/>
    <x v="0"/>
    <x v="3"/>
    <m/>
    <m/>
    <n v="1393"/>
    <m/>
    <m/>
    <m/>
    <m/>
    <m/>
    <m/>
    <m/>
    <m/>
    <m/>
    <n v="1393"/>
  </r>
  <r>
    <x v="36"/>
    <d v="2023-10-18T00:00:00"/>
    <x v="0"/>
    <x v="0"/>
    <m/>
    <m/>
    <n v="1235.22"/>
    <m/>
    <m/>
    <m/>
    <m/>
    <m/>
    <m/>
    <m/>
    <m/>
    <m/>
    <n v="1235.22"/>
  </r>
  <r>
    <x v="36"/>
    <d v="2023-10-24T00:00:00"/>
    <x v="0"/>
    <x v="3"/>
    <m/>
    <m/>
    <n v="279"/>
    <m/>
    <m/>
    <m/>
    <m/>
    <m/>
    <m/>
    <m/>
    <m/>
    <m/>
    <n v="279"/>
  </r>
  <r>
    <x v="36"/>
    <d v="2023-11-20T00:00:00"/>
    <x v="0"/>
    <x v="3"/>
    <m/>
    <m/>
    <m/>
    <n v="990"/>
    <m/>
    <m/>
    <m/>
    <m/>
    <m/>
    <m/>
    <m/>
    <m/>
    <n v="990"/>
  </r>
  <r>
    <x v="36"/>
    <d v="2023-12-08T00:00:00"/>
    <x v="0"/>
    <x v="0"/>
    <m/>
    <m/>
    <m/>
    <m/>
    <n v="78.150000000000006"/>
    <m/>
    <m/>
    <m/>
    <m/>
    <m/>
    <m/>
    <m/>
    <n v="78.150000000000006"/>
  </r>
  <r>
    <x v="36"/>
    <d v="2023-12-15T00:00:00"/>
    <x v="0"/>
    <x v="1"/>
    <m/>
    <m/>
    <n v="121129"/>
    <n v="122476"/>
    <n v="1975"/>
    <m/>
    <m/>
    <m/>
    <m/>
    <m/>
    <m/>
    <m/>
    <n v="245580"/>
  </r>
  <r>
    <x v="36"/>
    <d v="2023-12-15T00:00:00"/>
    <x v="0"/>
    <x v="4"/>
    <m/>
    <m/>
    <n v="18946"/>
    <n v="17511"/>
    <n v="458"/>
    <m/>
    <m/>
    <m/>
    <m/>
    <m/>
    <m/>
    <m/>
    <n v="36915"/>
  </r>
  <r>
    <x v="36"/>
    <d v="2023-12-18T00:00:00"/>
    <x v="0"/>
    <x v="1"/>
    <m/>
    <m/>
    <n v="51277"/>
    <n v="48548"/>
    <n v="1244"/>
    <m/>
    <m/>
    <m/>
    <m/>
    <m/>
    <m/>
    <m/>
    <n v="101069"/>
  </r>
  <r>
    <x v="36"/>
    <d v="2023-12-18T00:00:00"/>
    <x v="0"/>
    <x v="4"/>
    <m/>
    <m/>
    <n v="6618"/>
    <n v="9196"/>
    <n v="2164"/>
    <m/>
    <m/>
    <m/>
    <m/>
    <m/>
    <m/>
    <m/>
    <n v="17978"/>
  </r>
  <r>
    <x v="36"/>
    <d v="2023-12-20T00:00:00"/>
    <x v="0"/>
    <x v="4"/>
    <m/>
    <m/>
    <n v="3433"/>
    <n v="13082"/>
    <n v="250"/>
    <m/>
    <m/>
    <m/>
    <m/>
    <m/>
    <m/>
    <m/>
    <n v="16765"/>
  </r>
  <r>
    <x v="36"/>
    <d v="2023-12-21T00:00:00"/>
    <x v="0"/>
    <x v="3"/>
    <m/>
    <n v="648"/>
    <n v="72941"/>
    <n v="95851"/>
    <n v="1612"/>
    <m/>
    <m/>
    <m/>
    <m/>
    <m/>
    <m/>
    <m/>
    <n v="171052"/>
  </r>
  <r>
    <x v="36"/>
    <d v="2023-12-21T00:00:00"/>
    <x v="0"/>
    <x v="1"/>
    <m/>
    <m/>
    <n v="12211"/>
    <n v="88723"/>
    <m/>
    <m/>
    <m/>
    <m/>
    <m/>
    <m/>
    <m/>
    <m/>
    <n v="100934"/>
  </r>
  <r>
    <x v="36"/>
    <d v="2023-12-27T00:00:00"/>
    <x v="0"/>
    <x v="3"/>
    <n v="22437"/>
    <m/>
    <n v="12977"/>
    <n v="21141"/>
    <n v="2303"/>
    <m/>
    <m/>
    <m/>
    <m/>
    <m/>
    <m/>
    <m/>
    <n v="58858"/>
  </r>
  <r>
    <x v="36"/>
    <d v="2023-12-29T00:00:00"/>
    <x v="0"/>
    <x v="3"/>
    <n v="60710"/>
    <n v="6400"/>
    <m/>
    <m/>
    <n v="500"/>
    <m/>
    <m/>
    <m/>
    <m/>
    <m/>
    <m/>
    <m/>
    <n v="67610"/>
  </r>
  <r>
    <x v="36"/>
    <d v="2024-01-02T00:00:00"/>
    <x v="0"/>
    <x v="3"/>
    <n v="70529"/>
    <m/>
    <m/>
    <n v="700"/>
    <m/>
    <m/>
    <m/>
    <m/>
    <m/>
    <m/>
    <m/>
    <m/>
    <n v="71229"/>
  </r>
  <r>
    <x v="36"/>
    <d v="2024-01-03T00:00:00"/>
    <x v="0"/>
    <x v="3"/>
    <n v="274375"/>
    <n v="44196"/>
    <m/>
    <m/>
    <m/>
    <n v="20976"/>
    <m/>
    <m/>
    <m/>
    <m/>
    <m/>
    <m/>
    <n v="339547"/>
  </r>
  <r>
    <x v="36"/>
    <d v="2024-01-11T00:00:00"/>
    <x v="0"/>
    <x v="0"/>
    <m/>
    <m/>
    <m/>
    <m/>
    <n v="224.62"/>
    <m/>
    <m/>
    <m/>
    <m/>
    <m/>
    <m/>
    <m/>
    <n v="224.62"/>
  </r>
  <r>
    <x v="36"/>
    <d v="2024-01-16T00:00:00"/>
    <x v="0"/>
    <x v="1"/>
    <m/>
    <m/>
    <m/>
    <n v="117705"/>
    <n v="3214"/>
    <n v="12028"/>
    <m/>
    <m/>
    <m/>
    <m/>
    <m/>
    <m/>
    <n v="132947"/>
  </r>
  <r>
    <x v="36"/>
    <d v="2024-01-16T00:00:00"/>
    <x v="0"/>
    <x v="4"/>
    <m/>
    <m/>
    <m/>
    <n v="18233"/>
    <m/>
    <n v="652"/>
    <m/>
    <m/>
    <m/>
    <m/>
    <m/>
    <m/>
    <n v="18885"/>
  </r>
  <r>
    <x v="36"/>
    <d v="2024-01-17T00:00:00"/>
    <x v="0"/>
    <x v="1"/>
    <m/>
    <m/>
    <m/>
    <n v="112667"/>
    <n v="3169"/>
    <n v="3392"/>
    <m/>
    <m/>
    <m/>
    <m/>
    <m/>
    <m/>
    <n v="119228"/>
  </r>
  <r>
    <x v="36"/>
    <d v="2024-01-17T00:00:00"/>
    <x v="0"/>
    <x v="4"/>
    <m/>
    <m/>
    <m/>
    <n v="26198"/>
    <n v="1237"/>
    <n v="498"/>
    <m/>
    <m/>
    <m/>
    <m/>
    <m/>
    <m/>
    <n v="27933"/>
  </r>
  <r>
    <x v="36"/>
    <d v="2024-01-18T00:00:00"/>
    <x v="0"/>
    <x v="1"/>
    <m/>
    <m/>
    <m/>
    <n v="91211"/>
    <n v="6629"/>
    <n v="3051"/>
    <m/>
    <m/>
    <m/>
    <m/>
    <m/>
    <m/>
    <n v="100891"/>
  </r>
  <r>
    <x v="36"/>
    <d v="2024-01-18T00:00:00"/>
    <x v="0"/>
    <x v="4"/>
    <m/>
    <m/>
    <m/>
    <n v="17639"/>
    <n v="1013"/>
    <n v="1317"/>
    <m/>
    <m/>
    <m/>
    <m/>
    <m/>
    <m/>
    <n v="19969"/>
  </r>
  <r>
    <x v="36"/>
    <d v="2024-01-19T00:00:00"/>
    <x v="0"/>
    <x v="1"/>
    <m/>
    <m/>
    <m/>
    <n v="162648"/>
    <n v="70699"/>
    <n v="3835"/>
    <m/>
    <m/>
    <m/>
    <m/>
    <m/>
    <m/>
    <n v="237182"/>
  </r>
  <r>
    <x v="36"/>
    <d v="2024-01-19T00:00:00"/>
    <x v="0"/>
    <x v="4"/>
    <m/>
    <m/>
    <m/>
    <n v="22986"/>
    <n v="6259"/>
    <n v="526"/>
    <m/>
    <m/>
    <m/>
    <m/>
    <m/>
    <m/>
    <n v="29771"/>
  </r>
  <r>
    <x v="36"/>
    <d v="2024-01-22T00:00:00"/>
    <x v="0"/>
    <x v="1"/>
    <m/>
    <m/>
    <m/>
    <n v="614"/>
    <n v="2546"/>
    <n v="139345"/>
    <m/>
    <m/>
    <m/>
    <m/>
    <m/>
    <m/>
    <n v="142505"/>
  </r>
  <r>
    <x v="36"/>
    <d v="2024-01-22T00:00:00"/>
    <x v="0"/>
    <x v="4"/>
    <m/>
    <m/>
    <m/>
    <n v="386"/>
    <n v="209"/>
    <n v="21751"/>
    <m/>
    <m/>
    <m/>
    <m/>
    <m/>
    <m/>
    <n v="22346"/>
  </r>
  <r>
    <x v="36"/>
    <d v="2024-01-24T00:00:00"/>
    <x v="0"/>
    <x v="1"/>
    <m/>
    <m/>
    <m/>
    <m/>
    <n v="940"/>
    <n v="56116"/>
    <m/>
    <m/>
    <m/>
    <m/>
    <m/>
    <m/>
    <n v="57056"/>
  </r>
  <r>
    <x v="36"/>
    <d v="2024-01-24T00:00:00"/>
    <x v="0"/>
    <x v="4"/>
    <m/>
    <m/>
    <m/>
    <m/>
    <m/>
    <n v="9220"/>
    <m/>
    <m/>
    <m/>
    <m/>
    <m/>
    <m/>
    <n v="9220"/>
  </r>
  <r>
    <x v="36"/>
    <d v="2024-01-25T00:00:00"/>
    <x v="0"/>
    <x v="3"/>
    <m/>
    <m/>
    <m/>
    <n v="33646"/>
    <m/>
    <n v="1666"/>
    <m/>
    <m/>
    <m/>
    <m/>
    <m/>
    <m/>
    <n v="35312"/>
  </r>
  <r>
    <x v="36"/>
    <d v="2024-01-26T00:00:00"/>
    <x v="0"/>
    <x v="3"/>
    <m/>
    <m/>
    <m/>
    <n v="67868"/>
    <m/>
    <n v="1364"/>
    <m/>
    <m/>
    <m/>
    <m/>
    <m/>
    <m/>
    <n v="69232"/>
  </r>
  <r>
    <x v="36"/>
    <d v="2024-02-08T00:00:00"/>
    <x v="0"/>
    <x v="3"/>
    <m/>
    <m/>
    <m/>
    <n v="51804"/>
    <n v="48921"/>
    <n v="190"/>
    <n v="670"/>
    <m/>
    <m/>
    <m/>
    <m/>
    <m/>
    <n v="101585"/>
  </r>
  <r>
    <x v="36"/>
    <d v="2024-02-09T00:00:00"/>
    <x v="0"/>
    <x v="3"/>
    <m/>
    <m/>
    <m/>
    <n v="3352"/>
    <n v="5260"/>
    <m/>
    <m/>
    <m/>
    <m/>
    <m/>
    <m/>
    <m/>
    <n v="8612"/>
  </r>
  <r>
    <x v="36"/>
    <d v="2024-02-09T00:00:00"/>
    <x v="0"/>
    <x v="0"/>
    <m/>
    <m/>
    <m/>
    <m/>
    <m/>
    <m/>
    <n v="509.27"/>
    <m/>
    <m/>
    <m/>
    <m/>
    <m/>
    <n v="509.27"/>
  </r>
  <r>
    <x v="36"/>
    <d v="2024-02-15T00:00:00"/>
    <x v="0"/>
    <x v="1"/>
    <m/>
    <m/>
    <n v="559"/>
    <n v="250"/>
    <n v="84536"/>
    <n v="20720"/>
    <m/>
    <m/>
    <m/>
    <m/>
    <m/>
    <m/>
    <n v="106065"/>
  </r>
  <r>
    <x v="36"/>
    <d v="2024-02-15T00:00:00"/>
    <x v="0"/>
    <x v="4"/>
    <m/>
    <m/>
    <m/>
    <m/>
    <n v="9651"/>
    <n v="2460"/>
    <n v="392"/>
    <m/>
    <m/>
    <m/>
    <m/>
    <m/>
    <n v="12503"/>
  </r>
  <r>
    <x v="36"/>
    <d v="2024-02-16T00:00:00"/>
    <x v="0"/>
    <x v="1"/>
    <m/>
    <m/>
    <m/>
    <m/>
    <n v="32662"/>
    <n v="87009"/>
    <n v="549"/>
    <m/>
    <m/>
    <m/>
    <m/>
    <m/>
    <n v="120220"/>
  </r>
  <r>
    <x v="36"/>
    <d v="2024-02-16T00:00:00"/>
    <x v="0"/>
    <x v="4"/>
    <m/>
    <m/>
    <m/>
    <m/>
    <n v="3799"/>
    <n v="14755"/>
    <m/>
    <m/>
    <m/>
    <m/>
    <m/>
    <m/>
    <n v="18554"/>
  </r>
  <r>
    <x v="36"/>
    <d v="2024-02-20T00:00:00"/>
    <x v="0"/>
    <x v="1"/>
    <m/>
    <m/>
    <m/>
    <m/>
    <n v="76164"/>
    <n v="32630"/>
    <n v="18"/>
    <m/>
    <m/>
    <m/>
    <m/>
    <m/>
    <n v="108812"/>
  </r>
  <r>
    <x v="36"/>
    <d v="2024-02-20T00:00:00"/>
    <x v="0"/>
    <x v="4"/>
    <m/>
    <m/>
    <m/>
    <m/>
    <n v="13152"/>
    <n v="4524"/>
    <m/>
    <m/>
    <m/>
    <m/>
    <m/>
    <m/>
    <n v="17676"/>
  </r>
  <r>
    <x v="36"/>
    <d v="2024-02-21T00:00:00"/>
    <x v="0"/>
    <x v="1"/>
    <m/>
    <m/>
    <m/>
    <m/>
    <n v="9596"/>
    <n v="47084"/>
    <n v="238"/>
    <m/>
    <m/>
    <m/>
    <m/>
    <m/>
    <n v="56918"/>
  </r>
  <r>
    <x v="36"/>
    <d v="2024-02-21T00:00:00"/>
    <x v="0"/>
    <x v="4"/>
    <m/>
    <m/>
    <m/>
    <m/>
    <n v="2570"/>
    <n v="5710"/>
    <m/>
    <m/>
    <m/>
    <m/>
    <m/>
    <m/>
    <n v="8280"/>
  </r>
  <r>
    <x v="36"/>
    <d v="2024-02-23T00:00:00"/>
    <x v="0"/>
    <x v="1"/>
    <m/>
    <m/>
    <m/>
    <m/>
    <n v="425"/>
    <n v="95775"/>
    <n v="51255"/>
    <m/>
    <m/>
    <m/>
    <m/>
    <m/>
    <n v="147455"/>
  </r>
  <r>
    <x v="36"/>
    <d v="2024-02-23T00:00:00"/>
    <x v="0"/>
    <x v="4"/>
    <m/>
    <m/>
    <m/>
    <m/>
    <m/>
    <n v="17125"/>
    <n v="3557"/>
    <m/>
    <m/>
    <m/>
    <m/>
    <m/>
    <n v="20682"/>
  </r>
  <r>
    <x v="36"/>
    <d v="2024-02-26T00:00:00"/>
    <x v="0"/>
    <x v="3"/>
    <m/>
    <m/>
    <m/>
    <m/>
    <n v="91725"/>
    <n v="54975"/>
    <n v="387"/>
    <m/>
    <m/>
    <m/>
    <m/>
    <m/>
    <n v="147087"/>
  </r>
  <r>
    <x v="36"/>
    <d v="2024-02-26T00:00:00"/>
    <x v="0"/>
    <x v="1"/>
    <m/>
    <m/>
    <m/>
    <m/>
    <m/>
    <n v="84023"/>
    <n v="56034"/>
    <m/>
    <m/>
    <m/>
    <m/>
    <m/>
    <n v="140057"/>
  </r>
  <r>
    <x v="36"/>
    <d v="2024-02-26T00:00:00"/>
    <x v="0"/>
    <x v="4"/>
    <m/>
    <m/>
    <m/>
    <m/>
    <m/>
    <n v="13426"/>
    <n v="8129"/>
    <m/>
    <m/>
    <m/>
    <m/>
    <m/>
    <n v="21555"/>
  </r>
  <r>
    <x v="36"/>
    <d v="2024-02-27T00:00:00"/>
    <x v="0"/>
    <x v="1"/>
    <m/>
    <m/>
    <m/>
    <m/>
    <m/>
    <m/>
    <n v="113822"/>
    <m/>
    <m/>
    <m/>
    <m/>
    <m/>
    <n v="113822"/>
  </r>
  <r>
    <x v="36"/>
    <d v="2024-02-27T00:00:00"/>
    <x v="0"/>
    <x v="4"/>
    <m/>
    <m/>
    <m/>
    <m/>
    <m/>
    <m/>
    <n v="14682"/>
    <m/>
    <m/>
    <m/>
    <m/>
    <m/>
    <n v="14682"/>
  </r>
  <r>
    <x v="36"/>
    <d v="2024-02-28T00:00:00"/>
    <x v="0"/>
    <x v="1"/>
    <m/>
    <m/>
    <m/>
    <m/>
    <m/>
    <m/>
    <n v="107975"/>
    <m/>
    <m/>
    <m/>
    <m/>
    <m/>
    <n v="107975"/>
  </r>
  <r>
    <x v="36"/>
    <d v="2024-02-28T00:00:00"/>
    <x v="0"/>
    <x v="4"/>
    <m/>
    <m/>
    <m/>
    <m/>
    <m/>
    <m/>
    <n v="14929"/>
    <m/>
    <m/>
    <m/>
    <m/>
    <m/>
    <n v="14929"/>
  </r>
  <r>
    <x v="36"/>
    <d v="2024-03-08T00:00:00"/>
    <x v="0"/>
    <x v="3"/>
    <m/>
    <m/>
    <m/>
    <m/>
    <m/>
    <n v="110798"/>
    <m/>
    <m/>
    <m/>
    <m/>
    <m/>
    <m/>
    <n v="110798"/>
  </r>
  <r>
    <x v="36"/>
    <d v="2024-03-11T00:00:00"/>
    <x v="0"/>
    <x v="3"/>
    <m/>
    <m/>
    <m/>
    <m/>
    <m/>
    <n v="7121"/>
    <m/>
    <m/>
    <m/>
    <m/>
    <m/>
    <m/>
    <n v="7121"/>
  </r>
  <r>
    <x v="36"/>
    <d v="2024-03-12T00:00:00"/>
    <x v="0"/>
    <x v="1"/>
    <m/>
    <m/>
    <m/>
    <m/>
    <m/>
    <m/>
    <n v="113390"/>
    <m/>
    <m/>
    <m/>
    <m/>
    <m/>
    <n v="113390"/>
  </r>
  <r>
    <x v="36"/>
    <d v="2024-03-12T00:00:00"/>
    <x v="0"/>
    <x v="4"/>
    <m/>
    <m/>
    <m/>
    <m/>
    <m/>
    <m/>
    <n v="16019"/>
    <m/>
    <m/>
    <m/>
    <m/>
    <m/>
    <n v="16019"/>
  </r>
  <r>
    <x v="36"/>
    <d v="2024-03-14T00:00:00"/>
    <x v="0"/>
    <x v="3"/>
    <m/>
    <m/>
    <m/>
    <m/>
    <m/>
    <n v="9364"/>
    <m/>
    <n v="677"/>
    <m/>
    <m/>
    <m/>
    <m/>
    <n v="10041"/>
  </r>
  <r>
    <x v="36"/>
    <d v="2024-03-14T00:00:00"/>
    <x v="0"/>
    <x v="1"/>
    <m/>
    <m/>
    <m/>
    <m/>
    <m/>
    <m/>
    <n v="73868"/>
    <n v="12314"/>
    <m/>
    <m/>
    <m/>
    <m/>
    <n v="86182"/>
  </r>
  <r>
    <x v="36"/>
    <d v="2024-03-14T00:00:00"/>
    <x v="0"/>
    <x v="4"/>
    <m/>
    <m/>
    <m/>
    <m/>
    <m/>
    <m/>
    <n v="9460"/>
    <n v="2023"/>
    <m/>
    <m/>
    <m/>
    <m/>
    <n v="11483"/>
  </r>
  <r>
    <x v="36"/>
    <d v="2024-03-15T00:00:00"/>
    <x v="0"/>
    <x v="3"/>
    <m/>
    <m/>
    <m/>
    <m/>
    <m/>
    <n v="33281"/>
    <m/>
    <n v="2143"/>
    <m/>
    <m/>
    <m/>
    <m/>
    <n v="35424"/>
  </r>
  <r>
    <x v="36"/>
    <d v="2024-03-19T00:00:00"/>
    <x v="0"/>
    <x v="3"/>
    <m/>
    <m/>
    <m/>
    <m/>
    <m/>
    <n v="45486"/>
    <n v="7600"/>
    <m/>
    <m/>
    <m/>
    <m/>
    <m/>
    <n v="53086"/>
  </r>
  <r>
    <x v="36"/>
    <d v="2024-03-28T00:00:00"/>
    <x v="0"/>
    <x v="3"/>
    <m/>
    <m/>
    <m/>
    <m/>
    <m/>
    <m/>
    <n v="54704"/>
    <n v="1096"/>
    <m/>
    <m/>
    <m/>
    <m/>
    <n v="55800"/>
  </r>
  <r>
    <x v="36"/>
    <d v="2024-04-05T00:00:00"/>
    <x v="0"/>
    <x v="3"/>
    <m/>
    <m/>
    <m/>
    <m/>
    <m/>
    <m/>
    <n v="64457"/>
    <m/>
    <m/>
    <m/>
    <m/>
    <m/>
    <n v="64457"/>
  </r>
  <r>
    <x v="36"/>
    <d v="2024-04-09T00:00:00"/>
    <x v="0"/>
    <x v="3"/>
    <m/>
    <m/>
    <m/>
    <m/>
    <m/>
    <m/>
    <n v="95187"/>
    <n v="60015"/>
    <n v="3149"/>
    <m/>
    <m/>
    <m/>
    <n v="158351"/>
  </r>
  <r>
    <x v="36"/>
    <d v="2024-04-16T00:00:00"/>
    <x v="0"/>
    <x v="3"/>
    <m/>
    <m/>
    <m/>
    <m/>
    <m/>
    <m/>
    <m/>
    <n v="47771"/>
    <m/>
    <m/>
    <m/>
    <m/>
    <n v="47771"/>
  </r>
  <r>
    <x v="36"/>
    <d v="2024-04-22T00:00:00"/>
    <x v="0"/>
    <x v="3"/>
    <m/>
    <m/>
    <m/>
    <m/>
    <m/>
    <m/>
    <m/>
    <m/>
    <n v="754"/>
    <m/>
    <m/>
    <m/>
    <n v="754"/>
  </r>
  <r>
    <x v="36"/>
    <d v="2024-04-23T00:00:00"/>
    <x v="0"/>
    <x v="1"/>
    <m/>
    <m/>
    <m/>
    <m/>
    <m/>
    <m/>
    <m/>
    <n v="326507"/>
    <n v="5202"/>
    <m/>
    <m/>
    <m/>
    <n v="331709"/>
  </r>
  <r>
    <x v="36"/>
    <d v="2024-04-23T00:00:00"/>
    <x v="0"/>
    <x v="4"/>
    <m/>
    <m/>
    <m/>
    <m/>
    <m/>
    <m/>
    <m/>
    <n v="47006"/>
    <n v="1023"/>
    <m/>
    <m/>
    <m/>
    <n v="48029"/>
  </r>
  <r>
    <x v="36"/>
    <d v="2024-04-24T00:00:00"/>
    <x v="0"/>
    <x v="1"/>
    <m/>
    <m/>
    <m/>
    <m/>
    <m/>
    <m/>
    <m/>
    <n v="132842"/>
    <n v="25644"/>
    <m/>
    <m/>
    <m/>
    <n v="158486"/>
  </r>
  <r>
    <x v="36"/>
    <d v="2024-04-24T00:00:00"/>
    <x v="0"/>
    <x v="4"/>
    <m/>
    <m/>
    <m/>
    <m/>
    <m/>
    <m/>
    <m/>
    <n v="31805"/>
    <n v="4337"/>
    <m/>
    <m/>
    <m/>
    <n v="36142"/>
  </r>
  <r>
    <x v="36"/>
    <d v="2024-04-25T00:00:00"/>
    <x v="0"/>
    <x v="3"/>
    <m/>
    <m/>
    <m/>
    <m/>
    <m/>
    <m/>
    <m/>
    <n v="45836"/>
    <n v="10288"/>
    <m/>
    <m/>
    <m/>
    <n v="56124"/>
  </r>
  <r>
    <x v="36"/>
    <d v="2024-04-30T00:00:00"/>
    <x v="0"/>
    <x v="3"/>
    <m/>
    <m/>
    <m/>
    <m/>
    <m/>
    <m/>
    <m/>
    <n v="1090"/>
    <n v="67431"/>
    <m/>
    <m/>
    <m/>
    <n v="68521"/>
  </r>
  <r>
    <x v="36"/>
    <d v="2024-05-07T00:00:00"/>
    <x v="0"/>
    <x v="3"/>
    <m/>
    <m/>
    <m/>
    <m/>
    <m/>
    <m/>
    <m/>
    <m/>
    <n v="3802"/>
    <n v="501"/>
    <m/>
    <m/>
    <n v="4303"/>
  </r>
  <r>
    <x v="36"/>
    <d v="2024-05-17T00:00:00"/>
    <x v="0"/>
    <x v="3"/>
    <m/>
    <m/>
    <m/>
    <m/>
    <m/>
    <m/>
    <m/>
    <m/>
    <n v="23625"/>
    <m/>
    <m/>
    <m/>
    <n v="23625"/>
  </r>
  <r>
    <x v="36"/>
    <d v="2024-05-17T00:00:00"/>
    <x v="0"/>
    <x v="1"/>
    <m/>
    <m/>
    <m/>
    <m/>
    <m/>
    <m/>
    <m/>
    <n v="1748"/>
    <n v="200354"/>
    <n v="336"/>
    <m/>
    <m/>
    <n v="202438"/>
  </r>
  <r>
    <x v="36"/>
    <d v="2024-05-17T00:00:00"/>
    <x v="0"/>
    <x v="4"/>
    <m/>
    <m/>
    <m/>
    <m/>
    <m/>
    <m/>
    <m/>
    <n v="542"/>
    <n v="35662"/>
    <m/>
    <m/>
    <m/>
    <n v="36204"/>
  </r>
  <r>
    <x v="36"/>
    <d v="2024-05-21T00:00:00"/>
    <x v="0"/>
    <x v="3"/>
    <m/>
    <m/>
    <m/>
    <m/>
    <m/>
    <m/>
    <m/>
    <m/>
    <n v="55008"/>
    <n v="2127"/>
    <m/>
    <m/>
    <n v="57135"/>
  </r>
  <r>
    <x v="36"/>
    <d v="2024-05-31T00:00:00"/>
    <x v="0"/>
    <x v="3"/>
    <m/>
    <m/>
    <m/>
    <m/>
    <m/>
    <m/>
    <m/>
    <m/>
    <n v="32674"/>
    <n v="1000"/>
    <m/>
    <m/>
    <n v="33674"/>
  </r>
  <r>
    <x v="36"/>
    <d v="2024-06-07T00:00:00"/>
    <x v="0"/>
    <x v="3"/>
    <m/>
    <m/>
    <m/>
    <m/>
    <m/>
    <m/>
    <m/>
    <m/>
    <m/>
    <n v="40608"/>
    <n v="2145"/>
    <m/>
    <n v="42753"/>
  </r>
  <r>
    <x v="36"/>
    <d v="2024-06-11T00:00:00"/>
    <x v="0"/>
    <x v="3"/>
    <m/>
    <m/>
    <m/>
    <m/>
    <m/>
    <m/>
    <m/>
    <m/>
    <m/>
    <n v="5068"/>
    <n v="1125"/>
    <m/>
    <n v="6193"/>
  </r>
  <r>
    <x v="36"/>
    <d v="2024-06-14T00:00:00"/>
    <x v="0"/>
    <x v="3"/>
    <m/>
    <m/>
    <m/>
    <m/>
    <m/>
    <m/>
    <m/>
    <m/>
    <m/>
    <n v="18948"/>
    <n v="385"/>
    <m/>
    <n v="19333"/>
  </r>
  <r>
    <x v="36"/>
    <d v="2024-06-14T00:00:00"/>
    <x v="0"/>
    <x v="0"/>
    <m/>
    <m/>
    <m/>
    <m/>
    <m/>
    <m/>
    <m/>
    <m/>
    <m/>
    <m/>
    <n v="984"/>
    <m/>
    <n v="984"/>
  </r>
  <r>
    <x v="36"/>
    <d v="2024-06-17T00:00:00"/>
    <x v="0"/>
    <x v="3"/>
    <m/>
    <m/>
    <m/>
    <m/>
    <m/>
    <m/>
    <m/>
    <m/>
    <m/>
    <n v="60813"/>
    <n v="1500"/>
    <m/>
    <n v="62313"/>
  </r>
  <r>
    <x v="36"/>
    <d v="2024-06-24T00:00:00"/>
    <x v="0"/>
    <x v="3"/>
    <m/>
    <m/>
    <m/>
    <m/>
    <m/>
    <m/>
    <m/>
    <m/>
    <m/>
    <n v="21746"/>
    <n v="14673"/>
    <m/>
    <n v="36419"/>
  </r>
  <r>
    <x v="36"/>
    <d v="2024-07-18T00:00:00"/>
    <x v="0"/>
    <x v="3"/>
    <m/>
    <m/>
    <m/>
    <m/>
    <m/>
    <m/>
    <m/>
    <m/>
    <m/>
    <m/>
    <n v="80934"/>
    <n v="3290"/>
    <n v="84224"/>
  </r>
  <r>
    <x v="36"/>
    <d v="2024-07-22T00:00:00"/>
    <x v="0"/>
    <x v="3"/>
    <m/>
    <m/>
    <m/>
    <m/>
    <m/>
    <m/>
    <m/>
    <m/>
    <m/>
    <m/>
    <n v="29613"/>
    <n v="200"/>
    <n v="29813"/>
  </r>
  <r>
    <x v="36"/>
    <d v="2024-07-23T00:00:00"/>
    <x v="0"/>
    <x v="1"/>
    <m/>
    <m/>
    <m/>
    <m/>
    <m/>
    <m/>
    <m/>
    <m/>
    <n v="190786"/>
    <m/>
    <n v="1270"/>
    <n v="1500"/>
    <n v="193556"/>
  </r>
  <r>
    <x v="36"/>
    <d v="2024-07-23T00:00:00"/>
    <x v="0"/>
    <x v="4"/>
    <m/>
    <m/>
    <m/>
    <m/>
    <m/>
    <m/>
    <m/>
    <m/>
    <n v="33363"/>
    <m/>
    <m/>
    <m/>
    <n v="33363"/>
  </r>
  <r>
    <x v="36"/>
    <d v="2024-07-24T00:00:00"/>
    <x v="0"/>
    <x v="1"/>
    <m/>
    <m/>
    <m/>
    <m/>
    <m/>
    <m/>
    <m/>
    <m/>
    <n v="107469"/>
    <m/>
    <m/>
    <n v="1408"/>
    <n v="108877"/>
  </r>
  <r>
    <x v="36"/>
    <d v="2024-07-24T00:00:00"/>
    <x v="0"/>
    <x v="4"/>
    <m/>
    <m/>
    <m/>
    <m/>
    <m/>
    <m/>
    <m/>
    <m/>
    <n v="16485"/>
    <m/>
    <m/>
    <m/>
    <n v="16485"/>
  </r>
  <r>
    <x v="36"/>
    <d v="2024-07-25T00:00:00"/>
    <x v="0"/>
    <x v="1"/>
    <m/>
    <m/>
    <m/>
    <m/>
    <m/>
    <m/>
    <m/>
    <m/>
    <n v="128122"/>
    <m/>
    <m/>
    <m/>
    <n v="128122"/>
  </r>
  <r>
    <x v="36"/>
    <d v="2024-07-25T00:00:00"/>
    <x v="0"/>
    <x v="4"/>
    <m/>
    <m/>
    <m/>
    <m/>
    <m/>
    <m/>
    <m/>
    <m/>
    <n v="17637"/>
    <m/>
    <m/>
    <m/>
    <n v="17637"/>
  </r>
  <r>
    <x v="36"/>
    <d v="2024-07-26T00:00:00"/>
    <x v="0"/>
    <x v="1"/>
    <m/>
    <m/>
    <m/>
    <m/>
    <m/>
    <m/>
    <m/>
    <m/>
    <n v="213461"/>
    <n v="14683"/>
    <m/>
    <n v="4918"/>
    <n v="233062"/>
  </r>
  <r>
    <x v="36"/>
    <d v="2024-07-26T00:00:00"/>
    <x v="0"/>
    <x v="4"/>
    <m/>
    <m/>
    <m/>
    <m/>
    <m/>
    <m/>
    <m/>
    <m/>
    <n v="35432"/>
    <n v="2073"/>
    <m/>
    <n v="265"/>
    <n v="37770"/>
  </r>
  <r>
    <x v="36"/>
    <d v="2024-07-29T00:00:00"/>
    <x v="0"/>
    <x v="3"/>
    <m/>
    <m/>
    <m/>
    <m/>
    <m/>
    <m/>
    <m/>
    <m/>
    <m/>
    <m/>
    <n v="26245"/>
    <n v="1587"/>
    <n v="27832"/>
  </r>
  <r>
    <x v="36"/>
    <d v="2024-07-29T00:00:00"/>
    <x v="0"/>
    <x v="1"/>
    <m/>
    <m/>
    <m/>
    <m/>
    <m/>
    <m/>
    <m/>
    <m/>
    <n v="9378"/>
    <n v="177652"/>
    <m/>
    <n v="265"/>
    <n v="187295"/>
  </r>
  <r>
    <x v="36"/>
    <d v="2024-07-29T00:00:00"/>
    <x v="0"/>
    <x v="4"/>
    <m/>
    <m/>
    <m/>
    <m/>
    <m/>
    <m/>
    <m/>
    <m/>
    <n v="988"/>
    <n v="24147"/>
    <m/>
    <n v="1739"/>
    <n v="26874"/>
  </r>
  <r>
    <x v="36"/>
    <d v="2024-07-30T00:00:00"/>
    <x v="0"/>
    <x v="1"/>
    <m/>
    <m/>
    <m/>
    <m/>
    <m/>
    <m/>
    <m/>
    <m/>
    <n v="500"/>
    <n v="246679"/>
    <m/>
    <n v="1234"/>
    <n v="248413"/>
  </r>
  <r>
    <x v="36"/>
    <d v="2024-07-30T00:00:00"/>
    <x v="0"/>
    <x v="4"/>
    <m/>
    <m/>
    <m/>
    <m/>
    <m/>
    <m/>
    <m/>
    <m/>
    <m/>
    <n v="32064"/>
    <m/>
    <m/>
    <n v="32064"/>
  </r>
  <r>
    <x v="36"/>
    <d v="2024-07-31T00:00:00"/>
    <x v="0"/>
    <x v="1"/>
    <m/>
    <m/>
    <m/>
    <m/>
    <m/>
    <m/>
    <m/>
    <m/>
    <m/>
    <n v="219068"/>
    <n v="1010"/>
    <n v="1596"/>
    <n v="221674"/>
  </r>
  <r>
    <x v="36"/>
    <d v="2024-07-31T00:00:00"/>
    <x v="0"/>
    <x v="4"/>
    <m/>
    <m/>
    <m/>
    <m/>
    <m/>
    <m/>
    <m/>
    <m/>
    <m/>
    <n v="29910"/>
    <m/>
    <n v="308"/>
    <n v="30218"/>
  </r>
  <r>
    <x v="36"/>
    <d v="2024-08-01T00:00:00"/>
    <x v="0"/>
    <x v="3"/>
    <m/>
    <m/>
    <m/>
    <m/>
    <m/>
    <m/>
    <m/>
    <m/>
    <m/>
    <m/>
    <n v="50508"/>
    <m/>
    <n v="50508"/>
  </r>
  <r>
    <x v="36"/>
    <d v="2024-08-01T00:00:00"/>
    <x v="0"/>
    <x v="1"/>
    <m/>
    <m/>
    <m/>
    <m/>
    <m/>
    <m/>
    <m/>
    <m/>
    <m/>
    <n v="114692"/>
    <m/>
    <m/>
    <n v="114692"/>
  </r>
  <r>
    <x v="36"/>
    <d v="2024-08-01T00:00:00"/>
    <x v="0"/>
    <x v="4"/>
    <m/>
    <m/>
    <m/>
    <m/>
    <m/>
    <m/>
    <m/>
    <m/>
    <m/>
    <n v="12177"/>
    <m/>
    <m/>
    <n v="12177"/>
  </r>
  <r>
    <x v="36"/>
    <d v="2024-08-02T00:00:00"/>
    <x v="0"/>
    <x v="1"/>
    <m/>
    <m/>
    <m/>
    <m/>
    <m/>
    <m/>
    <m/>
    <m/>
    <m/>
    <n v="106117"/>
    <n v="496"/>
    <n v="486"/>
    <n v="107099"/>
  </r>
  <r>
    <x v="36"/>
    <d v="2024-08-02T00:00:00"/>
    <x v="0"/>
    <x v="4"/>
    <m/>
    <m/>
    <m/>
    <m/>
    <m/>
    <m/>
    <m/>
    <m/>
    <m/>
    <n v="9505"/>
    <m/>
    <n v="550"/>
    <n v="10055"/>
  </r>
  <r>
    <x v="36"/>
    <d v="2024-08-05T00:00:00"/>
    <x v="0"/>
    <x v="1"/>
    <m/>
    <m/>
    <m/>
    <m/>
    <m/>
    <m/>
    <m/>
    <m/>
    <m/>
    <n v="79527"/>
    <n v="52116"/>
    <m/>
    <n v="131643"/>
  </r>
  <r>
    <x v="36"/>
    <d v="2024-08-05T00:00:00"/>
    <x v="0"/>
    <x v="4"/>
    <m/>
    <m/>
    <m/>
    <m/>
    <m/>
    <m/>
    <m/>
    <m/>
    <m/>
    <n v="14247"/>
    <n v="11400"/>
    <m/>
    <n v="25647"/>
  </r>
  <r>
    <x v="36"/>
    <d v="2024-08-06T00:00:00"/>
    <x v="0"/>
    <x v="1"/>
    <m/>
    <m/>
    <m/>
    <m/>
    <m/>
    <m/>
    <m/>
    <m/>
    <m/>
    <n v="1377"/>
    <n v="127385"/>
    <m/>
    <n v="128762"/>
  </r>
  <r>
    <x v="36"/>
    <d v="2024-08-06T00:00:00"/>
    <x v="0"/>
    <x v="4"/>
    <m/>
    <m/>
    <m/>
    <m/>
    <m/>
    <m/>
    <m/>
    <m/>
    <m/>
    <n v="433"/>
    <n v="18871"/>
    <m/>
    <n v="19304"/>
  </r>
  <r>
    <x v="36"/>
    <d v="2024-08-07T00:00:00"/>
    <x v="0"/>
    <x v="1"/>
    <m/>
    <m/>
    <m/>
    <m/>
    <m/>
    <m/>
    <m/>
    <m/>
    <n v="698"/>
    <m/>
    <n v="85067"/>
    <m/>
    <n v="85765"/>
  </r>
  <r>
    <x v="36"/>
    <d v="2024-08-07T00:00:00"/>
    <x v="0"/>
    <x v="4"/>
    <m/>
    <m/>
    <m/>
    <m/>
    <m/>
    <m/>
    <m/>
    <m/>
    <n v="161"/>
    <m/>
    <n v="12072"/>
    <m/>
    <n v="12233"/>
  </r>
  <r>
    <x v="36"/>
    <d v="2024-08-12T00:00:00"/>
    <x v="0"/>
    <x v="3"/>
    <m/>
    <m/>
    <m/>
    <m/>
    <m/>
    <m/>
    <m/>
    <m/>
    <m/>
    <m/>
    <n v="39433"/>
    <n v="2500"/>
    <n v="41933"/>
  </r>
  <r>
    <x v="36"/>
    <s v="#"/>
    <x v="0"/>
    <x v="3"/>
    <m/>
    <m/>
    <m/>
    <m/>
    <m/>
    <m/>
    <m/>
    <m/>
    <m/>
    <m/>
    <m/>
    <m/>
    <m/>
  </r>
  <r>
    <x v="36"/>
    <s v="#"/>
    <x v="0"/>
    <x v="1"/>
    <m/>
    <m/>
    <m/>
    <m/>
    <m/>
    <m/>
    <m/>
    <m/>
    <m/>
    <m/>
    <m/>
    <m/>
    <m/>
  </r>
  <r>
    <x v="36"/>
    <s v="#"/>
    <x v="0"/>
    <x v="4"/>
    <m/>
    <m/>
    <m/>
    <m/>
    <m/>
    <m/>
    <m/>
    <m/>
    <m/>
    <m/>
    <m/>
    <m/>
    <m/>
  </r>
  <r>
    <x v="36"/>
    <s v="Result"/>
    <x v="1"/>
    <x v="2"/>
    <n v="780226.71"/>
    <n v="185541"/>
    <n v="305110.82"/>
    <n v="1145425"/>
    <n v="485184.77"/>
    <n v="962193"/>
    <n v="807831.27"/>
    <n v="713415"/>
    <n v="1223433"/>
    <n v="1235498"/>
    <n v="557232"/>
    <n v="21846"/>
    <n v="8422936.5700000003"/>
  </r>
  <r>
    <x v="37"/>
    <s v="#"/>
    <x v="0"/>
    <x v="0"/>
    <m/>
    <m/>
    <m/>
    <m/>
    <m/>
    <m/>
    <m/>
    <m/>
    <m/>
    <m/>
    <m/>
    <m/>
    <m/>
  </r>
  <r>
    <x v="37"/>
    <s v="Result"/>
    <x v="1"/>
    <x v="2"/>
    <m/>
    <m/>
    <m/>
    <m/>
    <m/>
    <m/>
    <m/>
    <m/>
    <m/>
    <m/>
    <m/>
    <m/>
    <m/>
  </r>
  <r>
    <x v="38"/>
    <d v="2023-08-17T00:00:00"/>
    <x v="0"/>
    <x v="0"/>
    <n v="199.93"/>
    <m/>
    <m/>
    <m/>
    <m/>
    <m/>
    <m/>
    <m/>
    <m/>
    <m/>
    <m/>
    <m/>
    <n v="199.93"/>
  </r>
  <r>
    <x v="38"/>
    <d v="2023-08-21T00:00:00"/>
    <x v="0"/>
    <x v="0"/>
    <n v="2096.7399999999998"/>
    <m/>
    <m/>
    <m/>
    <m/>
    <m/>
    <m/>
    <m/>
    <m/>
    <m/>
    <m/>
    <m/>
    <n v="2096.7399999999998"/>
  </r>
  <r>
    <x v="38"/>
    <d v="2023-08-23T00:00:00"/>
    <x v="0"/>
    <x v="0"/>
    <n v="130.6"/>
    <m/>
    <m/>
    <m/>
    <m/>
    <m/>
    <m/>
    <m/>
    <m/>
    <m/>
    <m/>
    <m/>
    <n v="130.6"/>
  </r>
  <r>
    <x v="38"/>
    <d v="2023-08-29T00:00:00"/>
    <x v="0"/>
    <x v="0"/>
    <n v="1528.28"/>
    <m/>
    <m/>
    <m/>
    <m/>
    <m/>
    <m/>
    <m/>
    <m/>
    <m/>
    <m/>
    <m/>
    <n v="1528.28"/>
  </r>
  <r>
    <x v="38"/>
    <d v="2023-09-05T00:00:00"/>
    <x v="0"/>
    <x v="0"/>
    <n v="1065.3900000000001"/>
    <m/>
    <m/>
    <m/>
    <m/>
    <m/>
    <m/>
    <m/>
    <m/>
    <m/>
    <m/>
    <m/>
    <n v="1065.3900000000001"/>
  </r>
  <r>
    <x v="38"/>
    <d v="2023-09-12T00:00:00"/>
    <x v="0"/>
    <x v="0"/>
    <m/>
    <n v="300.97000000000003"/>
    <m/>
    <m/>
    <m/>
    <m/>
    <m/>
    <m/>
    <m/>
    <m/>
    <m/>
    <m/>
    <n v="300.97000000000003"/>
  </r>
  <r>
    <x v="38"/>
    <d v="2023-09-15T00:00:00"/>
    <x v="0"/>
    <x v="0"/>
    <n v="744.91"/>
    <n v="1000"/>
    <m/>
    <m/>
    <m/>
    <m/>
    <m/>
    <m/>
    <m/>
    <m/>
    <m/>
    <m/>
    <n v="1744.91"/>
  </r>
  <r>
    <x v="38"/>
    <d v="2023-09-22T00:00:00"/>
    <x v="0"/>
    <x v="0"/>
    <m/>
    <n v="490.85"/>
    <m/>
    <m/>
    <m/>
    <m/>
    <m/>
    <m/>
    <m/>
    <m/>
    <m/>
    <m/>
    <n v="490.85"/>
  </r>
  <r>
    <x v="38"/>
    <d v="2023-10-04T00:00:00"/>
    <x v="0"/>
    <x v="0"/>
    <m/>
    <n v="132.12"/>
    <m/>
    <m/>
    <m/>
    <m/>
    <m/>
    <m/>
    <m/>
    <m/>
    <m/>
    <m/>
    <n v="132.12"/>
  </r>
  <r>
    <x v="38"/>
    <d v="2023-10-11T00:00:00"/>
    <x v="0"/>
    <x v="0"/>
    <m/>
    <m/>
    <n v="712.78"/>
    <m/>
    <m/>
    <m/>
    <m/>
    <m/>
    <m/>
    <m/>
    <m/>
    <m/>
    <n v="712.78"/>
  </r>
  <r>
    <x v="38"/>
    <d v="2023-10-13T00:00:00"/>
    <x v="0"/>
    <x v="0"/>
    <m/>
    <m/>
    <n v="112.77"/>
    <m/>
    <m/>
    <m/>
    <m/>
    <m/>
    <m/>
    <m/>
    <m/>
    <m/>
    <n v="112.77"/>
  </r>
  <r>
    <x v="38"/>
    <d v="2023-10-17T00:00:00"/>
    <x v="0"/>
    <x v="0"/>
    <m/>
    <m/>
    <n v="500"/>
    <m/>
    <m/>
    <m/>
    <m/>
    <m/>
    <m/>
    <m/>
    <m/>
    <m/>
    <n v="500"/>
  </r>
  <r>
    <x v="38"/>
    <d v="2023-10-19T00:00:00"/>
    <x v="0"/>
    <x v="0"/>
    <m/>
    <m/>
    <n v="1393.29"/>
    <m/>
    <m/>
    <m/>
    <m/>
    <m/>
    <m/>
    <m/>
    <m/>
    <m/>
    <n v="1393.29"/>
  </r>
  <r>
    <x v="38"/>
    <d v="2023-11-13T00:00:00"/>
    <x v="0"/>
    <x v="0"/>
    <m/>
    <m/>
    <m/>
    <n v="1012.64"/>
    <m/>
    <m/>
    <m/>
    <m/>
    <m/>
    <m/>
    <m/>
    <m/>
    <n v="1012.64"/>
  </r>
  <r>
    <x v="38"/>
    <d v="2023-11-15T00:00:00"/>
    <x v="0"/>
    <x v="0"/>
    <m/>
    <m/>
    <m/>
    <n v="688.29"/>
    <m/>
    <m/>
    <m/>
    <m/>
    <m/>
    <m/>
    <m/>
    <m/>
    <n v="688.29"/>
  </r>
  <r>
    <x v="38"/>
    <d v="2023-11-20T00:00:00"/>
    <x v="0"/>
    <x v="0"/>
    <m/>
    <m/>
    <m/>
    <n v="516.87"/>
    <m/>
    <m/>
    <m/>
    <m/>
    <m/>
    <m/>
    <m/>
    <m/>
    <n v="516.87"/>
  </r>
  <r>
    <x v="38"/>
    <d v="2023-11-29T00:00:00"/>
    <x v="0"/>
    <x v="0"/>
    <n v="531.85"/>
    <m/>
    <m/>
    <m/>
    <m/>
    <m/>
    <m/>
    <m/>
    <m/>
    <m/>
    <m/>
    <m/>
    <n v="531.85"/>
  </r>
  <r>
    <x v="38"/>
    <d v="2023-11-30T00:00:00"/>
    <x v="0"/>
    <x v="0"/>
    <m/>
    <m/>
    <n v="791.3"/>
    <n v="2309.89"/>
    <m/>
    <m/>
    <m/>
    <m/>
    <m/>
    <m/>
    <m/>
    <m/>
    <n v="3101.19"/>
  </r>
  <r>
    <x v="38"/>
    <d v="2023-12-15T00:00:00"/>
    <x v="0"/>
    <x v="0"/>
    <m/>
    <m/>
    <m/>
    <m/>
    <n v="1052.94"/>
    <m/>
    <m/>
    <m/>
    <m/>
    <m/>
    <m/>
    <m/>
    <n v="1052.94"/>
  </r>
  <r>
    <x v="38"/>
    <d v="2023-12-20T00:00:00"/>
    <x v="0"/>
    <x v="0"/>
    <m/>
    <m/>
    <m/>
    <m/>
    <n v="965.19"/>
    <m/>
    <m/>
    <m/>
    <m/>
    <m/>
    <m/>
    <m/>
    <n v="965.19"/>
  </r>
  <r>
    <x v="38"/>
    <d v="2023-12-27T00:00:00"/>
    <x v="0"/>
    <x v="0"/>
    <m/>
    <m/>
    <m/>
    <m/>
    <n v="440.34"/>
    <m/>
    <m/>
    <m/>
    <m/>
    <m/>
    <m/>
    <m/>
    <n v="440.34"/>
  </r>
  <r>
    <x v="38"/>
    <d v="2024-01-09T00:00:00"/>
    <x v="0"/>
    <x v="0"/>
    <m/>
    <m/>
    <m/>
    <m/>
    <n v="674.91"/>
    <n v="980.87"/>
    <m/>
    <m/>
    <m/>
    <m/>
    <m/>
    <m/>
    <n v="1655.78"/>
  </r>
  <r>
    <x v="38"/>
    <d v="2024-01-16T00:00:00"/>
    <x v="0"/>
    <x v="0"/>
    <m/>
    <m/>
    <m/>
    <m/>
    <m/>
    <n v="1479.27"/>
    <m/>
    <m/>
    <m/>
    <m/>
    <m/>
    <m/>
    <n v="1479.27"/>
  </r>
  <r>
    <x v="38"/>
    <d v="2024-01-23T00:00:00"/>
    <x v="0"/>
    <x v="0"/>
    <m/>
    <m/>
    <m/>
    <m/>
    <m/>
    <n v="209.32"/>
    <m/>
    <m/>
    <m/>
    <m/>
    <m/>
    <m/>
    <n v="209.32"/>
  </r>
  <r>
    <x v="38"/>
    <d v="2024-01-26T00:00:00"/>
    <x v="0"/>
    <x v="0"/>
    <m/>
    <m/>
    <m/>
    <m/>
    <m/>
    <n v="560"/>
    <m/>
    <m/>
    <m/>
    <m/>
    <m/>
    <m/>
    <n v="560"/>
  </r>
  <r>
    <x v="38"/>
    <d v="2024-02-05T00:00:00"/>
    <x v="0"/>
    <x v="0"/>
    <m/>
    <m/>
    <m/>
    <m/>
    <m/>
    <n v="700.62"/>
    <m/>
    <m/>
    <m/>
    <m/>
    <m/>
    <m/>
    <n v="700.62"/>
  </r>
  <r>
    <x v="38"/>
    <d v="2024-02-06T00:00:00"/>
    <x v="0"/>
    <x v="0"/>
    <m/>
    <m/>
    <m/>
    <m/>
    <m/>
    <n v="900"/>
    <m/>
    <m/>
    <m/>
    <m/>
    <m/>
    <m/>
    <n v="900"/>
  </r>
  <r>
    <x v="38"/>
    <d v="2024-02-07T00:00:00"/>
    <x v="0"/>
    <x v="0"/>
    <m/>
    <m/>
    <m/>
    <m/>
    <m/>
    <n v="1963.42"/>
    <n v="977.03"/>
    <m/>
    <m/>
    <m/>
    <m/>
    <m/>
    <n v="2940.45"/>
  </r>
  <r>
    <x v="38"/>
    <d v="2024-02-08T00:00:00"/>
    <x v="0"/>
    <x v="0"/>
    <m/>
    <m/>
    <m/>
    <m/>
    <m/>
    <n v="3292.3"/>
    <n v="199.06"/>
    <m/>
    <m/>
    <m/>
    <m/>
    <m/>
    <n v="3491.36"/>
  </r>
  <r>
    <x v="38"/>
    <d v="2024-02-12T00:00:00"/>
    <x v="0"/>
    <x v="0"/>
    <m/>
    <m/>
    <m/>
    <m/>
    <m/>
    <m/>
    <n v="1597.18"/>
    <m/>
    <m/>
    <m/>
    <m/>
    <m/>
    <n v="1597.18"/>
  </r>
  <r>
    <x v="38"/>
    <d v="2024-02-14T00:00:00"/>
    <x v="0"/>
    <x v="0"/>
    <m/>
    <m/>
    <m/>
    <m/>
    <m/>
    <m/>
    <n v="327.39999999999998"/>
    <m/>
    <m/>
    <m/>
    <m/>
    <m/>
    <n v="327.39999999999998"/>
  </r>
  <r>
    <x v="38"/>
    <d v="2024-02-15T00:00:00"/>
    <x v="0"/>
    <x v="0"/>
    <m/>
    <m/>
    <m/>
    <m/>
    <m/>
    <m/>
    <n v="1415.65"/>
    <m/>
    <m/>
    <m/>
    <m/>
    <m/>
    <n v="1415.65"/>
  </r>
  <r>
    <x v="38"/>
    <d v="2024-02-20T00:00:00"/>
    <x v="0"/>
    <x v="0"/>
    <m/>
    <m/>
    <m/>
    <m/>
    <m/>
    <n v="1401.89"/>
    <n v="1639.98"/>
    <m/>
    <m/>
    <m/>
    <m/>
    <m/>
    <n v="3041.87"/>
  </r>
  <r>
    <x v="38"/>
    <d v="2024-02-23T00:00:00"/>
    <x v="0"/>
    <x v="0"/>
    <m/>
    <m/>
    <m/>
    <m/>
    <m/>
    <m/>
    <n v="335.35"/>
    <m/>
    <m/>
    <m/>
    <m/>
    <m/>
    <n v="335.35"/>
  </r>
  <r>
    <x v="38"/>
    <d v="2024-02-26T00:00:00"/>
    <x v="0"/>
    <x v="0"/>
    <m/>
    <m/>
    <m/>
    <m/>
    <m/>
    <n v="520.11"/>
    <n v="4090.79"/>
    <m/>
    <m/>
    <m/>
    <m/>
    <m/>
    <n v="4610.8999999999996"/>
  </r>
  <r>
    <x v="38"/>
    <d v="2024-02-29T00:00:00"/>
    <x v="0"/>
    <x v="0"/>
    <m/>
    <m/>
    <m/>
    <m/>
    <m/>
    <m/>
    <n v="1044.73"/>
    <m/>
    <m/>
    <m/>
    <m/>
    <m/>
    <n v="1044.73"/>
  </r>
  <r>
    <x v="38"/>
    <d v="2024-03-07T00:00:00"/>
    <x v="0"/>
    <x v="0"/>
    <m/>
    <m/>
    <m/>
    <m/>
    <m/>
    <m/>
    <n v="2676.65"/>
    <m/>
    <m/>
    <m/>
    <m/>
    <m/>
    <n v="2676.65"/>
  </r>
  <r>
    <x v="38"/>
    <d v="2024-03-08T00:00:00"/>
    <x v="0"/>
    <x v="0"/>
    <m/>
    <m/>
    <m/>
    <m/>
    <m/>
    <m/>
    <n v="435.69"/>
    <n v="900"/>
    <m/>
    <m/>
    <m/>
    <m/>
    <n v="1335.69"/>
  </r>
  <r>
    <x v="38"/>
    <d v="2024-03-12T00:00:00"/>
    <x v="0"/>
    <x v="0"/>
    <m/>
    <m/>
    <m/>
    <m/>
    <m/>
    <m/>
    <n v="827.73"/>
    <m/>
    <m/>
    <m/>
    <m/>
    <m/>
    <n v="827.73"/>
  </r>
  <r>
    <x v="38"/>
    <d v="2024-03-18T00:00:00"/>
    <x v="0"/>
    <x v="0"/>
    <m/>
    <m/>
    <m/>
    <m/>
    <m/>
    <m/>
    <m/>
    <n v="1338.57"/>
    <m/>
    <m/>
    <m/>
    <m/>
    <n v="1338.57"/>
  </r>
  <r>
    <x v="38"/>
    <d v="2024-03-25T00:00:00"/>
    <x v="0"/>
    <x v="0"/>
    <m/>
    <m/>
    <m/>
    <m/>
    <m/>
    <m/>
    <n v="807.78"/>
    <m/>
    <m/>
    <m/>
    <m/>
    <m/>
    <n v="807.78"/>
  </r>
  <r>
    <x v="38"/>
    <d v="2024-03-27T00:00:00"/>
    <x v="0"/>
    <x v="0"/>
    <m/>
    <m/>
    <m/>
    <m/>
    <m/>
    <m/>
    <m/>
    <n v="1443.95"/>
    <m/>
    <m/>
    <m/>
    <m/>
    <n v="1443.95"/>
  </r>
  <r>
    <x v="38"/>
    <d v="2024-03-29T00:00:00"/>
    <x v="0"/>
    <x v="0"/>
    <m/>
    <m/>
    <m/>
    <m/>
    <m/>
    <m/>
    <m/>
    <n v="3901.08"/>
    <m/>
    <m/>
    <m/>
    <m/>
    <n v="3901.08"/>
  </r>
  <r>
    <x v="38"/>
    <d v="2024-04-04T00:00:00"/>
    <x v="0"/>
    <x v="0"/>
    <m/>
    <m/>
    <m/>
    <m/>
    <m/>
    <m/>
    <m/>
    <n v="1211.1199999999999"/>
    <n v="314.63"/>
    <m/>
    <m/>
    <m/>
    <n v="1525.75"/>
  </r>
  <r>
    <x v="38"/>
    <d v="2024-04-08T00:00:00"/>
    <x v="0"/>
    <x v="0"/>
    <m/>
    <m/>
    <m/>
    <m/>
    <m/>
    <m/>
    <m/>
    <n v="493.8"/>
    <n v="1200.4100000000001"/>
    <m/>
    <m/>
    <m/>
    <n v="1694.21"/>
  </r>
  <r>
    <x v="38"/>
    <d v="2024-04-12T00:00:00"/>
    <x v="0"/>
    <x v="0"/>
    <m/>
    <m/>
    <m/>
    <m/>
    <m/>
    <m/>
    <m/>
    <m/>
    <n v="900"/>
    <m/>
    <m/>
    <m/>
    <n v="900"/>
  </r>
  <r>
    <x v="38"/>
    <d v="2024-04-22T00:00:00"/>
    <x v="0"/>
    <x v="0"/>
    <m/>
    <m/>
    <m/>
    <m/>
    <m/>
    <m/>
    <m/>
    <m/>
    <n v="997.09"/>
    <m/>
    <m/>
    <m/>
    <n v="997.09"/>
  </r>
  <r>
    <x v="38"/>
    <d v="2024-04-26T00:00:00"/>
    <x v="0"/>
    <x v="0"/>
    <m/>
    <m/>
    <m/>
    <m/>
    <m/>
    <m/>
    <m/>
    <m/>
    <n v="163.44"/>
    <m/>
    <m/>
    <m/>
    <n v="163.44"/>
  </r>
  <r>
    <x v="38"/>
    <d v="2024-05-01T00:00:00"/>
    <x v="0"/>
    <x v="0"/>
    <m/>
    <m/>
    <m/>
    <m/>
    <m/>
    <m/>
    <m/>
    <m/>
    <n v="156.57"/>
    <n v="267.02"/>
    <m/>
    <m/>
    <n v="423.59"/>
  </r>
  <r>
    <x v="38"/>
    <d v="2024-05-03T00:00:00"/>
    <x v="0"/>
    <x v="0"/>
    <m/>
    <m/>
    <m/>
    <m/>
    <m/>
    <m/>
    <m/>
    <m/>
    <n v="2825.86"/>
    <m/>
    <m/>
    <m/>
    <n v="2825.86"/>
  </r>
  <r>
    <x v="38"/>
    <d v="2024-05-14T00:00:00"/>
    <x v="0"/>
    <x v="0"/>
    <m/>
    <m/>
    <m/>
    <m/>
    <m/>
    <m/>
    <m/>
    <m/>
    <m/>
    <n v="1927.77"/>
    <m/>
    <m/>
    <n v="1927.77"/>
  </r>
  <r>
    <x v="38"/>
    <d v="2024-05-23T00:00:00"/>
    <x v="0"/>
    <x v="0"/>
    <m/>
    <m/>
    <m/>
    <m/>
    <m/>
    <m/>
    <m/>
    <m/>
    <m/>
    <n v="1105.95"/>
    <m/>
    <m/>
    <n v="1105.95"/>
  </r>
  <r>
    <x v="38"/>
    <d v="2024-06-03T00:00:00"/>
    <x v="0"/>
    <x v="0"/>
    <m/>
    <m/>
    <m/>
    <m/>
    <m/>
    <m/>
    <m/>
    <m/>
    <m/>
    <n v="240.45"/>
    <m/>
    <m/>
    <n v="240.45"/>
  </r>
  <r>
    <x v="38"/>
    <d v="2024-06-07T00:00:00"/>
    <x v="0"/>
    <x v="0"/>
    <m/>
    <m/>
    <m/>
    <m/>
    <m/>
    <m/>
    <m/>
    <m/>
    <m/>
    <m/>
    <n v="1727.16"/>
    <m/>
    <n v="1727.16"/>
  </r>
  <r>
    <x v="38"/>
    <d v="2024-06-10T00:00:00"/>
    <x v="0"/>
    <x v="0"/>
    <m/>
    <m/>
    <m/>
    <m/>
    <m/>
    <m/>
    <m/>
    <m/>
    <n v="1175.68"/>
    <m/>
    <m/>
    <m/>
    <n v="1175.68"/>
  </r>
  <r>
    <x v="38"/>
    <d v="2024-06-12T00:00:00"/>
    <x v="0"/>
    <x v="0"/>
    <m/>
    <m/>
    <m/>
    <m/>
    <m/>
    <m/>
    <m/>
    <m/>
    <m/>
    <m/>
    <n v="3838.08"/>
    <m/>
    <n v="3838.08"/>
  </r>
  <r>
    <x v="38"/>
    <d v="2024-06-13T00:00:00"/>
    <x v="0"/>
    <x v="0"/>
    <m/>
    <m/>
    <m/>
    <m/>
    <m/>
    <m/>
    <m/>
    <m/>
    <m/>
    <m/>
    <n v="372.89"/>
    <m/>
    <n v="372.89"/>
  </r>
  <r>
    <x v="38"/>
    <d v="2024-06-17T00:00:00"/>
    <x v="0"/>
    <x v="0"/>
    <m/>
    <m/>
    <m/>
    <m/>
    <m/>
    <m/>
    <m/>
    <m/>
    <m/>
    <m/>
    <n v="415.34"/>
    <m/>
    <n v="415.34"/>
  </r>
  <r>
    <x v="38"/>
    <d v="2024-06-20T00:00:00"/>
    <x v="0"/>
    <x v="0"/>
    <m/>
    <m/>
    <m/>
    <m/>
    <m/>
    <m/>
    <m/>
    <m/>
    <m/>
    <m/>
    <n v="251.44"/>
    <m/>
    <n v="251.44"/>
  </r>
  <r>
    <x v="38"/>
    <d v="2024-06-25T00:00:00"/>
    <x v="0"/>
    <x v="0"/>
    <m/>
    <m/>
    <m/>
    <m/>
    <m/>
    <m/>
    <m/>
    <m/>
    <m/>
    <m/>
    <n v="1021.61"/>
    <m/>
    <n v="1021.61"/>
  </r>
  <r>
    <x v="38"/>
    <d v="2024-07-10T00:00:00"/>
    <x v="0"/>
    <x v="0"/>
    <m/>
    <m/>
    <m/>
    <m/>
    <m/>
    <m/>
    <m/>
    <m/>
    <m/>
    <m/>
    <n v="1188.32"/>
    <m/>
    <n v="1188.32"/>
  </r>
  <r>
    <x v="38"/>
    <d v="2024-07-17T00:00:00"/>
    <x v="0"/>
    <x v="0"/>
    <m/>
    <m/>
    <m/>
    <m/>
    <m/>
    <m/>
    <m/>
    <m/>
    <m/>
    <m/>
    <n v="211.27"/>
    <n v="243.47"/>
    <n v="454.74"/>
  </r>
  <r>
    <x v="38"/>
    <d v="2024-07-18T00:00:00"/>
    <x v="0"/>
    <x v="0"/>
    <m/>
    <m/>
    <m/>
    <m/>
    <m/>
    <m/>
    <m/>
    <m/>
    <m/>
    <m/>
    <m/>
    <n v="367.18"/>
    <n v="367.18"/>
  </r>
  <r>
    <x v="38"/>
    <d v="2024-07-29T00:00:00"/>
    <x v="0"/>
    <x v="0"/>
    <m/>
    <m/>
    <m/>
    <m/>
    <m/>
    <m/>
    <m/>
    <m/>
    <m/>
    <m/>
    <m/>
    <n v="251.01"/>
    <n v="251.01"/>
  </r>
  <r>
    <x v="38"/>
    <d v="2024-08-01T00:00:00"/>
    <x v="0"/>
    <x v="0"/>
    <m/>
    <m/>
    <m/>
    <m/>
    <m/>
    <m/>
    <m/>
    <m/>
    <m/>
    <m/>
    <m/>
    <n v="500"/>
    <n v="500"/>
  </r>
  <r>
    <x v="38"/>
    <s v="#"/>
    <x v="0"/>
    <x v="3"/>
    <m/>
    <m/>
    <m/>
    <m/>
    <m/>
    <m/>
    <m/>
    <m/>
    <m/>
    <m/>
    <m/>
    <m/>
    <m/>
  </r>
  <r>
    <x v="38"/>
    <s v="#"/>
    <x v="0"/>
    <x v="0"/>
    <m/>
    <m/>
    <m/>
    <m/>
    <m/>
    <m/>
    <m/>
    <m/>
    <m/>
    <m/>
    <m/>
    <m/>
    <m/>
  </r>
  <r>
    <x v="38"/>
    <s v="#"/>
    <x v="0"/>
    <x v="1"/>
    <m/>
    <m/>
    <m/>
    <m/>
    <m/>
    <m/>
    <m/>
    <m/>
    <m/>
    <m/>
    <m/>
    <m/>
    <m/>
  </r>
  <r>
    <x v="38"/>
    <s v="Result"/>
    <x v="1"/>
    <x v="2"/>
    <n v="6297.7"/>
    <n v="1923.94"/>
    <n v="3510.14"/>
    <n v="4527.6899999999996"/>
    <n v="3133.38"/>
    <n v="12007.8"/>
    <n v="16375.02"/>
    <n v="9288.52"/>
    <n v="7733.68"/>
    <n v="3541.19"/>
    <n v="9026.11"/>
    <n v="1361.66"/>
    <n v="78726.83"/>
  </r>
  <r>
    <x v="39"/>
    <s v="Result"/>
    <x v="1"/>
    <x v="2"/>
    <n v="3729261.07"/>
    <n v="1547265.69"/>
    <n v="4751797.6500000004"/>
    <n v="7576496.9299999997"/>
    <n v="4776672.5999999996"/>
    <n v="6317582.79"/>
    <n v="6844945.8399999999"/>
    <n v="6188555.1299999999"/>
    <n v="7065031.46"/>
    <n v="8584453.6600000001"/>
    <n v="4975491.6100000003"/>
    <n v="3990818.41"/>
    <n v="66348372.8400000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2" firstHeaderRow="1" firstDataRow="2" firstDataCol="1" rowPageCount="1" colPageCount="1"/>
  <pivotFields count="17">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axis="axisPage" showAll="0">
      <items count="3">
        <item x="0"/>
        <item x="1"/>
        <item t="default"/>
      </items>
    </pivotField>
    <pivotField axis="axisCol" showAll="0">
      <items count="7">
        <item h="1" x="3"/>
        <item x="0"/>
        <item h="1" x="1"/>
        <item h="1" x="4"/>
        <item h="1"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38">
    <i>
      <x/>
    </i>
    <i>
      <x v="1"/>
    </i>
    <i>
      <x v="3"/>
    </i>
    <i>
      <x v="4"/>
    </i>
    <i>
      <x v="5"/>
    </i>
    <i>
      <x v="6"/>
    </i>
    <i>
      <x v="7"/>
    </i>
    <i>
      <x v="8"/>
    </i>
    <i>
      <x v="9"/>
    </i>
    <i>
      <x v="10"/>
    </i>
    <i>
      <x v="11"/>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3"/>
  </colFields>
  <colItems count="2">
    <i>
      <x v="1"/>
    </i>
    <i t="grand">
      <x/>
    </i>
  </colItems>
  <pageFields count="1">
    <pageField fld="2" item="0" hier="-1"/>
  </pageFields>
  <dataFields count="1">
    <dataField name="Sum of Overall Result"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zoomScale="90" zoomScaleNormal="90" workbookViewId="0">
      <pane xSplit="1" ySplit="3" topLeftCell="B4" activePane="bottomRight" state="frozen"/>
      <selection pane="topRight" activeCell="B1" sqref="B1"/>
      <selection pane="bottomLeft" activeCell="A4" sqref="A4"/>
      <selection pane="bottomRight" activeCell="F22" sqref="F22"/>
    </sheetView>
  </sheetViews>
  <sheetFormatPr defaultRowHeight="15" x14ac:dyDescent="0.25"/>
  <cols>
    <col min="1" max="1" width="12.42578125" customWidth="1"/>
    <col min="2" max="2" width="44" bestFit="1" customWidth="1"/>
    <col min="3" max="3" width="5.28515625" bestFit="1" customWidth="1"/>
    <col min="4" max="4" width="7" bestFit="1" customWidth="1"/>
    <col min="5" max="5" width="1.28515625" customWidth="1"/>
    <col min="6" max="6" width="15.5703125" bestFit="1" customWidth="1"/>
    <col min="8" max="8" width="1.140625" customWidth="1"/>
    <col min="9" max="9" width="16.140625" bestFit="1" customWidth="1"/>
    <col min="11" max="11" width="4.85546875" customWidth="1"/>
    <col min="12" max="12" width="14.7109375" bestFit="1" customWidth="1"/>
    <col min="14" max="14" width="10.85546875" bestFit="1" customWidth="1"/>
    <col min="15" max="15" width="13.28515625" bestFit="1" customWidth="1"/>
  </cols>
  <sheetData>
    <row r="1" spans="1:15" ht="18.75" x14ac:dyDescent="0.3">
      <c r="A1" s="572" t="s">
        <v>476</v>
      </c>
      <c r="D1" s="1"/>
      <c r="E1" s="1"/>
      <c r="G1" s="2"/>
      <c r="H1" s="3"/>
      <c r="J1" s="2"/>
    </row>
    <row r="2" spans="1:15" x14ac:dyDescent="0.25">
      <c r="D2" s="1"/>
      <c r="E2" s="1"/>
      <c r="G2" s="2"/>
      <c r="H2" s="3"/>
      <c r="J2" s="2"/>
    </row>
    <row r="3" spans="1:15" x14ac:dyDescent="0.25">
      <c r="A3" s="4" t="s">
        <v>0</v>
      </c>
      <c r="B3" s="5" t="s">
        <v>1</v>
      </c>
      <c r="C3" s="26" t="s">
        <v>14</v>
      </c>
      <c r="D3" s="68" t="s">
        <v>61</v>
      </c>
      <c r="E3" s="8"/>
      <c r="F3" s="6" t="s">
        <v>2</v>
      </c>
      <c r="G3" s="7"/>
      <c r="H3" s="8"/>
      <c r="I3" s="6" t="s">
        <v>3</v>
      </c>
      <c r="J3" s="7"/>
      <c r="K3" s="3"/>
      <c r="L3" s="252" t="s">
        <v>4</v>
      </c>
    </row>
    <row r="4" spans="1:15" x14ac:dyDescent="0.25">
      <c r="A4" s="9">
        <f t="shared" ref="A4:A8" si="0">ROW(4:4)</f>
        <v>4</v>
      </c>
      <c r="B4" s="10" t="s">
        <v>5</v>
      </c>
      <c r="C4" s="66" t="s">
        <v>11</v>
      </c>
      <c r="D4" s="663">
        <v>1</v>
      </c>
      <c r="E4" s="65"/>
      <c r="F4" s="16">
        <f>+'Sch 129 Low Inc Rev Req'!F30</f>
        <v>74552662.780486181</v>
      </c>
      <c r="G4" s="11">
        <f>+F4/F$12</f>
        <v>2.5285385792285616E-2</v>
      </c>
      <c r="H4" s="12"/>
      <c r="I4" s="16">
        <f>+'Sch 129 Low Inc Rev Req'!G30</f>
        <v>10707387.936174786</v>
      </c>
      <c r="J4" s="11">
        <f>+I4/I$12</f>
        <v>9.5642332551370349E-3</v>
      </c>
      <c r="K4" s="3"/>
      <c r="L4" s="253">
        <f t="shared" ref="L4:L8" si="1">+F4+I4</f>
        <v>85260050.716660962</v>
      </c>
    </row>
    <row r="5" spans="1:15" x14ac:dyDescent="0.25">
      <c r="A5" s="9">
        <f t="shared" si="0"/>
        <v>5</v>
      </c>
      <c r="B5" s="10" t="s">
        <v>6</v>
      </c>
      <c r="C5" s="66" t="s">
        <v>13</v>
      </c>
      <c r="D5" s="663">
        <f>+D4+1</f>
        <v>2</v>
      </c>
      <c r="E5" s="65"/>
      <c r="F5" s="16">
        <f>+'Sch 129D Bill Disc Rt Rev Req'!V24</f>
        <v>11937090.611619256</v>
      </c>
      <c r="G5" s="11">
        <f>+F5/F$12</f>
        <v>4.0486004133881487E-3</v>
      </c>
      <c r="H5" s="13"/>
      <c r="I5" s="16">
        <f>+'Sch 129D Bill Disc Rt Rev Req'!V46</f>
        <v>14004477.433514832</v>
      </c>
      <c r="J5" s="11">
        <f>+I5/I$12</f>
        <v>1.2509315025181532E-2</v>
      </c>
      <c r="K5" s="3"/>
      <c r="L5" s="253">
        <f t="shared" si="1"/>
        <v>25941568.04513409</v>
      </c>
    </row>
    <row r="6" spans="1:15" x14ac:dyDescent="0.25">
      <c r="A6" s="9">
        <f t="shared" si="0"/>
        <v>6</v>
      </c>
      <c r="B6" s="10" t="s">
        <v>7</v>
      </c>
      <c r="C6" s="66" t="s">
        <v>11</v>
      </c>
      <c r="D6" s="663">
        <f t="shared" ref="D6:D9" si="2">+D5+1</f>
        <v>3</v>
      </c>
      <c r="E6" s="65"/>
      <c r="F6" s="16">
        <f>+'Sch 120 Conservation Rev Req'!H7+'Sch 120 Conservation Rev Req'!H20</f>
        <v>10862717</v>
      </c>
      <c r="G6" s="11">
        <f>+F6/F$12</f>
        <v>3.6842143506819521E-3</v>
      </c>
      <c r="H6" s="13"/>
      <c r="I6" s="16">
        <f>+'Sch 120 Conservation Rev Req'!J7+'Sch 120 Conservation Rev Req'!J20</f>
        <v>1660206.85</v>
      </c>
      <c r="J6" s="11">
        <f>+I6/I$12</f>
        <v>1.4829579034425959E-3</v>
      </c>
      <c r="K6" s="3"/>
      <c r="L6" s="253">
        <f t="shared" si="1"/>
        <v>12522923.85</v>
      </c>
    </row>
    <row r="7" spans="1:15" x14ac:dyDescent="0.25">
      <c r="A7" s="9">
        <f t="shared" si="0"/>
        <v>7</v>
      </c>
      <c r="B7" s="14" t="s">
        <v>8</v>
      </c>
      <c r="C7" s="67" t="s">
        <v>12</v>
      </c>
      <c r="D7" s="663">
        <f t="shared" si="2"/>
        <v>4</v>
      </c>
      <c r="E7" s="65"/>
      <c r="F7" s="16">
        <f>SUM('Community Solar'!C9:C21)</f>
        <v>224000</v>
      </c>
      <c r="G7" s="11">
        <f>+F7/F$12</f>
        <v>7.5972154531205889E-5</v>
      </c>
      <c r="H7" s="15"/>
      <c r="I7" s="16"/>
      <c r="J7" s="11">
        <f>+I7/I$12</f>
        <v>0</v>
      </c>
      <c r="K7" s="3"/>
      <c r="L7" s="253">
        <f t="shared" si="1"/>
        <v>224000</v>
      </c>
    </row>
    <row r="8" spans="1:15" x14ac:dyDescent="0.25">
      <c r="A8" s="9">
        <f t="shared" si="0"/>
        <v>8</v>
      </c>
      <c r="B8" s="14" t="s">
        <v>365</v>
      </c>
      <c r="C8" s="67" t="s">
        <v>12</v>
      </c>
      <c r="D8" s="663">
        <f t="shared" si="2"/>
        <v>5</v>
      </c>
      <c r="E8" s="65"/>
      <c r="F8" s="16"/>
      <c r="G8" s="11">
        <f>+F8/F$12</f>
        <v>0</v>
      </c>
      <c r="H8" s="15"/>
      <c r="I8" s="16">
        <f>-'Sch. 111 CCA Credit'!E11</f>
        <v>13230276.082005372</v>
      </c>
      <c r="J8" s="11">
        <f>+I8/I$12</f>
        <v>1.1817769864362027E-2</v>
      </c>
      <c r="K8" s="3"/>
      <c r="L8" s="253">
        <f t="shared" si="1"/>
        <v>13230276.082005372</v>
      </c>
    </row>
    <row r="9" spans="1:15" x14ac:dyDescent="0.25">
      <c r="A9" s="9">
        <f>ROW(9:9)</f>
        <v>9</v>
      </c>
      <c r="B9" s="14" t="s">
        <v>367</v>
      </c>
      <c r="C9" s="67" t="s">
        <v>12</v>
      </c>
      <c r="D9" s="663">
        <f t="shared" si="2"/>
        <v>6</v>
      </c>
      <c r="E9" s="65"/>
      <c r="F9" s="578" t="s">
        <v>366</v>
      </c>
      <c r="G9" s="573"/>
      <c r="H9" s="9"/>
      <c r="I9" s="578" t="s">
        <v>366</v>
      </c>
      <c r="J9" s="11"/>
      <c r="K9" s="3"/>
      <c r="L9" s="253"/>
    </row>
    <row r="10" spans="1:15" ht="15.75" thickBot="1" x14ac:dyDescent="0.3">
      <c r="A10" s="9">
        <f>ROW(10:10)</f>
        <v>10</v>
      </c>
      <c r="B10" s="17" t="s">
        <v>360</v>
      </c>
      <c r="C10" s="17"/>
      <c r="D10" s="17"/>
      <c r="E10" s="17"/>
      <c r="F10" s="18">
        <f>SUM(F4:F8)</f>
        <v>97576470.39210543</v>
      </c>
      <c r="G10" s="25">
        <f>SUM(G4:G8)</f>
        <v>3.3094172710886924E-2</v>
      </c>
      <c r="I10" s="18">
        <f>SUM(I4:I8)</f>
        <v>39602348.301694989</v>
      </c>
      <c r="J10" s="25">
        <f>SUM(J4:J8)</f>
        <v>3.5374276048123189E-2</v>
      </c>
      <c r="K10" s="3"/>
      <c r="L10" s="254">
        <f>SUM(L4:L8)</f>
        <v>137178818.69380042</v>
      </c>
    </row>
    <row r="11" spans="1:15" ht="15.75" thickTop="1" x14ac:dyDescent="0.25">
      <c r="A11" s="9">
        <f>ROW(11:11)</f>
        <v>11</v>
      </c>
      <c r="B11" s="3"/>
      <c r="C11" s="3"/>
      <c r="D11" s="3"/>
      <c r="E11" s="3"/>
      <c r="F11" s="19"/>
      <c r="G11" s="3"/>
      <c r="I11" s="19"/>
      <c r="J11" s="3"/>
      <c r="K11" s="3"/>
    </row>
    <row r="12" spans="1:15" x14ac:dyDescent="0.25">
      <c r="A12" s="9">
        <f>ROW(12:12)</f>
        <v>12</v>
      </c>
      <c r="B12" s="255" t="s">
        <v>9</v>
      </c>
      <c r="C12" s="20"/>
      <c r="D12" s="20"/>
      <c r="E12" s="20"/>
      <c r="F12" s="21">
        <f>+'Elect Rev Req Proposed'!E38</f>
        <v>2948448696.5285554</v>
      </c>
      <c r="G12" s="3"/>
      <c r="H12" s="22"/>
      <c r="I12" s="567">
        <f>+'Gas Rev Req Proposed'!D36</f>
        <v>1119523923.198313</v>
      </c>
      <c r="J12" s="3"/>
      <c r="K12" s="3"/>
    </row>
    <row r="13" spans="1:15" x14ac:dyDescent="0.25">
      <c r="A13" s="9">
        <f>ROW(13:13)</f>
        <v>13</v>
      </c>
      <c r="B13" s="255"/>
      <c r="C13" s="20"/>
      <c r="D13" s="20"/>
      <c r="E13" s="20"/>
      <c r="F13" s="21"/>
      <c r="G13" s="3"/>
      <c r="H13" s="22"/>
      <c r="I13" s="21"/>
      <c r="J13" s="3"/>
      <c r="K13" s="3"/>
    </row>
    <row r="14" spans="1:15" x14ac:dyDescent="0.25">
      <c r="A14" s="4" t="s">
        <v>0</v>
      </c>
      <c r="B14" s="5" t="s">
        <v>479</v>
      </c>
      <c r="C14" s="26" t="s">
        <v>14</v>
      </c>
      <c r="D14" s="68" t="s">
        <v>61</v>
      </c>
      <c r="E14" s="8"/>
      <c r="F14" s="6" t="s">
        <v>2</v>
      </c>
      <c r="G14" s="7"/>
      <c r="H14" s="8"/>
      <c r="I14" s="6" t="s">
        <v>3</v>
      </c>
      <c r="J14" s="7"/>
      <c r="K14" s="3"/>
      <c r="L14" s="252" t="s">
        <v>4</v>
      </c>
    </row>
    <row r="15" spans="1:15" x14ac:dyDescent="0.25">
      <c r="A15" s="9">
        <f t="shared" ref="A15" si="3">ROW(15:15)</f>
        <v>15</v>
      </c>
      <c r="B15" s="10" t="s">
        <v>316</v>
      </c>
      <c r="C15" s="66" t="s">
        <v>315</v>
      </c>
      <c r="D15" s="663">
        <v>7</v>
      </c>
      <c r="E15" s="65"/>
      <c r="F15" s="16"/>
      <c r="G15" s="573" t="s">
        <v>359</v>
      </c>
      <c r="H15" s="12"/>
      <c r="I15" s="16">
        <f>'CCA LI Decarbonization '!F1</f>
        <v>7666666.666666667</v>
      </c>
      <c r="J15" s="573" t="s">
        <v>359</v>
      </c>
      <c r="K15" s="3"/>
      <c r="L15" s="253">
        <f t="shared" ref="L15:L19" si="4">+F15+I15</f>
        <v>7666666.666666667</v>
      </c>
    </row>
    <row r="16" spans="1:15" x14ac:dyDescent="0.25">
      <c r="A16" s="9">
        <f t="shared" ref="A16:A22" si="5">ROW(16:16)</f>
        <v>16</v>
      </c>
      <c r="B16" s="10" t="s">
        <v>364</v>
      </c>
      <c r="C16" s="66" t="s">
        <v>315</v>
      </c>
      <c r="D16" s="663">
        <f>+D15+1</f>
        <v>8</v>
      </c>
      <c r="E16" s="65"/>
      <c r="F16" s="660">
        <f>LIHEAP!M22</f>
        <v>10549011</v>
      </c>
      <c r="G16" s="587" t="s">
        <v>359</v>
      </c>
      <c r="H16" s="588"/>
      <c r="I16" s="660">
        <f>LIHEAP!M11</f>
        <v>2411850</v>
      </c>
      <c r="J16" s="573" t="s">
        <v>359</v>
      </c>
      <c r="K16" s="3"/>
      <c r="L16" s="253">
        <f t="shared" ref="L16:L17" si="6">+F16+I16</f>
        <v>12960861</v>
      </c>
      <c r="N16" s="574"/>
      <c r="O16" s="574"/>
    </row>
    <row r="17" spans="1:25" x14ac:dyDescent="0.25">
      <c r="A17" s="9">
        <f t="shared" si="5"/>
        <v>17</v>
      </c>
      <c r="B17" s="10" t="s">
        <v>471</v>
      </c>
      <c r="C17" s="66" t="s">
        <v>315</v>
      </c>
      <c r="D17" s="663">
        <f t="shared" ref="D17:D18" si="7">+D16+1</f>
        <v>9</v>
      </c>
      <c r="E17" s="65"/>
      <c r="F17" s="660">
        <f>(SUM('WHF Donations '!$S$11:$S$15)+SUM('WHF Donations '!$T$4:$T$10))*F10/$L$10</f>
        <v>873591.87967233185</v>
      </c>
      <c r="G17" s="587" t="s">
        <v>359</v>
      </c>
      <c r="H17" s="588"/>
      <c r="I17" s="660">
        <f>(SUM('WHF Donations '!$S$11:$S$15)+SUM('WHF Donations '!$T$4:$T$10))*I10/$L$10</f>
        <v>354555.66032766819</v>
      </c>
      <c r="J17" s="573" t="s">
        <v>359</v>
      </c>
      <c r="K17" s="3"/>
      <c r="L17" s="253">
        <f t="shared" si="6"/>
        <v>1228147.54</v>
      </c>
      <c r="N17" s="574"/>
      <c r="O17" s="576"/>
    </row>
    <row r="18" spans="1:25" x14ac:dyDescent="0.25">
      <c r="A18" s="9">
        <f t="shared" si="5"/>
        <v>18</v>
      </c>
      <c r="B18" s="10" t="s">
        <v>363</v>
      </c>
      <c r="C18" s="66" t="s">
        <v>315</v>
      </c>
      <c r="D18" s="663">
        <f t="shared" si="7"/>
        <v>10</v>
      </c>
      <c r="E18" s="65"/>
      <c r="F18" s="660">
        <f>GETPIVOTDATA("Overall Result",'Pledge Payment Pivot'!$A$3,"Sub-Transaction","Others")*F10/$L$10</f>
        <v>2133383.402473174</v>
      </c>
      <c r="G18" s="587" t="s">
        <v>359</v>
      </c>
      <c r="H18" s="588"/>
      <c r="I18" s="660">
        <f>GETPIVOTDATA("Overall Result",'Pledge Payment Pivot'!$A$3,"Sub-Transaction","Others")*I10/$L$10</f>
        <v>865854.15752682637</v>
      </c>
      <c r="J18" s="573" t="s">
        <v>359</v>
      </c>
      <c r="K18" s="3"/>
      <c r="L18" s="253">
        <f t="shared" si="4"/>
        <v>2999237.5600000005</v>
      </c>
      <c r="N18" s="574"/>
      <c r="O18" s="574"/>
    </row>
    <row r="19" spans="1:25" x14ac:dyDescent="0.25">
      <c r="A19" s="9">
        <f t="shared" si="5"/>
        <v>19</v>
      </c>
      <c r="B19" s="10" t="s">
        <v>483</v>
      </c>
      <c r="C19" s="66" t="s">
        <v>315</v>
      </c>
      <c r="D19" s="663">
        <v>11</v>
      </c>
      <c r="E19" s="65"/>
      <c r="F19" s="660">
        <f>'WA Families Clean Energy Cr'!$B$13*F10/L10</f>
        <v>32619630.463808242</v>
      </c>
      <c r="G19" s="573" t="s">
        <v>359</v>
      </c>
      <c r="H19" s="13"/>
      <c r="I19" s="660">
        <f>'WA Families Clean Energy Cr'!$B$13*I10/L10</f>
        <v>13238990.52619176</v>
      </c>
      <c r="J19" s="573" t="s">
        <v>359</v>
      </c>
      <c r="K19" s="3"/>
      <c r="L19" s="253">
        <f t="shared" si="4"/>
        <v>45858620.990000002</v>
      </c>
      <c r="N19" s="575"/>
      <c r="O19" s="575"/>
    </row>
    <row r="20" spans="1:25" ht="15.75" thickBot="1" x14ac:dyDescent="0.3">
      <c r="A20" s="9">
        <f t="shared" si="5"/>
        <v>20</v>
      </c>
      <c r="B20" s="17" t="s">
        <v>368</v>
      </c>
      <c r="C20" s="17"/>
      <c r="D20" s="17"/>
      <c r="E20" s="17"/>
      <c r="F20" s="18">
        <f>SUM(F15:F19)</f>
        <v>46175616.745953746</v>
      </c>
      <c r="G20" s="25"/>
      <c r="I20" s="18">
        <f>SUM(I15:I19)</f>
        <v>24537917.010712922</v>
      </c>
      <c r="J20" s="25"/>
      <c r="K20" s="3"/>
      <c r="L20" s="254">
        <f>SUM(L15:L19)</f>
        <v>70713533.75666666</v>
      </c>
    </row>
    <row r="21" spans="1:25" ht="15.75" thickTop="1" x14ac:dyDescent="0.25">
      <c r="A21" s="9">
        <f t="shared" si="5"/>
        <v>21</v>
      </c>
      <c r="B21" s="10"/>
      <c r="C21" s="66"/>
      <c r="D21" s="65"/>
      <c r="E21" s="65"/>
      <c r="F21" s="16"/>
      <c r="G21" s="11"/>
      <c r="H21" s="13"/>
      <c r="I21" s="16"/>
      <c r="J21" s="11"/>
      <c r="K21" s="3"/>
      <c r="L21" s="253"/>
    </row>
    <row r="22" spans="1:25" x14ac:dyDescent="0.25">
      <c r="A22" s="9">
        <f t="shared" si="5"/>
        <v>22</v>
      </c>
      <c r="B22" s="255" t="s">
        <v>317</v>
      </c>
      <c r="C22" s="20"/>
      <c r="D22" s="20"/>
      <c r="E22" s="20"/>
      <c r="F22" s="21">
        <f>F10+F20</f>
        <v>143752087.13805917</v>
      </c>
      <c r="G22" s="3"/>
      <c r="H22" s="22"/>
      <c r="I22" s="21">
        <f>I10+I20</f>
        <v>64140265.312407911</v>
      </c>
      <c r="J22" s="255"/>
      <c r="K22" s="20"/>
      <c r="L22" s="253">
        <f>L10+L20</f>
        <v>207892352.45046708</v>
      </c>
    </row>
    <row r="23" spans="1:25" x14ac:dyDescent="0.25">
      <c r="A23" s="9"/>
      <c r="B23" s="10"/>
      <c r="C23" s="66"/>
      <c r="D23" s="65"/>
      <c r="E23" s="65"/>
      <c r="F23" s="16"/>
      <c r="G23" s="11"/>
      <c r="H23" s="13"/>
      <c r="I23" s="16"/>
      <c r="J23" s="11"/>
      <c r="K23" s="3"/>
      <c r="L23" s="253"/>
    </row>
    <row r="24" spans="1:25" x14ac:dyDescent="0.25">
      <c r="A24" s="9"/>
      <c r="B24" s="3"/>
      <c r="C24" s="3"/>
      <c r="D24" s="3"/>
      <c r="E24" s="3"/>
      <c r="F24" s="19"/>
      <c r="G24" s="3"/>
      <c r="H24" s="3"/>
      <c r="I24" s="19"/>
      <c r="J24" s="3"/>
      <c r="K24" s="3"/>
    </row>
    <row r="25" spans="1:25" x14ac:dyDescent="0.25">
      <c r="A25" s="568" t="s">
        <v>60</v>
      </c>
      <c r="B25" s="569"/>
      <c r="C25" s="569"/>
      <c r="D25" s="569"/>
      <c r="E25" s="569"/>
      <c r="F25" s="569"/>
      <c r="G25" s="23"/>
      <c r="H25" s="23"/>
      <c r="I25" s="23"/>
      <c r="J25" s="23"/>
      <c r="K25" s="23"/>
      <c r="L25" s="24"/>
      <c r="M25" s="24"/>
    </row>
    <row r="26" spans="1:25" x14ac:dyDescent="0.25">
      <c r="A26" s="570" t="s">
        <v>11</v>
      </c>
      <c r="B26" s="571" t="s">
        <v>16</v>
      </c>
      <c r="C26" s="569"/>
      <c r="D26" s="569"/>
      <c r="E26" s="569"/>
      <c r="F26" s="569"/>
      <c r="G26" s="23"/>
      <c r="H26" s="23"/>
      <c r="I26" s="23"/>
      <c r="J26" s="23"/>
      <c r="K26" s="23"/>
      <c r="L26" s="24"/>
      <c r="M26" s="24"/>
    </row>
    <row r="27" spans="1:25" x14ac:dyDescent="0.25">
      <c r="A27" s="570" t="s">
        <v>12</v>
      </c>
      <c r="B27" s="571" t="s">
        <v>15</v>
      </c>
      <c r="C27" s="569"/>
      <c r="D27" s="569"/>
      <c r="E27" s="569"/>
      <c r="F27" s="569"/>
      <c r="G27" s="23"/>
      <c r="H27" s="23"/>
      <c r="I27" s="23"/>
      <c r="J27" s="23"/>
      <c r="K27" s="23"/>
      <c r="L27" s="24"/>
      <c r="M27" s="24"/>
    </row>
    <row r="28" spans="1:25" x14ac:dyDescent="0.25">
      <c r="A28" s="66" t="s">
        <v>315</v>
      </c>
      <c r="B28" s="571" t="s">
        <v>318</v>
      </c>
      <c r="C28" s="569"/>
      <c r="D28" s="569"/>
      <c r="E28" s="569"/>
      <c r="F28" s="569"/>
      <c r="G28" s="23"/>
      <c r="H28" s="23"/>
      <c r="I28" s="23"/>
      <c r="J28" s="23"/>
      <c r="K28" s="23"/>
      <c r="L28" s="24"/>
      <c r="M28" s="24"/>
    </row>
    <row r="29" spans="1:25" x14ac:dyDescent="0.25">
      <c r="A29" s="664">
        <f>+D4</f>
        <v>1</v>
      </c>
      <c r="B29" s="665" t="s">
        <v>472</v>
      </c>
      <c r="C29" s="665"/>
      <c r="D29" s="666"/>
      <c r="E29" s="666"/>
      <c r="F29" s="666"/>
      <c r="G29" s="667"/>
      <c r="H29" s="662"/>
      <c r="I29" s="667"/>
      <c r="J29" s="667"/>
      <c r="K29" s="667"/>
      <c r="L29" s="667"/>
      <c r="M29" s="667"/>
      <c r="N29" s="666"/>
      <c r="O29" s="661"/>
      <c r="P29" s="661"/>
      <c r="Q29" s="661"/>
      <c r="R29" s="661"/>
      <c r="S29" s="661"/>
      <c r="T29" s="661"/>
      <c r="U29" s="661"/>
      <c r="V29" s="661"/>
      <c r="W29" s="661"/>
      <c r="X29" s="661"/>
      <c r="Y29" s="661"/>
    </row>
    <row r="30" spans="1:25" x14ac:dyDescent="0.25">
      <c r="A30" s="664">
        <f>+D5</f>
        <v>2</v>
      </c>
      <c r="B30" s="665" t="s">
        <v>463</v>
      </c>
      <c r="C30" s="665"/>
      <c r="D30" s="666"/>
      <c r="E30" s="666"/>
      <c r="F30" s="666"/>
      <c r="G30" s="667"/>
      <c r="H30" s="662"/>
      <c r="I30" s="667"/>
      <c r="J30" s="667"/>
      <c r="K30" s="667"/>
      <c r="L30" s="667"/>
      <c r="M30" s="667"/>
      <c r="N30" s="666"/>
      <c r="O30" s="661"/>
      <c r="P30" s="661"/>
      <c r="Q30" s="661"/>
      <c r="R30" s="661"/>
      <c r="S30" s="661"/>
      <c r="T30" s="661"/>
      <c r="U30" s="661"/>
      <c r="V30" s="661"/>
      <c r="W30" s="661"/>
      <c r="X30" s="661"/>
      <c r="Y30" s="661"/>
    </row>
    <row r="31" spans="1:25" x14ac:dyDescent="0.25">
      <c r="A31" s="664">
        <f>+D6</f>
        <v>3</v>
      </c>
      <c r="B31" s="665" t="s">
        <v>467</v>
      </c>
      <c r="C31" s="665"/>
      <c r="D31" s="666"/>
      <c r="E31" s="666"/>
      <c r="F31" s="666"/>
      <c r="G31" s="667"/>
      <c r="H31" s="662"/>
      <c r="I31" s="667"/>
      <c r="J31" s="667"/>
      <c r="K31" s="667"/>
      <c r="L31" s="667"/>
      <c r="M31" s="667"/>
      <c r="N31" s="666"/>
      <c r="O31" s="661"/>
      <c r="P31" s="661"/>
      <c r="Q31" s="661"/>
      <c r="R31" s="661"/>
      <c r="S31" s="661"/>
      <c r="T31" s="661"/>
      <c r="U31" s="661"/>
      <c r="V31" s="661"/>
      <c r="W31" s="661"/>
      <c r="X31" s="661"/>
      <c r="Y31" s="661"/>
    </row>
    <row r="32" spans="1:25" x14ac:dyDescent="0.25">
      <c r="A32" s="664">
        <f>+D7</f>
        <v>4</v>
      </c>
      <c r="B32" s="668" t="s">
        <v>464</v>
      </c>
      <c r="C32" s="668"/>
      <c r="D32" s="666"/>
      <c r="E32" s="666"/>
      <c r="F32" s="666"/>
      <c r="G32" s="667"/>
      <c r="H32" s="662"/>
      <c r="I32" s="667"/>
      <c r="J32" s="667"/>
      <c r="K32" s="667"/>
      <c r="L32" s="667"/>
      <c r="M32" s="667"/>
      <c r="N32" s="666"/>
      <c r="O32" s="661"/>
      <c r="P32" s="661"/>
      <c r="Q32" s="661"/>
      <c r="R32" s="661"/>
      <c r="S32" s="661"/>
      <c r="T32" s="661"/>
      <c r="U32" s="661"/>
      <c r="V32" s="661"/>
      <c r="W32" s="661"/>
      <c r="X32" s="661"/>
      <c r="Y32" s="661"/>
    </row>
    <row r="33" spans="1:25" x14ac:dyDescent="0.25">
      <c r="A33" s="664">
        <f>+D8</f>
        <v>5</v>
      </c>
      <c r="B33" s="668" t="s">
        <v>465</v>
      </c>
      <c r="C33" s="668"/>
      <c r="D33" s="666"/>
      <c r="E33" s="666"/>
      <c r="F33" s="666"/>
      <c r="G33" s="667"/>
      <c r="H33" s="662"/>
      <c r="I33" s="667"/>
      <c r="J33" s="667"/>
      <c r="K33" s="667"/>
      <c r="L33" s="667"/>
      <c r="M33" s="667"/>
      <c r="N33" s="666"/>
      <c r="O33" s="661"/>
      <c r="P33" s="661"/>
      <c r="Q33" s="661"/>
      <c r="R33" s="661"/>
      <c r="S33" s="661"/>
      <c r="T33" s="661"/>
      <c r="U33" s="661"/>
      <c r="V33" s="661"/>
      <c r="W33" s="661"/>
      <c r="X33" s="661"/>
      <c r="Y33" s="661"/>
    </row>
    <row r="34" spans="1:25" x14ac:dyDescent="0.25">
      <c r="A34" s="664">
        <f>D9</f>
        <v>6</v>
      </c>
      <c r="B34" s="668" t="s">
        <v>475</v>
      </c>
      <c r="C34" s="668"/>
      <c r="D34" s="666"/>
      <c r="E34" s="666"/>
      <c r="F34" s="666"/>
      <c r="G34" s="667"/>
      <c r="H34" s="662"/>
      <c r="I34" s="667"/>
      <c r="J34" s="667"/>
      <c r="K34" s="667"/>
      <c r="L34" s="667"/>
      <c r="M34" s="667"/>
      <c r="N34" s="666"/>
      <c r="O34" s="661"/>
      <c r="P34" s="661"/>
      <c r="Q34" s="661"/>
      <c r="R34" s="661"/>
      <c r="S34" s="661"/>
      <c r="T34" s="661"/>
      <c r="U34" s="661"/>
      <c r="V34" s="661"/>
      <c r="W34" s="661"/>
      <c r="X34" s="661"/>
      <c r="Y34" s="661"/>
    </row>
    <row r="35" spans="1:25" x14ac:dyDescent="0.25">
      <c r="A35" s="664">
        <f>D15</f>
        <v>7</v>
      </c>
      <c r="B35" s="665" t="s">
        <v>466</v>
      </c>
      <c r="C35" s="666"/>
      <c r="D35" s="666"/>
      <c r="E35" s="666"/>
      <c r="F35" s="666"/>
      <c r="G35" s="667"/>
      <c r="H35" s="662"/>
      <c r="I35" s="667"/>
      <c r="J35" s="667"/>
      <c r="K35" s="667"/>
      <c r="L35" s="667"/>
      <c r="M35" s="667"/>
      <c r="N35" s="666"/>
      <c r="O35" s="661"/>
      <c r="P35" s="661"/>
      <c r="Q35" s="661"/>
      <c r="R35" s="661"/>
      <c r="S35" s="661"/>
      <c r="T35" s="661"/>
      <c r="U35" s="661"/>
      <c r="V35" s="661"/>
      <c r="W35" s="661"/>
      <c r="X35" s="661"/>
      <c r="Y35" s="661"/>
    </row>
    <row r="36" spans="1:25" x14ac:dyDescent="0.25">
      <c r="A36" s="664">
        <f>D16</f>
        <v>8</v>
      </c>
      <c r="B36" s="665" t="s">
        <v>469</v>
      </c>
      <c r="C36" s="666"/>
      <c r="D36" s="666"/>
      <c r="E36" s="666"/>
      <c r="F36" s="666"/>
      <c r="G36" s="667"/>
      <c r="H36" s="662"/>
      <c r="I36" s="667"/>
      <c r="J36" s="667"/>
      <c r="K36" s="667"/>
      <c r="L36" s="667"/>
      <c r="M36" s="667"/>
      <c r="N36" s="666"/>
      <c r="O36" s="661"/>
      <c r="P36" s="661"/>
      <c r="Q36" s="661"/>
      <c r="R36" s="661"/>
      <c r="S36" s="661"/>
      <c r="T36" s="661"/>
      <c r="U36" s="661"/>
      <c r="V36" s="661"/>
      <c r="W36" s="661"/>
      <c r="X36" s="661"/>
      <c r="Y36" s="661"/>
    </row>
    <row r="37" spans="1:25" x14ac:dyDescent="0.25">
      <c r="A37" s="664"/>
      <c r="B37" s="665" t="s">
        <v>470</v>
      </c>
      <c r="C37" s="666"/>
      <c r="D37" s="666"/>
      <c r="E37" s="666"/>
      <c r="F37" s="666"/>
      <c r="G37" s="667"/>
      <c r="H37" s="662"/>
      <c r="I37" s="667"/>
      <c r="J37" s="667"/>
      <c r="K37" s="667"/>
      <c r="L37" s="667"/>
      <c r="M37" s="667"/>
      <c r="N37" s="666"/>
      <c r="O37" s="661"/>
      <c r="P37" s="661"/>
      <c r="Q37" s="661"/>
      <c r="R37" s="661"/>
      <c r="S37" s="661"/>
      <c r="T37" s="661"/>
      <c r="U37" s="661"/>
      <c r="V37" s="661"/>
      <c r="W37" s="661"/>
      <c r="X37" s="661"/>
      <c r="Y37" s="661"/>
    </row>
    <row r="38" spans="1:25" x14ac:dyDescent="0.25">
      <c r="A38" s="664">
        <f>D17</f>
        <v>9</v>
      </c>
      <c r="B38" s="665" t="s">
        <v>473</v>
      </c>
      <c r="C38" s="666"/>
      <c r="D38" s="666"/>
      <c r="E38" s="666"/>
      <c r="F38" s="666"/>
      <c r="G38" s="666"/>
      <c r="H38" s="666"/>
      <c r="I38" s="666"/>
      <c r="J38" s="666"/>
      <c r="K38" s="666"/>
      <c r="L38" s="666"/>
      <c r="M38" s="666"/>
      <c r="N38" s="666"/>
      <c r="O38" s="661"/>
      <c r="P38" s="661"/>
      <c r="Q38" s="661"/>
      <c r="R38" s="661"/>
      <c r="S38" s="661"/>
      <c r="T38" s="661"/>
      <c r="U38" s="661"/>
      <c r="V38" s="661"/>
      <c r="W38" s="661"/>
      <c r="X38" s="661"/>
      <c r="Y38" s="661"/>
    </row>
    <row r="39" spans="1:25" x14ac:dyDescent="0.25">
      <c r="A39" s="664"/>
      <c r="B39" s="665" t="s">
        <v>474</v>
      </c>
      <c r="C39" s="666"/>
      <c r="D39" s="666"/>
      <c r="E39" s="666"/>
      <c r="F39" s="666"/>
      <c r="G39" s="666"/>
      <c r="H39" s="666"/>
      <c r="I39" s="666"/>
      <c r="J39" s="666"/>
      <c r="K39" s="666"/>
      <c r="L39" s="666"/>
      <c r="M39" s="666"/>
      <c r="N39" s="666"/>
      <c r="O39" s="661"/>
      <c r="P39" s="661"/>
      <c r="Q39" s="661"/>
      <c r="R39" s="661"/>
      <c r="S39" s="661"/>
      <c r="T39" s="661"/>
      <c r="U39" s="661"/>
      <c r="V39" s="661"/>
      <c r="W39" s="661"/>
      <c r="X39" s="661"/>
      <c r="Y39" s="661"/>
    </row>
    <row r="40" spans="1:25" x14ac:dyDescent="0.25">
      <c r="A40" s="664">
        <f>D18</f>
        <v>10</v>
      </c>
      <c r="B40" s="665" t="s">
        <v>480</v>
      </c>
      <c r="C40" s="666"/>
      <c r="D40" s="666"/>
      <c r="E40" s="666"/>
      <c r="F40" s="666"/>
      <c r="G40" s="666"/>
      <c r="H40" s="666"/>
      <c r="I40" s="666"/>
      <c r="J40" s="666"/>
      <c r="K40" s="666"/>
      <c r="L40" s="666"/>
      <c r="M40" s="666"/>
      <c r="N40" s="666"/>
      <c r="O40" s="661"/>
      <c r="P40" s="661"/>
      <c r="Q40" s="661"/>
      <c r="R40" s="661"/>
      <c r="S40" s="661"/>
      <c r="T40" s="661"/>
      <c r="U40" s="661"/>
      <c r="V40" s="661"/>
      <c r="W40" s="661"/>
      <c r="X40" s="661"/>
      <c r="Y40" s="661"/>
    </row>
    <row r="41" spans="1:25" x14ac:dyDescent="0.25">
      <c r="A41" s="664"/>
      <c r="B41" s="665" t="s">
        <v>477</v>
      </c>
      <c r="C41" s="666"/>
      <c r="D41" s="666"/>
      <c r="E41" s="666"/>
      <c r="F41" s="666"/>
      <c r="G41" s="666"/>
      <c r="H41" s="666"/>
      <c r="I41" s="666"/>
      <c r="J41" s="666"/>
      <c r="K41" s="666"/>
      <c r="L41" s="666"/>
      <c r="M41" s="666"/>
      <c r="N41" s="666"/>
      <c r="O41" s="661"/>
      <c r="P41" s="661"/>
      <c r="Q41" s="661"/>
      <c r="R41" s="661"/>
      <c r="S41" s="661"/>
      <c r="T41" s="661"/>
      <c r="U41" s="661"/>
      <c r="V41" s="661"/>
      <c r="W41" s="661"/>
      <c r="X41" s="661"/>
      <c r="Y41" s="661"/>
    </row>
    <row r="42" spans="1:25" x14ac:dyDescent="0.25">
      <c r="A42" s="664">
        <f>D19</f>
        <v>11</v>
      </c>
      <c r="B42" s="665" t="s">
        <v>484</v>
      </c>
    </row>
    <row r="43" spans="1:25" x14ac:dyDescent="0.25">
      <c r="B43" s="665" t="s">
        <v>485</v>
      </c>
    </row>
  </sheetData>
  <conditionalFormatting sqref="G10">
    <cfRule type="expression" dxfId="3" priority="6">
      <formula>$G$10&gt;=5%</formula>
    </cfRule>
  </conditionalFormatting>
  <conditionalFormatting sqref="J10">
    <cfRule type="expression" dxfId="2" priority="5">
      <formula>$J$10&gt;=5%</formula>
    </cfRule>
  </conditionalFormatting>
  <conditionalFormatting sqref="G20">
    <cfRule type="expression" dxfId="1" priority="4">
      <formula>$G$10&gt;=5%</formula>
    </cfRule>
  </conditionalFormatting>
  <conditionalFormatting sqref="J20">
    <cfRule type="expression" dxfId="0" priority="3">
      <formula>$J$10&gt;=5%</formula>
    </cfRule>
  </conditionalFormatting>
  <pageMargins left="0.7" right="0.7" top="0.75" bottom="0.75" header="0.3" footer="0.3"/>
  <pageSetup scale="6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I28" sqref="I28"/>
    </sheetView>
  </sheetViews>
  <sheetFormatPr defaultColWidth="9.140625" defaultRowHeight="15" x14ac:dyDescent="0.25"/>
  <cols>
    <col min="1" max="1" width="7.85546875" style="579" bestFit="1" customWidth="1"/>
    <col min="2" max="2" width="20.5703125" style="579" bestFit="1" customWidth="1"/>
    <col min="3" max="3" width="15.85546875" style="579" bestFit="1" customWidth="1"/>
    <col min="4" max="16384" width="9.140625" style="579"/>
  </cols>
  <sheetData>
    <row r="1" spans="1:3" x14ac:dyDescent="0.25">
      <c r="A1" s="579" t="s">
        <v>369</v>
      </c>
      <c r="B1" s="579" t="s">
        <v>370</v>
      </c>
    </row>
    <row r="2" spans="1:3" x14ac:dyDescent="0.25">
      <c r="A2" s="580">
        <v>2023</v>
      </c>
      <c r="B2" s="581">
        <f>SUM(C9:C16)</f>
        <v>8600</v>
      </c>
    </row>
    <row r="3" spans="1:3" x14ac:dyDescent="0.25">
      <c r="A3" s="580">
        <v>2024</v>
      </c>
      <c r="B3" s="581">
        <f>SUM(C17:C21)</f>
        <v>215400</v>
      </c>
    </row>
    <row r="8" spans="1:3" x14ac:dyDescent="0.25">
      <c r="A8" s="579" t="s">
        <v>371</v>
      </c>
      <c r="B8" s="579" t="s">
        <v>372</v>
      </c>
      <c r="C8" s="579" t="s">
        <v>373</v>
      </c>
    </row>
    <row r="9" spans="1:3" x14ac:dyDescent="0.25">
      <c r="A9" s="582"/>
      <c r="B9" s="27"/>
      <c r="C9" s="583"/>
    </row>
    <row r="10" spans="1:3" x14ac:dyDescent="0.25">
      <c r="A10" s="582">
        <v>45078</v>
      </c>
      <c r="B10" s="27"/>
      <c r="C10" s="583">
        <f t="shared" ref="C10:C21" si="0">B10*20</f>
        <v>0</v>
      </c>
    </row>
    <row r="11" spans="1:3" x14ac:dyDescent="0.25">
      <c r="A11" s="582">
        <v>45108</v>
      </c>
      <c r="B11" s="27"/>
      <c r="C11" s="583">
        <f t="shared" si="0"/>
        <v>0</v>
      </c>
    </row>
    <row r="12" spans="1:3" x14ac:dyDescent="0.25">
      <c r="A12" s="582">
        <v>45139</v>
      </c>
      <c r="B12" s="27"/>
      <c r="C12" s="583">
        <f t="shared" si="0"/>
        <v>0</v>
      </c>
    </row>
    <row r="13" spans="1:3" x14ac:dyDescent="0.25">
      <c r="A13" s="582">
        <v>45170</v>
      </c>
      <c r="B13" s="27"/>
      <c r="C13" s="583">
        <f t="shared" si="0"/>
        <v>0</v>
      </c>
    </row>
    <row r="14" spans="1:3" x14ac:dyDescent="0.25">
      <c r="A14" s="582">
        <v>45200</v>
      </c>
      <c r="B14" s="27"/>
      <c r="C14" s="583">
        <f t="shared" si="0"/>
        <v>0</v>
      </c>
    </row>
    <row r="15" spans="1:3" x14ac:dyDescent="0.25">
      <c r="A15" s="582">
        <v>45231</v>
      </c>
      <c r="B15" s="27">
        <v>114</v>
      </c>
      <c r="C15" s="583">
        <f t="shared" si="0"/>
        <v>2280</v>
      </c>
    </row>
    <row r="16" spans="1:3" x14ac:dyDescent="0.25">
      <c r="A16" s="582">
        <v>45261</v>
      </c>
      <c r="B16" s="27">
        <v>316</v>
      </c>
      <c r="C16" s="583">
        <f t="shared" si="0"/>
        <v>6320</v>
      </c>
    </row>
    <row r="17" spans="1:3" x14ac:dyDescent="0.25">
      <c r="A17" s="584">
        <v>45292</v>
      </c>
      <c r="B17" s="585">
        <v>805</v>
      </c>
      <c r="C17" s="586">
        <f t="shared" si="0"/>
        <v>16100</v>
      </c>
    </row>
    <row r="18" spans="1:3" x14ac:dyDescent="0.25">
      <c r="A18" s="584">
        <v>45323</v>
      </c>
      <c r="B18" s="585">
        <v>1651</v>
      </c>
      <c r="C18" s="586">
        <f t="shared" si="0"/>
        <v>33020</v>
      </c>
    </row>
    <row r="19" spans="1:3" x14ac:dyDescent="0.25">
      <c r="A19" s="584">
        <v>45352</v>
      </c>
      <c r="B19" s="585">
        <v>2251</v>
      </c>
      <c r="C19" s="586">
        <f>B19*20</f>
        <v>45020</v>
      </c>
    </row>
    <row r="20" spans="1:3" x14ac:dyDescent="0.25">
      <c r="A20" s="584">
        <v>45383</v>
      </c>
      <c r="B20" s="585">
        <v>3025</v>
      </c>
      <c r="C20" s="586">
        <f t="shared" si="0"/>
        <v>60500</v>
      </c>
    </row>
    <row r="21" spans="1:3" x14ac:dyDescent="0.25">
      <c r="A21" s="584">
        <v>45413</v>
      </c>
      <c r="B21" s="585">
        <v>3038</v>
      </c>
      <c r="C21" s="586">
        <f t="shared" si="0"/>
        <v>60760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zoomScale="90" zoomScaleNormal="90" workbookViewId="0">
      <selection activeCell="E11" sqref="E11"/>
    </sheetView>
  </sheetViews>
  <sheetFormatPr defaultColWidth="9.140625" defaultRowHeight="15" x14ac:dyDescent="0.25"/>
  <cols>
    <col min="1" max="1" width="4.42578125" style="361" customWidth="1"/>
    <col min="2" max="2" width="38.28515625" style="361" customWidth="1"/>
    <col min="3" max="3" width="13.28515625" style="361" customWidth="1"/>
    <col min="4" max="4" width="15.28515625" style="361" customWidth="1"/>
    <col min="5" max="5" width="15.85546875" style="361" customWidth="1"/>
    <col min="6" max="6" width="12.42578125" style="361" customWidth="1"/>
    <col min="7" max="16384" width="9.140625" style="361"/>
  </cols>
  <sheetData>
    <row r="1" spans="1:15" x14ac:dyDescent="0.25">
      <c r="A1" s="687" t="s">
        <v>59</v>
      </c>
      <c r="B1" s="687"/>
      <c r="C1" s="687"/>
      <c r="D1" s="687"/>
      <c r="E1" s="687"/>
      <c r="F1" s="687"/>
    </row>
    <row r="2" spans="1:15" x14ac:dyDescent="0.25">
      <c r="A2" s="377" t="s">
        <v>314</v>
      </c>
      <c r="B2" s="377"/>
      <c r="C2" s="377"/>
      <c r="D2" s="377"/>
      <c r="E2" s="377"/>
      <c r="F2" s="377"/>
    </row>
    <row r="3" spans="1:15" x14ac:dyDescent="0.25">
      <c r="A3" s="688" t="s">
        <v>313</v>
      </c>
      <c r="B3" s="687"/>
      <c r="C3" s="687"/>
      <c r="D3" s="687"/>
      <c r="E3" s="687"/>
      <c r="F3" s="687"/>
    </row>
    <row r="4" spans="1:15" x14ac:dyDescent="0.25">
      <c r="A4" s="687" t="s">
        <v>312</v>
      </c>
      <c r="B4" s="687"/>
      <c r="C4" s="687"/>
      <c r="D4" s="687"/>
      <c r="E4" s="687"/>
      <c r="F4" s="687"/>
    </row>
    <row r="5" spans="1:15" ht="13.7" customHeight="1" x14ac:dyDescent="0.25">
      <c r="E5" s="376"/>
      <c r="F5" s="376"/>
    </row>
    <row r="6" spans="1:15" ht="13.7" customHeight="1" x14ac:dyDescent="0.25">
      <c r="E6" s="374" t="s">
        <v>311</v>
      </c>
      <c r="F6" s="374" t="s">
        <v>44</v>
      </c>
    </row>
    <row r="7" spans="1:15" ht="17.25" x14ac:dyDescent="0.25">
      <c r="B7" s="376"/>
      <c r="C7" s="376"/>
      <c r="D7" s="27" t="s">
        <v>310</v>
      </c>
      <c r="E7" s="374" t="s">
        <v>162</v>
      </c>
      <c r="F7" s="376" t="s">
        <v>309</v>
      </c>
    </row>
    <row r="8" spans="1:15" x14ac:dyDescent="0.25">
      <c r="A8" s="367" t="s">
        <v>195</v>
      </c>
      <c r="B8" s="376"/>
      <c r="C8" s="376"/>
      <c r="D8" s="375" t="s">
        <v>308</v>
      </c>
      <c r="E8" s="374" t="s">
        <v>148</v>
      </c>
      <c r="F8" s="27" t="s">
        <v>307</v>
      </c>
    </row>
    <row r="9" spans="1:15" x14ac:dyDescent="0.25">
      <c r="A9" s="373" t="s">
        <v>192</v>
      </c>
      <c r="B9" s="373" t="s">
        <v>306</v>
      </c>
      <c r="C9" s="373" t="s">
        <v>305</v>
      </c>
      <c r="D9" s="372" t="s">
        <v>304</v>
      </c>
      <c r="E9" s="371" t="s">
        <v>303</v>
      </c>
      <c r="F9" s="371" t="s">
        <v>303</v>
      </c>
    </row>
    <row r="10" spans="1:15" x14ac:dyDescent="0.25">
      <c r="B10" s="367" t="s">
        <v>70</v>
      </c>
      <c r="C10" s="367" t="s">
        <v>71</v>
      </c>
      <c r="D10" s="370" t="s">
        <v>302</v>
      </c>
      <c r="E10" s="27" t="s">
        <v>73</v>
      </c>
      <c r="F10" s="370" t="s">
        <v>74</v>
      </c>
      <c r="G10" s="369"/>
    </row>
    <row r="11" spans="1:15" x14ac:dyDescent="0.25">
      <c r="A11" s="367">
        <v>1</v>
      </c>
      <c r="B11" s="368" t="s">
        <v>301</v>
      </c>
      <c r="C11" s="367">
        <v>23</v>
      </c>
      <c r="D11" s="366">
        <v>57068869.78391654</v>
      </c>
      <c r="E11" s="365">
        <f>D11*F11</f>
        <v>-13230276.082005372</v>
      </c>
      <c r="F11" s="364">
        <v>-0.23183000000000001</v>
      </c>
    </row>
    <row r="12" spans="1:15" x14ac:dyDescent="0.25">
      <c r="D12" s="363"/>
    </row>
    <row r="13" spans="1:15" ht="17.25" customHeight="1" x14ac:dyDescent="0.25">
      <c r="B13" s="689" t="s">
        <v>300</v>
      </c>
      <c r="C13" s="689"/>
      <c r="D13" s="689"/>
      <c r="E13" s="689"/>
      <c r="F13" s="689"/>
      <c r="G13" s="362"/>
      <c r="H13" s="362"/>
      <c r="I13" s="362"/>
      <c r="J13" s="362"/>
      <c r="K13" s="362"/>
      <c r="L13" s="362"/>
      <c r="M13" s="362"/>
      <c r="N13" s="362"/>
      <c r="O13" s="362"/>
    </row>
    <row r="14" spans="1:15" x14ac:dyDescent="0.25">
      <c r="B14" s="689"/>
      <c r="C14" s="689"/>
      <c r="D14" s="689"/>
      <c r="E14" s="689"/>
      <c r="F14" s="689"/>
      <c r="G14" s="362"/>
      <c r="H14" s="362"/>
      <c r="I14" s="362"/>
      <c r="J14" s="362"/>
      <c r="K14" s="362"/>
      <c r="L14" s="362"/>
      <c r="M14" s="362"/>
      <c r="N14" s="362"/>
      <c r="O14" s="362"/>
    </row>
    <row r="15" spans="1:15" x14ac:dyDescent="0.25">
      <c r="B15" s="689"/>
      <c r="C15" s="689"/>
      <c r="D15" s="689"/>
      <c r="E15" s="689"/>
      <c r="F15" s="689"/>
      <c r="G15" s="362"/>
      <c r="H15" s="362"/>
      <c r="I15" s="362"/>
      <c r="J15" s="362"/>
      <c r="K15" s="362"/>
      <c r="L15" s="362"/>
      <c r="M15" s="362"/>
      <c r="N15" s="362"/>
      <c r="O15" s="362"/>
    </row>
    <row r="16" spans="1:15" x14ac:dyDescent="0.25">
      <c r="B16" s="689"/>
      <c r="C16" s="689"/>
      <c r="D16" s="689"/>
      <c r="E16" s="689"/>
      <c r="F16" s="689"/>
    </row>
    <row r="17" spans="2:6" x14ac:dyDescent="0.25">
      <c r="B17" s="689"/>
      <c r="C17" s="689"/>
      <c r="D17" s="689"/>
      <c r="E17" s="689"/>
      <c r="F17" s="689"/>
    </row>
    <row r="18" spans="2:6" x14ac:dyDescent="0.25">
      <c r="B18" s="689"/>
      <c r="C18" s="689"/>
      <c r="D18" s="689"/>
      <c r="E18" s="689"/>
      <c r="F18" s="689"/>
    </row>
  </sheetData>
  <mergeCells count="4">
    <mergeCell ref="A1:F1"/>
    <mergeCell ref="A3:F3"/>
    <mergeCell ref="A4:F4"/>
    <mergeCell ref="B13:F18"/>
  </mergeCells>
  <printOptions horizontalCentered="1"/>
  <pageMargins left="0.45" right="0.45" top="0.75" bottom="0.75" header="0.3" footer="0.3"/>
  <pageSetup orientation="landscape" blackAndWhite="1" r:id="rId1"/>
  <headerFooter>
    <oddFooter>&amp;L&amp;F 
&amp;A&amp;C&amp;P&amp;R&amp;D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J10" sqref="J10"/>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R28" sqref="R28"/>
    </sheetView>
  </sheetViews>
  <sheetFormatPr defaultRowHeight="15" x14ac:dyDescent="0.25"/>
  <cols>
    <col min="6" max="6" width="13.5703125" bestFit="1" customWidth="1"/>
  </cols>
  <sheetData>
    <row r="1" spans="1:6" x14ac:dyDescent="0.25">
      <c r="A1" t="s">
        <v>478</v>
      </c>
      <c r="F1" s="669">
        <f>23000000/3</f>
        <v>7666666.666666667</v>
      </c>
    </row>
    <row r="2" spans="1:6" x14ac:dyDescent="0.25">
      <c r="F2" s="65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1:T23"/>
  <sheetViews>
    <sheetView workbookViewId="0">
      <selection activeCell="G30" sqref="G30"/>
    </sheetView>
  </sheetViews>
  <sheetFormatPr defaultRowHeight="15" x14ac:dyDescent="0.25"/>
  <cols>
    <col min="8" max="8" width="14.28515625" bestFit="1" customWidth="1"/>
    <col min="13" max="13" width="15.28515625" bestFit="1" customWidth="1"/>
    <col min="20" max="20" width="14.28515625" bestFit="1" customWidth="1"/>
  </cols>
  <sheetData>
    <row r="11" spans="12:13" x14ac:dyDescent="0.25">
      <c r="L11" t="s">
        <v>68</v>
      </c>
      <c r="M11" s="659">
        <v>2411850</v>
      </c>
    </row>
    <row r="22" spans="8:20" x14ac:dyDescent="0.25">
      <c r="L22" t="s">
        <v>67</v>
      </c>
      <c r="M22" s="659">
        <v>10549011</v>
      </c>
    </row>
    <row r="23" spans="8:20" x14ac:dyDescent="0.25">
      <c r="H23" s="659"/>
      <c r="T23" s="65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opLeftCell="A16" workbookViewId="0">
      <selection activeCell="B42" sqref="B42"/>
    </sheetView>
  </sheetViews>
  <sheetFormatPr defaultColWidth="8.7109375" defaultRowHeight="15" x14ac:dyDescent="0.25"/>
  <cols>
    <col min="1" max="1" width="56.5703125" style="590" bestFit="1" customWidth="1"/>
    <col min="2" max="2" width="16.28515625" style="590" bestFit="1" customWidth="1"/>
    <col min="3" max="3" width="11.28515625" style="590" bestFit="1" customWidth="1"/>
    <col min="4" max="4" width="19.7109375" style="590" bestFit="1" customWidth="1"/>
    <col min="5" max="5" width="19.42578125" style="590" bestFit="1" customWidth="1"/>
    <col min="6" max="6" width="21.140625" style="590" bestFit="1" customWidth="1"/>
    <col min="7" max="7" width="12" style="590" customWidth="1"/>
    <col min="8" max="8" width="12" style="590" bestFit="1" customWidth="1"/>
    <col min="9" max="16384" width="8.7109375" style="590"/>
  </cols>
  <sheetData>
    <row r="1" spans="1:3" x14ac:dyDescent="0.25">
      <c r="A1" s="612" t="s">
        <v>382</v>
      </c>
      <c r="B1" s="590" t="s">
        <v>396</v>
      </c>
    </row>
    <row r="3" spans="1:3" x14ac:dyDescent="0.25">
      <c r="A3" s="612" t="s">
        <v>445</v>
      </c>
      <c r="B3" s="612" t="s">
        <v>444</v>
      </c>
    </row>
    <row r="4" spans="1:3" x14ac:dyDescent="0.25">
      <c r="A4" s="612" t="s">
        <v>443</v>
      </c>
      <c r="B4" s="590" t="s">
        <v>397</v>
      </c>
      <c r="C4" s="590" t="s">
        <v>442</v>
      </c>
    </row>
    <row r="5" spans="1:3" x14ac:dyDescent="0.25">
      <c r="A5" s="611" t="s">
        <v>395</v>
      </c>
      <c r="B5" s="674">
        <v>41183.539999999994</v>
      </c>
      <c r="C5" s="674">
        <v>41183.539999999994</v>
      </c>
    </row>
    <row r="6" spans="1:3" x14ac:dyDescent="0.25">
      <c r="A6" s="611" t="s">
        <v>401</v>
      </c>
      <c r="B6" s="674">
        <v>34252.519999999997</v>
      </c>
      <c r="C6" s="674">
        <v>34252.519999999997</v>
      </c>
    </row>
    <row r="7" spans="1:3" x14ac:dyDescent="0.25">
      <c r="A7" s="611" t="s">
        <v>405</v>
      </c>
      <c r="B7" s="674">
        <v>484807.7</v>
      </c>
      <c r="C7" s="674">
        <v>484807.7</v>
      </c>
    </row>
    <row r="8" spans="1:3" x14ac:dyDescent="0.25">
      <c r="A8" s="611" t="s">
        <v>406</v>
      </c>
      <c r="B8" s="674">
        <v>6455.53</v>
      </c>
      <c r="C8" s="674">
        <v>6455.53</v>
      </c>
    </row>
    <row r="9" spans="1:3" x14ac:dyDescent="0.25">
      <c r="A9" s="611" t="s">
        <v>408</v>
      </c>
      <c r="B9" s="674">
        <v>4567.4299999999994</v>
      </c>
      <c r="C9" s="674">
        <v>4567.4299999999994</v>
      </c>
    </row>
    <row r="10" spans="1:3" x14ac:dyDescent="0.25">
      <c r="A10" s="611" t="s">
        <v>409</v>
      </c>
      <c r="B10" s="674">
        <v>2884.3</v>
      </c>
      <c r="C10" s="674">
        <v>2884.3</v>
      </c>
    </row>
    <row r="11" spans="1:3" x14ac:dyDescent="0.25">
      <c r="A11" s="611" t="s">
        <v>410</v>
      </c>
      <c r="B11" s="674">
        <v>26099.41</v>
      </c>
      <c r="C11" s="674">
        <v>26099.41</v>
      </c>
    </row>
    <row r="12" spans="1:3" x14ac:dyDescent="0.25">
      <c r="A12" s="611" t="s">
        <v>411</v>
      </c>
      <c r="B12" s="674">
        <v>205758.55000000005</v>
      </c>
      <c r="C12" s="674">
        <v>205758.55000000005</v>
      </c>
    </row>
    <row r="13" spans="1:3" x14ac:dyDescent="0.25">
      <c r="A13" s="611" t="s">
        <v>412</v>
      </c>
      <c r="B13" s="674">
        <v>44956.719999999979</v>
      </c>
      <c r="C13" s="674">
        <v>44956.719999999979</v>
      </c>
    </row>
    <row r="14" spans="1:3" x14ac:dyDescent="0.25">
      <c r="A14" s="611" t="s">
        <v>413</v>
      </c>
      <c r="B14" s="674">
        <v>14406.039999999999</v>
      </c>
      <c r="C14" s="674">
        <v>14406.039999999999</v>
      </c>
    </row>
    <row r="15" spans="1:3" x14ac:dyDescent="0.25">
      <c r="A15" s="611" t="s">
        <v>414</v>
      </c>
      <c r="B15" s="674">
        <v>20368.560000000001</v>
      </c>
      <c r="C15" s="674">
        <v>20368.560000000001</v>
      </c>
    </row>
    <row r="16" spans="1:3" x14ac:dyDescent="0.25">
      <c r="A16" s="611" t="s">
        <v>416</v>
      </c>
      <c r="B16" s="674">
        <v>103092.31000000001</v>
      </c>
      <c r="C16" s="674">
        <v>103092.31000000001</v>
      </c>
    </row>
    <row r="17" spans="1:3" x14ac:dyDescent="0.25">
      <c r="A17" s="611" t="s">
        <v>417</v>
      </c>
      <c r="B17" s="674">
        <v>332313</v>
      </c>
      <c r="C17" s="674">
        <v>332313</v>
      </c>
    </row>
    <row r="18" spans="1:3" x14ac:dyDescent="0.25">
      <c r="A18" s="611" t="s">
        <v>418</v>
      </c>
      <c r="B18" s="674"/>
      <c r="C18" s="674"/>
    </row>
    <row r="19" spans="1:3" x14ac:dyDescent="0.25">
      <c r="A19" s="611" t="s">
        <v>419</v>
      </c>
      <c r="B19" s="674">
        <v>1617.52</v>
      </c>
      <c r="C19" s="674">
        <v>1617.52</v>
      </c>
    </row>
    <row r="20" spans="1:3" x14ac:dyDescent="0.25">
      <c r="A20" s="611" t="s">
        <v>420</v>
      </c>
      <c r="B20" s="674">
        <v>276263.37</v>
      </c>
      <c r="C20" s="674">
        <v>276263.37</v>
      </c>
    </row>
    <row r="21" spans="1:3" x14ac:dyDescent="0.25">
      <c r="A21" s="611" t="s">
        <v>421</v>
      </c>
      <c r="B21" s="674">
        <v>79563.910000000018</v>
      </c>
      <c r="C21" s="674">
        <v>79563.910000000018</v>
      </c>
    </row>
    <row r="22" spans="1:3" x14ac:dyDescent="0.25">
      <c r="A22" s="611" t="s">
        <v>422</v>
      </c>
      <c r="B22" s="674">
        <v>20602.009999999998</v>
      </c>
      <c r="C22" s="674">
        <v>20602.009999999998</v>
      </c>
    </row>
    <row r="23" spans="1:3" x14ac:dyDescent="0.25">
      <c r="A23" s="611" t="s">
        <v>423</v>
      </c>
      <c r="B23" s="674"/>
      <c r="C23" s="674"/>
    </row>
    <row r="24" spans="1:3" x14ac:dyDescent="0.25">
      <c r="A24" s="611" t="s">
        <v>424</v>
      </c>
      <c r="B24" s="674">
        <v>173716.03999999992</v>
      </c>
      <c r="C24" s="674">
        <v>173716.03999999992</v>
      </c>
    </row>
    <row r="25" spans="1:3" x14ac:dyDescent="0.25">
      <c r="A25" s="611" t="s">
        <v>425</v>
      </c>
      <c r="B25" s="674">
        <v>259299.79999999996</v>
      </c>
      <c r="C25" s="674">
        <v>259299.79999999996</v>
      </c>
    </row>
    <row r="26" spans="1:3" x14ac:dyDescent="0.25">
      <c r="A26" s="611" t="s">
        <v>426</v>
      </c>
      <c r="B26" s="674">
        <v>17794.169999999998</v>
      </c>
      <c r="C26" s="674">
        <v>17794.169999999998</v>
      </c>
    </row>
    <row r="27" spans="1:3" x14ac:dyDescent="0.25">
      <c r="A27" s="611" t="s">
        <v>427</v>
      </c>
      <c r="B27" s="674">
        <v>31943</v>
      </c>
      <c r="C27" s="674">
        <v>31943</v>
      </c>
    </row>
    <row r="28" spans="1:3" x14ac:dyDescent="0.25">
      <c r="A28" s="611" t="s">
        <v>428</v>
      </c>
      <c r="B28" s="674">
        <v>26031.07</v>
      </c>
      <c r="C28" s="674">
        <v>26031.07</v>
      </c>
    </row>
    <row r="29" spans="1:3" x14ac:dyDescent="0.25">
      <c r="A29" s="611" t="s">
        <v>429</v>
      </c>
      <c r="B29" s="674">
        <v>308</v>
      </c>
      <c r="C29" s="674">
        <v>308</v>
      </c>
    </row>
    <row r="30" spans="1:3" x14ac:dyDescent="0.25">
      <c r="A30" s="611" t="s">
        <v>430</v>
      </c>
      <c r="B30" s="674">
        <v>34812.47</v>
      </c>
      <c r="C30" s="674">
        <v>34812.47</v>
      </c>
    </row>
    <row r="31" spans="1:3" x14ac:dyDescent="0.25">
      <c r="A31" s="611" t="s">
        <v>431</v>
      </c>
      <c r="B31" s="674">
        <v>7668.87</v>
      </c>
      <c r="C31" s="674">
        <v>7668.87</v>
      </c>
    </row>
    <row r="32" spans="1:3" x14ac:dyDescent="0.25">
      <c r="A32" s="611" t="s">
        <v>432</v>
      </c>
      <c r="B32" s="674"/>
      <c r="C32" s="674"/>
    </row>
    <row r="33" spans="1:3" x14ac:dyDescent="0.25">
      <c r="A33" s="611" t="s">
        <v>433</v>
      </c>
      <c r="B33" s="674"/>
      <c r="C33" s="674"/>
    </row>
    <row r="34" spans="1:3" x14ac:dyDescent="0.25">
      <c r="A34" s="611" t="s">
        <v>434</v>
      </c>
      <c r="B34" s="674">
        <v>8938.880000000001</v>
      </c>
      <c r="C34" s="674">
        <v>8938.880000000001</v>
      </c>
    </row>
    <row r="35" spans="1:3" x14ac:dyDescent="0.25">
      <c r="A35" s="611" t="s">
        <v>435</v>
      </c>
      <c r="B35" s="674">
        <v>63180.36</v>
      </c>
      <c r="C35" s="674">
        <v>63180.36</v>
      </c>
    </row>
    <row r="36" spans="1:3" x14ac:dyDescent="0.25">
      <c r="A36" s="611" t="s">
        <v>436</v>
      </c>
      <c r="B36" s="674"/>
      <c r="C36" s="674"/>
    </row>
    <row r="37" spans="1:3" x14ac:dyDescent="0.25">
      <c r="A37" s="611" t="s">
        <v>437</v>
      </c>
      <c r="B37" s="674">
        <v>12085.150000000001</v>
      </c>
      <c r="C37" s="674">
        <v>12085.150000000001</v>
      </c>
    </row>
    <row r="38" spans="1:3" x14ac:dyDescent="0.25">
      <c r="A38" s="611" t="s">
        <v>438</v>
      </c>
      <c r="B38" s="674">
        <v>578717.92999999993</v>
      </c>
      <c r="C38" s="674">
        <v>578717.92999999993</v>
      </c>
    </row>
    <row r="39" spans="1:3" x14ac:dyDescent="0.25">
      <c r="A39" s="611" t="s">
        <v>439</v>
      </c>
      <c r="B39" s="674">
        <v>6822.5700000000006</v>
      </c>
      <c r="C39" s="674">
        <v>6822.5700000000006</v>
      </c>
    </row>
    <row r="40" spans="1:3" x14ac:dyDescent="0.25">
      <c r="A40" s="611" t="s">
        <v>440</v>
      </c>
      <c r="B40" s="674"/>
      <c r="C40" s="674"/>
    </row>
    <row r="41" spans="1:3" x14ac:dyDescent="0.25">
      <c r="A41" s="611" t="s">
        <v>441</v>
      </c>
      <c r="B41" s="674">
        <v>78726.83</v>
      </c>
      <c r="C41" s="674">
        <v>78726.83</v>
      </c>
    </row>
    <row r="42" spans="1:3" x14ac:dyDescent="0.25">
      <c r="A42" s="611" t="s">
        <v>442</v>
      </c>
      <c r="B42" s="674">
        <v>2999237.56</v>
      </c>
      <c r="C42" s="674">
        <v>2999237.56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14"/>
  <sheetViews>
    <sheetView topLeftCell="A2" workbookViewId="0">
      <selection activeCell="I23" sqref="I23"/>
    </sheetView>
  </sheetViews>
  <sheetFormatPr defaultColWidth="13.7109375" defaultRowHeight="15" x14ac:dyDescent="0.25"/>
  <cols>
    <col min="1" max="1" width="63" style="590" customWidth="1"/>
    <col min="2" max="3" width="13.7109375" style="590"/>
    <col min="4" max="4" width="25" style="590" customWidth="1"/>
    <col min="5" max="17" width="18" style="590" customWidth="1"/>
    <col min="18" max="30" width="32" style="590" customWidth="1"/>
    <col min="31" max="16384" width="13.7109375" style="590"/>
  </cols>
  <sheetData>
    <row r="1" spans="1:30" x14ac:dyDescent="0.25">
      <c r="A1" s="589" t="s">
        <v>374</v>
      </c>
      <c r="B1" s="589" t="s">
        <v>375</v>
      </c>
    </row>
    <row r="3" spans="1:30" x14ac:dyDescent="0.25">
      <c r="E3" s="589" t="s">
        <v>376</v>
      </c>
      <c r="F3" s="589" t="s">
        <v>377</v>
      </c>
    </row>
    <row r="4" spans="1:30" x14ac:dyDescent="0.25">
      <c r="E4" s="693" t="s">
        <v>378</v>
      </c>
      <c r="F4" s="693" t="s">
        <v>378</v>
      </c>
      <c r="G4" s="693" t="s">
        <v>378</v>
      </c>
      <c r="H4" s="693" t="s">
        <v>378</v>
      </c>
      <c r="I4" s="693" t="s">
        <v>378</v>
      </c>
      <c r="J4" s="693" t="s">
        <v>378</v>
      </c>
      <c r="K4" s="693" t="s">
        <v>378</v>
      </c>
      <c r="L4" s="693" t="s">
        <v>378</v>
      </c>
      <c r="M4" s="693" t="s">
        <v>378</v>
      </c>
      <c r="N4" s="693" t="s">
        <v>378</v>
      </c>
      <c r="O4" s="693" t="s">
        <v>378</v>
      </c>
      <c r="P4" s="693" t="s">
        <v>378</v>
      </c>
      <c r="Q4" s="693" t="s">
        <v>378</v>
      </c>
      <c r="R4" s="693" t="s">
        <v>379</v>
      </c>
      <c r="S4" s="693" t="s">
        <v>379</v>
      </c>
      <c r="T4" s="693" t="s">
        <v>379</v>
      </c>
      <c r="U4" s="693" t="s">
        <v>379</v>
      </c>
      <c r="V4" s="693" t="s">
        <v>379</v>
      </c>
      <c r="W4" s="693" t="s">
        <v>379</v>
      </c>
      <c r="X4" s="693" t="s">
        <v>379</v>
      </c>
      <c r="Y4" s="693" t="s">
        <v>379</v>
      </c>
      <c r="Z4" s="693" t="s">
        <v>379</v>
      </c>
      <c r="AA4" s="693" t="s">
        <v>379</v>
      </c>
      <c r="AB4" s="693" t="s">
        <v>379</v>
      </c>
      <c r="AC4" s="693" t="s">
        <v>379</v>
      </c>
      <c r="AD4" s="694" t="s">
        <v>379</v>
      </c>
    </row>
    <row r="5" spans="1:30" ht="15.75" thickBot="1" x14ac:dyDescent="0.3">
      <c r="A5" s="589" t="s">
        <v>380</v>
      </c>
      <c r="B5" s="589" t="s">
        <v>381</v>
      </c>
      <c r="C5" s="589" t="s">
        <v>382</v>
      </c>
      <c r="D5" s="589" t="s">
        <v>383</v>
      </c>
      <c r="E5" s="670" t="s">
        <v>482</v>
      </c>
      <c r="F5" s="670" t="s">
        <v>481</v>
      </c>
      <c r="G5" s="670" t="s">
        <v>384</v>
      </c>
      <c r="H5" s="670" t="s">
        <v>385</v>
      </c>
      <c r="I5" s="670" t="s">
        <v>386</v>
      </c>
      <c r="J5" s="670" t="s">
        <v>387</v>
      </c>
      <c r="K5" s="670" t="s">
        <v>388</v>
      </c>
      <c r="L5" s="670" t="s">
        <v>389</v>
      </c>
      <c r="M5" s="670" t="s">
        <v>390</v>
      </c>
      <c r="N5" s="670" t="s">
        <v>391</v>
      </c>
      <c r="O5" s="670" t="s">
        <v>392</v>
      </c>
      <c r="P5" s="670" t="s">
        <v>393</v>
      </c>
      <c r="Q5" s="591" t="s">
        <v>394</v>
      </c>
      <c r="R5" s="670" t="s">
        <v>482</v>
      </c>
      <c r="S5" s="670" t="s">
        <v>481</v>
      </c>
      <c r="T5" s="670" t="s">
        <v>384</v>
      </c>
      <c r="U5" s="670" t="s">
        <v>385</v>
      </c>
      <c r="V5" s="670" t="s">
        <v>386</v>
      </c>
      <c r="W5" s="670" t="s">
        <v>387</v>
      </c>
      <c r="X5" s="670" t="s">
        <v>388</v>
      </c>
      <c r="Y5" s="670" t="s">
        <v>389</v>
      </c>
      <c r="Z5" s="670" t="s">
        <v>390</v>
      </c>
      <c r="AA5" s="670" t="s">
        <v>391</v>
      </c>
      <c r="AB5" s="670" t="s">
        <v>392</v>
      </c>
      <c r="AC5" s="670" t="s">
        <v>393</v>
      </c>
      <c r="AD5" s="592" t="s">
        <v>394</v>
      </c>
    </row>
    <row r="6" spans="1:30" ht="15.75" thickBot="1" x14ac:dyDescent="0.3">
      <c r="A6" s="593" t="s">
        <v>395</v>
      </c>
      <c r="B6" s="672">
        <v>45161</v>
      </c>
      <c r="C6" s="671" t="s">
        <v>396</v>
      </c>
      <c r="D6" s="594" t="s">
        <v>397</v>
      </c>
      <c r="E6" s="596">
        <v>250</v>
      </c>
      <c r="F6" s="595"/>
      <c r="G6" s="595"/>
      <c r="H6" s="595"/>
      <c r="I6" s="595"/>
      <c r="J6" s="595"/>
      <c r="K6" s="595"/>
      <c r="L6" s="595"/>
      <c r="M6" s="595"/>
      <c r="N6" s="595"/>
      <c r="O6" s="595"/>
      <c r="P6" s="595"/>
      <c r="Q6" s="597">
        <v>250</v>
      </c>
      <c r="R6" s="598">
        <v>1</v>
      </c>
      <c r="S6" s="595"/>
      <c r="T6" s="595"/>
      <c r="U6" s="595"/>
      <c r="V6" s="595"/>
      <c r="W6" s="595"/>
      <c r="X6" s="595"/>
      <c r="Y6" s="595"/>
      <c r="Z6" s="595"/>
      <c r="AA6" s="595"/>
      <c r="AB6" s="595"/>
      <c r="AC6" s="595"/>
      <c r="AD6" s="599">
        <v>1</v>
      </c>
    </row>
    <row r="7" spans="1:30" ht="15.75" thickBot="1" x14ac:dyDescent="0.3">
      <c r="A7" s="593" t="s">
        <v>395</v>
      </c>
      <c r="B7" s="673">
        <v>45251</v>
      </c>
      <c r="C7" s="671" t="s">
        <v>396</v>
      </c>
      <c r="D7" s="600" t="s">
        <v>397</v>
      </c>
      <c r="E7" s="602"/>
      <c r="F7" s="602"/>
      <c r="G7" s="602"/>
      <c r="H7" s="601">
        <v>10758.56</v>
      </c>
      <c r="I7" s="602"/>
      <c r="J7" s="602"/>
      <c r="K7" s="602"/>
      <c r="L7" s="602"/>
      <c r="M7" s="602"/>
      <c r="N7" s="602"/>
      <c r="O7" s="602"/>
      <c r="P7" s="602"/>
      <c r="Q7" s="603">
        <v>10758.56</v>
      </c>
      <c r="R7" s="602"/>
      <c r="S7" s="602"/>
      <c r="T7" s="602"/>
      <c r="U7" s="604">
        <v>14</v>
      </c>
      <c r="V7" s="602"/>
      <c r="W7" s="602"/>
      <c r="X7" s="602"/>
      <c r="Y7" s="602"/>
      <c r="Z7" s="602"/>
      <c r="AA7" s="602"/>
      <c r="AB7" s="602"/>
      <c r="AC7" s="602"/>
      <c r="AD7" s="605">
        <v>14</v>
      </c>
    </row>
    <row r="8" spans="1:30" ht="15.75" thickBot="1" x14ac:dyDescent="0.3">
      <c r="A8" s="593" t="s">
        <v>395</v>
      </c>
      <c r="B8" s="672">
        <v>45260</v>
      </c>
      <c r="C8" s="671" t="s">
        <v>396</v>
      </c>
      <c r="D8" s="606" t="s">
        <v>397</v>
      </c>
      <c r="E8" s="670"/>
      <c r="F8" s="607">
        <v>1000</v>
      </c>
      <c r="G8" s="607">
        <v>250</v>
      </c>
      <c r="H8" s="670"/>
      <c r="I8" s="670"/>
      <c r="J8" s="670"/>
      <c r="K8" s="670"/>
      <c r="L8" s="670"/>
      <c r="M8" s="670"/>
      <c r="N8" s="670"/>
      <c r="O8" s="670"/>
      <c r="P8" s="670"/>
      <c r="Q8" s="603">
        <v>1250</v>
      </c>
      <c r="R8" s="670"/>
      <c r="S8" s="608">
        <v>4</v>
      </c>
      <c r="T8" s="608">
        <v>1</v>
      </c>
      <c r="U8" s="670"/>
      <c r="V8" s="670"/>
      <c r="W8" s="670"/>
      <c r="X8" s="670"/>
      <c r="Y8" s="670"/>
      <c r="Z8" s="670"/>
      <c r="AA8" s="670"/>
      <c r="AB8" s="670"/>
      <c r="AC8" s="670"/>
      <c r="AD8" s="605">
        <v>5</v>
      </c>
    </row>
    <row r="9" spans="1:30" ht="15.75" thickBot="1" x14ac:dyDescent="0.3">
      <c r="A9" s="593" t="s">
        <v>395</v>
      </c>
      <c r="B9" s="673">
        <v>45271</v>
      </c>
      <c r="C9" s="671" t="s">
        <v>396</v>
      </c>
      <c r="D9" s="600" t="s">
        <v>397</v>
      </c>
      <c r="E9" s="602"/>
      <c r="F9" s="602"/>
      <c r="G9" s="601">
        <v>250</v>
      </c>
      <c r="H9" s="602"/>
      <c r="I9" s="601">
        <v>31.02</v>
      </c>
      <c r="J9" s="602"/>
      <c r="K9" s="602"/>
      <c r="L9" s="602"/>
      <c r="M9" s="602"/>
      <c r="N9" s="602"/>
      <c r="O9" s="602"/>
      <c r="P9" s="602"/>
      <c r="Q9" s="603">
        <v>281.02</v>
      </c>
      <c r="R9" s="602"/>
      <c r="S9" s="602"/>
      <c r="T9" s="604">
        <v>1</v>
      </c>
      <c r="U9" s="602"/>
      <c r="V9" s="604">
        <v>1</v>
      </c>
      <c r="W9" s="602"/>
      <c r="X9" s="602"/>
      <c r="Y9" s="602"/>
      <c r="Z9" s="602"/>
      <c r="AA9" s="602"/>
      <c r="AB9" s="602"/>
      <c r="AC9" s="602"/>
      <c r="AD9" s="605">
        <v>2</v>
      </c>
    </row>
    <row r="10" spans="1:30" ht="15.75" thickBot="1" x14ac:dyDescent="0.3">
      <c r="A10" s="593" t="s">
        <v>395</v>
      </c>
      <c r="B10" s="672">
        <v>45273</v>
      </c>
      <c r="C10" s="671" t="s">
        <v>396</v>
      </c>
      <c r="D10" s="606" t="s">
        <v>397</v>
      </c>
      <c r="E10" s="670"/>
      <c r="F10" s="670"/>
      <c r="G10" s="670"/>
      <c r="H10" s="670"/>
      <c r="I10" s="607">
        <v>678</v>
      </c>
      <c r="J10" s="670"/>
      <c r="K10" s="670"/>
      <c r="L10" s="670"/>
      <c r="M10" s="670"/>
      <c r="N10" s="670"/>
      <c r="O10" s="670"/>
      <c r="P10" s="670"/>
      <c r="Q10" s="603">
        <v>678</v>
      </c>
      <c r="R10" s="670"/>
      <c r="S10" s="670"/>
      <c r="T10" s="670"/>
      <c r="U10" s="670"/>
      <c r="V10" s="608">
        <v>1</v>
      </c>
      <c r="W10" s="670"/>
      <c r="X10" s="670"/>
      <c r="Y10" s="670"/>
      <c r="Z10" s="670"/>
      <c r="AA10" s="670"/>
      <c r="AB10" s="670"/>
      <c r="AC10" s="670"/>
      <c r="AD10" s="605">
        <v>1</v>
      </c>
    </row>
    <row r="11" spans="1:30" ht="15.75" thickBot="1" x14ac:dyDescent="0.3">
      <c r="A11" s="593" t="s">
        <v>395</v>
      </c>
      <c r="B11" s="673">
        <v>45279</v>
      </c>
      <c r="C11" s="671" t="s">
        <v>396</v>
      </c>
      <c r="D11" s="600" t="s">
        <v>397</v>
      </c>
      <c r="E11" s="602"/>
      <c r="F11" s="602"/>
      <c r="G11" s="602"/>
      <c r="H11" s="602"/>
      <c r="I11" s="601">
        <v>250</v>
      </c>
      <c r="J11" s="602"/>
      <c r="K11" s="602"/>
      <c r="L11" s="602"/>
      <c r="M11" s="602"/>
      <c r="N11" s="602"/>
      <c r="O11" s="602"/>
      <c r="P11" s="602"/>
      <c r="Q11" s="603">
        <v>250</v>
      </c>
      <c r="R11" s="602"/>
      <c r="S11" s="602"/>
      <c r="T11" s="602"/>
      <c r="U11" s="602"/>
      <c r="V11" s="604">
        <v>1</v>
      </c>
      <c r="W11" s="602"/>
      <c r="X11" s="602"/>
      <c r="Y11" s="602"/>
      <c r="Z11" s="602"/>
      <c r="AA11" s="602"/>
      <c r="AB11" s="602"/>
      <c r="AC11" s="602"/>
      <c r="AD11" s="605">
        <v>1</v>
      </c>
    </row>
    <row r="12" spans="1:30" ht="15.75" thickBot="1" x14ac:dyDescent="0.3">
      <c r="A12" s="593" t="s">
        <v>395</v>
      </c>
      <c r="B12" s="672">
        <v>45288</v>
      </c>
      <c r="C12" s="671" t="s">
        <v>396</v>
      </c>
      <c r="D12" s="606" t="s">
        <v>397</v>
      </c>
      <c r="E12" s="670"/>
      <c r="F12" s="670"/>
      <c r="G12" s="670"/>
      <c r="H12" s="670"/>
      <c r="I12" s="607">
        <v>1067.9100000000001</v>
      </c>
      <c r="J12" s="670"/>
      <c r="K12" s="670"/>
      <c r="L12" s="670"/>
      <c r="M12" s="670"/>
      <c r="N12" s="670"/>
      <c r="O12" s="670"/>
      <c r="P12" s="670"/>
      <c r="Q12" s="603">
        <v>1067.9100000000001</v>
      </c>
      <c r="R12" s="670"/>
      <c r="S12" s="670"/>
      <c r="T12" s="670"/>
      <c r="U12" s="670"/>
      <c r="V12" s="608">
        <v>1</v>
      </c>
      <c r="W12" s="670"/>
      <c r="X12" s="670"/>
      <c r="Y12" s="670"/>
      <c r="Z12" s="670"/>
      <c r="AA12" s="670"/>
      <c r="AB12" s="670"/>
      <c r="AC12" s="670"/>
      <c r="AD12" s="605">
        <v>1</v>
      </c>
    </row>
    <row r="13" spans="1:30" ht="15.75" thickBot="1" x14ac:dyDescent="0.3">
      <c r="A13" s="593" t="s">
        <v>395</v>
      </c>
      <c r="B13" s="673">
        <v>45301</v>
      </c>
      <c r="C13" s="671" t="s">
        <v>396</v>
      </c>
      <c r="D13" s="600" t="s">
        <v>397</v>
      </c>
      <c r="E13" s="602"/>
      <c r="F13" s="602"/>
      <c r="G13" s="602"/>
      <c r="H13" s="602"/>
      <c r="I13" s="602"/>
      <c r="J13" s="601">
        <v>250</v>
      </c>
      <c r="K13" s="602"/>
      <c r="L13" s="602"/>
      <c r="M13" s="602"/>
      <c r="N13" s="602"/>
      <c r="O13" s="602"/>
      <c r="P13" s="602"/>
      <c r="Q13" s="603">
        <v>250</v>
      </c>
      <c r="R13" s="602"/>
      <c r="S13" s="602"/>
      <c r="T13" s="602"/>
      <c r="U13" s="602"/>
      <c r="V13" s="602"/>
      <c r="W13" s="604">
        <v>1</v>
      </c>
      <c r="X13" s="602"/>
      <c r="Y13" s="602"/>
      <c r="Z13" s="602"/>
      <c r="AA13" s="602"/>
      <c r="AB13" s="602"/>
      <c r="AC13" s="602"/>
      <c r="AD13" s="605">
        <v>1</v>
      </c>
    </row>
    <row r="14" spans="1:30" ht="15.75" thickBot="1" x14ac:dyDescent="0.3">
      <c r="A14" s="593" t="s">
        <v>395</v>
      </c>
      <c r="B14" s="672">
        <v>45313</v>
      </c>
      <c r="C14" s="671" t="s">
        <v>396</v>
      </c>
      <c r="D14" s="606" t="s">
        <v>397</v>
      </c>
      <c r="E14" s="670"/>
      <c r="F14" s="670"/>
      <c r="G14" s="670"/>
      <c r="H14" s="670"/>
      <c r="I14" s="670"/>
      <c r="J14" s="607">
        <v>13593.32</v>
      </c>
      <c r="K14" s="670"/>
      <c r="L14" s="670"/>
      <c r="M14" s="670"/>
      <c r="N14" s="670"/>
      <c r="O14" s="670"/>
      <c r="P14" s="670"/>
      <c r="Q14" s="603">
        <v>13593.32</v>
      </c>
      <c r="R14" s="670"/>
      <c r="S14" s="670"/>
      <c r="T14" s="670"/>
      <c r="U14" s="670"/>
      <c r="V14" s="670"/>
      <c r="W14" s="608">
        <v>35</v>
      </c>
      <c r="X14" s="670"/>
      <c r="Y14" s="670"/>
      <c r="Z14" s="670"/>
      <c r="AA14" s="670"/>
      <c r="AB14" s="670"/>
      <c r="AC14" s="670"/>
      <c r="AD14" s="605">
        <v>35</v>
      </c>
    </row>
    <row r="15" spans="1:30" ht="15.75" thickBot="1" x14ac:dyDescent="0.3">
      <c r="A15" s="593" t="s">
        <v>395</v>
      </c>
      <c r="B15" s="673">
        <v>45324</v>
      </c>
      <c r="C15" s="671" t="s">
        <v>396</v>
      </c>
      <c r="D15" s="600" t="s">
        <v>397</v>
      </c>
      <c r="E15" s="602"/>
      <c r="F15" s="602"/>
      <c r="G15" s="602"/>
      <c r="H15" s="602"/>
      <c r="I15" s="602"/>
      <c r="J15" s="602"/>
      <c r="K15" s="601">
        <v>1300</v>
      </c>
      <c r="L15" s="602"/>
      <c r="M15" s="602"/>
      <c r="N15" s="602"/>
      <c r="O15" s="602"/>
      <c r="P15" s="602"/>
      <c r="Q15" s="603">
        <v>1300</v>
      </c>
      <c r="R15" s="602"/>
      <c r="S15" s="602"/>
      <c r="T15" s="602"/>
      <c r="U15" s="602"/>
      <c r="V15" s="602"/>
      <c r="W15" s="602"/>
      <c r="X15" s="604">
        <v>2</v>
      </c>
      <c r="Y15" s="602"/>
      <c r="Z15" s="602"/>
      <c r="AA15" s="602"/>
      <c r="AB15" s="602"/>
      <c r="AC15" s="602"/>
      <c r="AD15" s="605">
        <v>2</v>
      </c>
    </row>
    <row r="16" spans="1:30" ht="15.75" thickBot="1" x14ac:dyDescent="0.3">
      <c r="A16" s="593" t="s">
        <v>395</v>
      </c>
      <c r="B16" s="672">
        <v>45328</v>
      </c>
      <c r="C16" s="671" t="s">
        <v>396</v>
      </c>
      <c r="D16" s="606" t="s">
        <v>397</v>
      </c>
      <c r="E16" s="670"/>
      <c r="F16" s="670"/>
      <c r="G16" s="670"/>
      <c r="H16" s="670"/>
      <c r="I16" s="670"/>
      <c r="J16" s="607">
        <v>750</v>
      </c>
      <c r="K16" s="607">
        <v>363.16</v>
      </c>
      <c r="L16" s="670"/>
      <c r="M16" s="670"/>
      <c r="N16" s="670"/>
      <c r="O16" s="670"/>
      <c r="P16" s="670"/>
      <c r="Q16" s="603">
        <v>1113.1600000000001</v>
      </c>
      <c r="R16" s="670"/>
      <c r="S16" s="670"/>
      <c r="T16" s="670"/>
      <c r="U16" s="670"/>
      <c r="V16" s="670"/>
      <c r="W16" s="608">
        <v>3</v>
      </c>
      <c r="X16" s="608">
        <v>3</v>
      </c>
      <c r="Y16" s="670"/>
      <c r="Z16" s="670"/>
      <c r="AA16" s="670"/>
      <c r="AB16" s="670"/>
      <c r="AC16" s="670"/>
      <c r="AD16" s="605">
        <v>6</v>
      </c>
    </row>
    <row r="17" spans="1:30" ht="15.75" thickBot="1" x14ac:dyDescent="0.3">
      <c r="A17" s="593" t="s">
        <v>395</v>
      </c>
      <c r="B17" s="673">
        <v>45335</v>
      </c>
      <c r="C17" s="671" t="s">
        <v>396</v>
      </c>
      <c r="D17" s="600" t="s">
        <v>397</v>
      </c>
      <c r="E17" s="602"/>
      <c r="F17" s="602"/>
      <c r="G17" s="602"/>
      <c r="H17" s="602"/>
      <c r="I17" s="602"/>
      <c r="J17" s="602"/>
      <c r="K17" s="601">
        <v>500</v>
      </c>
      <c r="L17" s="602"/>
      <c r="M17" s="602"/>
      <c r="N17" s="602"/>
      <c r="O17" s="602"/>
      <c r="P17" s="602"/>
      <c r="Q17" s="603">
        <v>500</v>
      </c>
      <c r="R17" s="602"/>
      <c r="S17" s="602"/>
      <c r="T17" s="602"/>
      <c r="U17" s="602"/>
      <c r="V17" s="602"/>
      <c r="W17" s="602"/>
      <c r="X17" s="604">
        <v>2</v>
      </c>
      <c r="Y17" s="602"/>
      <c r="Z17" s="602"/>
      <c r="AA17" s="602"/>
      <c r="AB17" s="602"/>
      <c r="AC17" s="602"/>
      <c r="AD17" s="605">
        <v>2</v>
      </c>
    </row>
    <row r="18" spans="1:30" ht="15.75" thickBot="1" x14ac:dyDescent="0.3">
      <c r="A18" s="593" t="s">
        <v>395</v>
      </c>
      <c r="B18" s="672">
        <v>45343</v>
      </c>
      <c r="C18" s="671" t="s">
        <v>396</v>
      </c>
      <c r="D18" s="606" t="s">
        <v>397</v>
      </c>
      <c r="E18" s="670"/>
      <c r="F18" s="670"/>
      <c r="G18" s="670"/>
      <c r="H18" s="670"/>
      <c r="I18" s="670"/>
      <c r="J18" s="670"/>
      <c r="K18" s="607">
        <v>1109.95</v>
      </c>
      <c r="L18" s="670"/>
      <c r="M18" s="670"/>
      <c r="N18" s="670"/>
      <c r="O18" s="670"/>
      <c r="P18" s="670"/>
      <c r="Q18" s="603">
        <v>1109.95</v>
      </c>
      <c r="R18" s="670"/>
      <c r="S18" s="670"/>
      <c r="T18" s="670"/>
      <c r="U18" s="670"/>
      <c r="V18" s="670"/>
      <c r="W18" s="670"/>
      <c r="X18" s="608">
        <v>5</v>
      </c>
      <c r="Y18" s="670"/>
      <c r="Z18" s="670"/>
      <c r="AA18" s="670"/>
      <c r="AB18" s="670"/>
      <c r="AC18" s="670"/>
      <c r="AD18" s="605">
        <v>5</v>
      </c>
    </row>
    <row r="19" spans="1:30" ht="15.75" thickBot="1" x14ac:dyDescent="0.3">
      <c r="A19" s="593" t="s">
        <v>395</v>
      </c>
      <c r="B19" s="673">
        <v>45349</v>
      </c>
      <c r="C19" s="671" t="s">
        <v>396</v>
      </c>
      <c r="D19" s="600" t="s">
        <v>397</v>
      </c>
      <c r="E19" s="602"/>
      <c r="F19" s="602"/>
      <c r="G19" s="602"/>
      <c r="H19" s="602"/>
      <c r="I19" s="602"/>
      <c r="J19" s="602"/>
      <c r="K19" s="601">
        <v>771.11</v>
      </c>
      <c r="L19" s="602"/>
      <c r="M19" s="602"/>
      <c r="N19" s="602"/>
      <c r="O19" s="602"/>
      <c r="P19" s="602"/>
      <c r="Q19" s="603">
        <v>771.11</v>
      </c>
      <c r="R19" s="602"/>
      <c r="S19" s="602"/>
      <c r="T19" s="602"/>
      <c r="U19" s="602"/>
      <c r="V19" s="602"/>
      <c r="W19" s="602"/>
      <c r="X19" s="604">
        <v>4</v>
      </c>
      <c r="Y19" s="602"/>
      <c r="Z19" s="602"/>
      <c r="AA19" s="602"/>
      <c r="AB19" s="602"/>
      <c r="AC19" s="602"/>
      <c r="AD19" s="605">
        <v>4</v>
      </c>
    </row>
    <row r="20" spans="1:30" ht="15.75" thickBot="1" x14ac:dyDescent="0.3">
      <c r="A20" s="593" t="s">
        <v>395</v>
      </c>
      <c r="B20" s="672">
        <v>45358</v>
      </c>
      <c r="C20" s="671" t="s">
        <v>396</v>
      </c>
      <c r="D20" s="606" t="s">
        <v>397</v>
      </c>
      <c r="E20" s="670"/>
      <c r="F20" s="670"/>
      <c r="G20" s="670"/>
      <c r="H20" s="670"/>
      <c r="I20" s="670"/>
      <c r="J20" s="670"/>
      <c r="K20" s="607">
        <v>250</v>
      </c>
      <c r="L20" s="607">
        <v>153.55000000000001</v>
      </c>
      <c r="M20" s="670"/>
      <c r="N20" s="670"/>
      <c r="O20" s="670"/>
      <c r="P20" s="670"/>
      <c r="Q20" s="603">
        <v>403.55</v>
      </c>
      <c r="R20" s="670"/>
      <c r="S20" s="670"/>
      <c r="T20" s="670"/>
      <c r="U20" s="670"/>
      <c r="V20" s="670"/>
      <c r="W20" s="670"/>
      <c r="X20" s="608">
        <v>1</v>
      </c>
      <c r="Y20" s="608">
        <v>1</v>
      </c>
      <c r="Z20" s="670"/>
      <c r="AA20" s="670"/>
      <c r="AB20" s="670"/>
      <c r="AC20" s="670"/>
      <c r="AD20" s="605">
        <v>2</v>
      </c>
    </row>
    <row r="21" spans="1:30" ht="15.75" thickBot="1" x14ac:dyDescent="0.3">
      <c r="A21" s="593" t="s">
        <v>395</v>
      </c>
      <c r="B21" s="673">
        <v>45364</v>
      </c>
      <c r="C21" s="671" t="s">
        <v>396</v>
      </c>
      <c r="D21" s="600" t="s">
        <v>397</v>
      </c>
      <c r="E21" s="602"/>
      <c r="F21" s="602"/>
      <c r="G21" s="602"/>
      <c r="H21" s="602"/>
      <c r="I21" s="602"/>
      <c r="J21" s="602"/>
      <c r="K21" s="602"/>
      <c r="L21" s="601">
        <v>250</v>
      </c>
      <c r="M21" s="602"/>
      <c r="N21" s="602"/>
      <c r="O21" s="602"/>
      <c r="P21" s="602"/>
      <c r="Q21" s="603">
        <v>250</v>
      </c>
      <c r="R21" s="602"/>
      <c r="S21" s="602"/>
      <c r="T21" s="602"/>
      <c r="U21" s="602"/>
      <c r="V21" s="602"/>
      <c r="W21" s="602"/>
      <c r="X21" s="602"/>
      <c r="Y21" s="604">
        <v>1</v>
      </c>
      <c r="Z21" s="602"/>
      <c r="AA21" s="602"/>
      <c r="AB21" s="602"/>
      <c r="AC21" s="602"/>
      <c r="AD21" s="605">
        <v>1</v>
      </c>
    </row>
    <row r="22" spans="1:30" ht="15.75" thickBot="1" x14ac:dyDescent="0.3">
      <c r="A22" s="593" t="s">
        <v>395</v>
      </c>
      <c r="B22" s="672">
        <v>45369</v>
      </c>
      <c r="C22" s="671" t="s">
        <v>396</v>
      </c>
      <c r="D22" s="606" t="s">
        <v>397</v>
      </c>
      <c r="E22" s="670"/>
      <c r="F22" s="670"/>
      <c r="G22" s="670"/>
      <c r="H22" s="670"/>
      <c r="I22" s="670"/>
      <c r="J22" s="670"/>
      <c r="K22" s="670"/>
      <c r="L22" s="607">
        <v>500</v>
      </c>
      <c r="M22" s="670"/>
      <c r="N22" s="670"/>
      <c r="O22" s="670"/>
      <c r="P22" s="670"/>
      <c r="Q22" s="603">
        <v>500</v>
      </c>
      <c r="R22" s="670"/>
      <c r="S22" s="670"/>
      <c r="T22" s="670"/>
      <c r="U22" s="670"/>
      <c r="V22" s="670"/>
      <c r="W22" s="670"/>
      <c r="X22" s="670"/>
      <c r="Y22" s="608">
        <v>2</v>
      </c>
      <c r="Z22" s="670"/>
      <c r="AA22" s="670"/>
      <c r="AB22" s="670"/>
      <c r="AC22" s="670"/>
      <c r="AD22" s="605">
        <v>2</v>
      </c>
    </row>
    <row r="23" spans="1:30" ht="15.75" thickBot="1" x14ac:dyDescent="0.3">
      <c r="A23" s="593" t="s">
        <v>395</v>
      </c>
      <c r="B23" s="673">
        <v>45370</v>
      </c>
      <c r="C23" s="671" t="s">
        <v>396</v>
      </c>
      <c r="D23" s="600" t="s">
        <v>397</v>
      </c>
      <c r="E23" s="602"/>
      <c r="F23" s="602"/>
      <c r="G23" s="602"/>
      <c r="H23" s="602"/>
      <c r="I23" s="602"/>
      <c r="J23" s="602"/>
      <c r="K23" s="602"/>
      <c r="L23" s="601">
        <v>157.5</v>
      </c>
      <c r="M23" s="602"/>
      <c r="N23" s="602"/>
      <c r="O23" s="602"/>
      <c r="P23" s="602"/>
      <c r="Q23" s="603">
        <v>157.5</v>
      </c>
      <c r="R23" s="602"/>
      <c r="S23" s="602"/>
      <c r="T23" s="602"/>
      <c r="U23" s="602"/>
      <c r="V23" s="602"/>
      <c r="W23" s="602"/>
      <c r="X23" s="602"/>
      <c r="Y23" s="604">
        <v>1</v>
      </c>
      <c r="Z23" s="602"/>
      <c r="AA23" s="602"/>
      <c r="AB23" s="602"/>
      <c r="AC23" s="602"/>
      <c r="AD23" s="605">
        <v>1</v>
      </c>
    </row>
    <row r="24" spans="1:30" ht="15.75" thickBot="1" x14ac:dyDescent="0.3">
      <c r="A24" s="593" t="s">
        <v>395</v>
      </c>
      <c r="B24" s="672">
        <v>45379</v>
      </c>
      <c r="C24" s="671" t="s">
        <v>396</v>
      </c>
      <c r="D24" s="606" t="s">
        <v>397</v>
      </c>
      <c r="E24" s="670"/>
      <c r="F24" s="670"/>
      <c r="G24" s="670"/>
      <c r="H24" s="670"/>
      <c r="I24" s="670"/>
      <c r="J24" s="670"/>
      <c r="K24" s="670"/>
      <c r="L24" s="607">
        <v>1500</v>
      </c>
      <c r="M24" s="670"/>
      <c r="N24" s="670"/>
      <c r="O24" s="670"/>
      <c r="P24" s="670"/>
      <c r="Q24" s="603">
        <v>1500</v>
      </c>
      <c r="R24" s="670"/>
      <c r="S24" s="670"/>
      <c r="T24" s="670"/>
      <c r="U24" s="670"/>
      <c r="V24" s="670"/>
      <c r="W24" s="670"/>
      <c r="X24" s="670"/>
      <c r="Y24" s="608">
        <v>4</v>
      </c>
      <c r="Z24" s="670"/>
      <c r="AA24" s="670"/>
      <c r="AB24" s="670"/>
      <c r="AC24" s="670"/>
      <c r="AD24" s="605">
        <v>4</v>
      </c>
    </row>
    <row r="25" spans="1:30" ht="15.75" thickBot="1" x14ac:dyDescent="0.3">
      <c r="A25" s="593" t="s">
        <v>395</v>
      </c>
      <c r="B25" s="673">
        <v>45386</v>
      </c>
      <c r="C25" s="671" t="s">
        <v>396</v>
      </c>
      <c r="D25" s="600" t="s">
        <v>397</v>
      </c>
      <c r="E25" s="602"/>
      <c r="F25" s="602"/>
      <c r="G25" s="602"/>
      <c r="H25" s="602"/>
      <c r="I25" s="602"/>
      <c r="J25" s="602"/>
      <c r="K25" s="602"/>
      <c r="L25" s="601">
        <v>1000</v>
      </c>
      <c r="M25" s="602"/>
      <c r="N25" s="602"/>
      <c r="O25" s="602"/>
      <c r="P25" s="602"/>
      <c r="Q25" s="603">
        <v>1000</v>
      </c>
      <c r="R25" s="602"/>
      <c r="S25" s="602"/>
      <c r="T25" s="602"/>
      <c r="U25" s="602"/>
      <c r="V25" s="602"/>
      <c r="W25" s="602"/>
      <c r="X25" s="602"/>
      <c r="Y25" s="604">
        <v>2</v>
      </c>
      <c r="Z25" s="602"/>
      <c r="AA25" s="602"/>
      <c r="AB25" s="602"/>
      <c r="AC25" s="602"/>
      <c r="AD25" s="605">
        <v>2</v>
      </c>
    </row>
    <row r="26" spans="1:30" ht="15.75" thickBot="1" x14ac:dyDescent="0.3">
      <c r="A26" s="593" t="s">
        <v>395</v>
      </c>
      <c r="B26" s="672">
        <v>45407</v>
      </c>
      <c r="C26" s="671" t="s">
        <v>396</v>
      </c>
      <c r="D26" s="606" t="s">
        <v>397</v>
      </c>
      <c r="E26" s="670"/>
      <c r="F26" s="670"/>
      <c r="G26" s="670"/>
      <c r="H26" s="670"/>
      <c r="I26" s="670"/>
      <c r="J26" s="670"/>
      <c r="K26" s="670"/>
      <c r="L26" s="670"/>
      <c r="M26" s="607">
        <v>558.77</v>
      </c>
      <c r="N26" s="670"/>
      <c r="O26" s="670"/>
      <c r="P26" s="670"/>
      <c r="Q26" s="603">
        <v>558.77</v>
      </c>
      <c r="R26" s="670"/>
      <c r="S26" s="670"/>
      <c r="T26" s="670"/>
      <c r="U26" s="670"/>
      <c r="V26" s="670"/>
      <c r="W26" s="670"/>
      <c r="X26" s="670"/>
      <c r="Y26" s="670"/>
      <c r="Z26" s="608">
        <v>1</v>
      </c>
      <c r="AA26" s="670"/>
      <c r="AB26" s="670"/>
      <c r="AC26" s="670"/>
      <c r="AD26" s="605">
        <v>1</v>
      </c>
    </row>
    <row r="27" spans="1:30" ht="15.75" thickBot="1" x14ac:dyDescent="0.3">
      <c r="A27" s="593" t="s">
        <v>395</v>
      </c>
      <c r="B27" s="673">
        <v>45432</v>
      </c>
      <c r="C27" s="671" t="s">
        <v>396</v>
      </c>
      <c r="D27" s="600" t="s">
        <v>397</v>
      </c>
      <c r="E27" s="602"/>
      <c r="F27" s="602"/>
      <c r="G27" s="602"/>
      <c r="H27" s="602"/>
      <c r="I27" s="602"/>
      <c r="J27" s="602"/>
      <c r="K27" s="602"/>
      <c r="L27" s="602"/>
      <c r="M27" s="602"/>
      <c r="N27" s="601">
        <v>1768.07</v>
      </c>
      <c r="O27" s="602"/>
      <c r="P27" s="602"/>
      <c r="Q27" s="603">
        <v>1768.07</v>
      </c>
      <c r="R27" s="602"/>
      <c r="S27" s="602"/>
      <c r="T27" s="602"/>
      <c r="U27" s="602"/>
      <c r="V27" s="602"/>
      <c r="W27" s="602"/>
      <c r="X27" s="602"/>
      <c r="Y27" s="602"/>
      <c r="Z27" s="602"/>
      <c r="AA27" s="604">
        <v>3</v>
      </c>
      <c r="AB27" s="602"/>
      <c r="AC27" s="602"/>
      <c r="AD27" s="605">
        <v>3</v>
      </c>
    </row>
    <row r="28" spans="1:30" ht="15.75" thickBot="1" x14ac:dyDescent="0.3">
      <c r="A28" s="593" t="s">
        <v>395</v>
      </c>
      <c r="B28" s="672">
        <v>45447</v>
      </c>
      <c r="C28" s="671" t="s">
        <v>396</v>
      </c>
      <c r="D28" s="606" t="s">
        <v>397</v>
      </c>
      <c r="E28" s="670"/>
      <c r="F28" s="670"/>
      <c r="G28" s="670"/>
      <c r="H28" s="670"/>
      <c r="I28" s="670"/>
      <c r="J28" s="670"/>
      <c r="K28" s="670"/>
      <c r="L28" s="670"/>
      <c r="M28" s="670"/>
      <c r="N28" s="670"/>
      <c r="O28" s="607">
        <v>748.5</v>
      </c>
      <c r="P28" s="670"/>
      <c r="Q28" s="603">
        <v>748.5</v>
      </c>
      <c r="R28" s="670"/>
      <c r="S28" s="670"/>
      <c r="T28" s="670"/>
      <c r="U28" s="670"/>
      <c r="V28" s="670"/>
      <c r="W28" s="670"/>
      <c r="X28" s="670"/>
      <c r="Y28" s="670"/>
      <c r="Z28" s="670"/>
      <c r="AA28" s="670"/>
      <c r="AB28" s="608">
        <v>1</v>
      </c>
      <c r="AC28" s="670"/>
      <c r="AD28" s="605">
        <v>1</v>
      </c>
    </row>
    <row r="29" spans="1:30" ht="15.75" thickBot="1" x14ac:dyDescent="0.3">
      <c r="A29" s="593" t="s">
        <v>395</v>
      </c>
      <c r="B29" s="673">
        <v>45448</v>
      </c>
      <c r="C29" s="671" t="s">
        <v>396</v>
      </c>
      <c r="D29" s="600" t="s">
        <v>397</v>
      </c>
      <c r="E29" s="602"/>
      <c r="F29" s="602"/>
      <c r="G29" s="602"/>
      <c r="H29" s="602"/>
      <c r="I29" s="602"/>
      <c r="J29" s="602"/>
      <c r="K29" s="602"/>
      <c r="L29" s="602"/>
      <c r="M29" s="602"/>
      <c r="N29" s="602"/>
      <c r="O29" s="601">
        <v>76.790000000000006</v>
      </c>
      <c r="P29" s="602"/>
      <c r="Q29" s="603">
        <v>76.790000000000006</v>
      </c>
      <c r="R29" s="602"/>
      <c r="S29" s="602"/>
      <c r="T29" s="602"/>
      <c r="U29" s="602"/>
      <c r="V29" s="602"/>
      <c r="W29" s="602"/>
      <c r="X29" s="602"/>
      <c r="Y29" s="602"/>
      <c r="Z29" s="602"/>
      <c r="AA29" s="602"/>
      <c r="AB29" s="604">
        <v>2</v>
      </c>
      <c r="AC29" s="602"/>
      <c r="AD29" s="605">
        <v>2</v>
      </c>
    </row>
    <row r="30" spans="1:30" ht="15.75" thickBot="1" x14ac:dyDescent="0.3">
      <c r="A30" s="593" t="s">
        <v>395</v>
      </c>
      <c r="B30" s="672">
        <v>45469</v>
      </c>
      <c r="C30" s="671" t="s">
        <v>396</v>
      </c>
      <c r="D30" s="606" t="s">
        <v>397</v>
      </c>
      <c r="E30" s="670"/>
      <c r="F30" s="670"/>
      <c r="G30" s="670"/>
      <c r="H30" s="670"/>
      <c r="I30" s="670"/>
      <c r="J30" s="670"/>
      <c r="K30" s="670"/>
      <c r="L30" s="670"/>
      <c r="M30" s="670"/>
      <c r="N30" s="670"/>
      <c r="O30" s="607">
        <v>50.24</v>
      </c>
      <c r="P30" s="670"/>
      <c r="Q30" s="603">
        <v>50.24</v>
      </c>
      <c r="R30" s="670"/>
      <c r="S30" s="670"/>
      <c r="T30" s="670"/>
      <c r="U30" s="670"/>
      <c r="V30" s="670"/>
      <c r="W30" s="670"/>
      <c r="X30" s="670"/>
      <c r="Y30" s="670"/>
      <c r="Z30" s="670"/>
      <c r="AA30" s="670"/>
      <c r="AB30" s="608">
        <v>1</v>
      </c>
      <c r="AC30" s="670"/>
      <c r="AD30" s="605">
        <v>1</v>
      </c>
    </row>
    <row r="31" spans="1:30" ht="15.75" thickBot="1" x14ac:dyDescent="0.3">
      <c r="A31" s="593" t="s">
        <v>395</v>
      </c>
      <c r="B31" s="673">
        <v>45490</v>
      </c>
      <c r="C31" s="671" t="s">
        <v>396</v>
      </c>
      <c r="D31" s="600" t="s">
        <v>397</v>
      </c>
      <c r="E31" s="602"/>
      <c r="F31" s="602"/>
      <c r="G31" s="602"/>
      <c r="H31" s="602"/>
      <c r="I31" s="602"/>
      <c r="J31" s="602"/>
      <c r="K31" s="602"/>
      <c r="L31" s="602"/>
      <c r="M31" s="602"/>
      <c r="N31" s="602"/>
      <c r="O31" s="601">
        <v>997.09</v>
      </c>
      <c r="P31" s="602"/>
      <c r="Q31" s="603">
        <v>997.09</v>
      </c>
      <c r="R31" s="602"/>
      <c r="S31" s="602"/>
      <c r="T31" s="602"/>
      <c r="U31" s="602"/>
      <c r="V31" s="602"/>
      <c r="W31" s="602"/>
      <c r="X31" s="602"/>
      <c r="Y31" s="602"/>
      <c r="Z31" s="602"/>
      <c r="AA31" s="602"/>
      <c r="AB31" s="604">
        <v>1</v>
      </c>
      <c r="AC31" s="602"/>
      <c r="AD31" s="605">
        <v>1</v>
      </c>
    </row>
    <row r="32" spans="1:30" ht="15.75" thickBot="1" x14ac:dyDescent="0.3">
      <c r="A32" s="593" t="s">
        <v>395</v>
      </c>
      <c r="B32" s="692" t="s">
        <v>398</v>
      </c>
      <c r="C32" s="692" t="s">
        <v>396</v>
      </c>
      <c r="D32" s="606" t="s">
        <v>397</v>
      </c>
      <c r="E32" s="670"/>
      <c r="F32" s="670"/>
      <c r="G32" s="670"/>
      <c r="H32" s="670"/>
      <c r="I32" s="670"/>
      <c r="J32" s="670"/>
      <c r="K32" s="670"/>
      <c r="L32" s="670"/>
      <c r="M32" s="670"/>
      <c r="N32" s="670"/>
      <c r="O32" s="670"/>
      <c r="P32" s="670"/>
      <c r="Q32" s="591"/>
      <c r="R32" s="608">
        <v>1</v>
      </c>
      <c r="S32" s="608">
        <v>4</v>
      </c>
      <c r="T32" s="608">
        <v>9</v>
      </c>
      <c r="U32" s="608">
        <v>1</v>
      </c>
      <c r="V32" s="608">
        <v>1</v>
      </c>
      <c r="W32" s="608">
        <v>7</v>
      </c>
      <c r="X32" s="608">
        <v>8</v>
      </c>
      <c r="Y32" s="608">
        <v>8</v>
      </c>
      <c r="Z32" s="670"/>
      <c r="AA32" s="670"/>
      <c r="AB32" s="608">
        <v>1</v>
      </c>
      <c r="AC32" s="608">
        <v>1</v>
      </c>
      <c r="AD32" s="605">
        <v>38</v>
      </c>
    </row>
    <row r="33" spans="1:30" ht="15.75" thickBot="1" x14ac:dyDescent="0.3">
      <c r="A33" s="593" t="s">
        <v>395</v>
      </c>
      <c r="B33" s="692" t="s">
        <v>398</v>
      </c>
      <c r="C33" s="692" t="s">
        <v>396</v>
      </c>
      <c r="D33" s="600" t="s">
        <v>399</v>
      </c>
      <c r="E33" s="602"/>
      <c r="F33" s="602"/>
      <c r="G33" s="602"/>
      <c r="H33" s="602"/>
      <c r="I33" s="602"/>
      <c r="J33" s="602"/>
      <c r="K33" s="602"/>
      <c r="L33" s="602"/>
      <c r="M33" s="602"/>
      <c r="N33" s="602"/>
      <c r="O33" s="602"/>
      <c r="P33" s="602"/>
      <c r="Q33" s="591"/>
      <c r="R33" s="602"/>
      <c r="S33" s="602"/>
      <c r="T33" s="602"/>
      <c r="U33" s="602"/>
      <c r="V33" s="602"/>
      <c r="W33" s="604">
        <v>1</v>
      </c>
      <c r="X33" s="602"/>
      <c r="Y33" s="602"/>
      <c r="Z33" s="602"/>
      <c r="AA33" s="602"/>
      <c r="AB33" s="602"/>
      <c r="AC33" s="602"/>
      <c r="AD33" s="605">
        <v>1</v>
      </c>
    </row>
    <row r="34" spans="1:30" ht="15.75" thickBot="1" x14ac:dyDescent="0.3">
      <c r="A34" s="593" t="s">
        <v>395</v>
      </c>
      <c r="B34" s="671" t="s">
        <v>400</v>
      </c>
      <c r="C34" s="671" t="s">
        <v>400</v>
      </c>
      <c r="D34" s="609" t="s">
        <v>400</v>
      </c>
      <c r="E34" s="603">
        <v>250</v>
      </c>
      <c r="F34" s="603">
        <v>1000</v>
      </c>
      <c r="G34" s="603">
        <v>500</v>
      </c>
      <c r="H34" s="603">
        <v>10758.56</v>
      </c>
      <c r="I34" s="603">
        <v>2026.93</v>
      </c>
      <c r="J34" s="603">
        <v>14593.32</v>
      </c>
      <c r="K34" s="603">
        <v>4294.22</v>
      </c>
      <c r="L34" s="603">
        <v>3561.05</v>
      </c>
      <c r="M34" s="603">
        <v>558.77</v>
      </c>
      <c r="N34" s="603">
        <v>1768.07</v>
      </c>
      <c r="O34" s="603">
        <v>1872.62</v>
      </c>
      <c r="P34" s="591"/>
      <c r="Q34" s="603">
        <v>41183.54</v>
      </c>
      <c r="R34" s="610">
        <v>1</v>
      </c>
      <c r="S34" s="610">
        <v>4</v>
      </c>
      <c r="T34" s="610">
        <v>9</v>
      </c>
      <c r="U34" s="610">
        <v>15</v>
      </c>
      <c r="V34" s="610">
        <v>4</v>
      </c>
      <c r="W34" s="610">
        <v>38</v>
      </c>
      <c r="X34" s="610">
        <v>14</v>
      </c>
      <c r="Y34" s="610">
        <v>11</v>
      </c>
      <c r="Z34" s="610">
        <v>1</v>
      </c>
      <c r="AA34" s="610">
        <v>3</v>
      </c>
      <c r="AB34" s="610">
        <v>4</v>
      </c>
      <c r="AC34" s="610">
        <v>1</v>
      </c>
      <c r="AD34" s="605">
        <v>80</v>
      </c>
    </row>
    <row r="35" spans="1:30" ht="15.75" thickBot="1" x14ac:dyDescent="0.3">
      <c r="A35" s="593" t="s">
        <v>401</v>
      </c>
      <c r="B35" s="673">
        <v>45139</v>
      </c>
      <c r="C35" s="671" t="s">
        <v>396</v>
      </c>
      <c r="D35" s="600" t="s">
        <v>399</v>
      </c>
      <c r="E35" s="601">
        <v>805</v>
      </c>
      <c r="F35" s="602"/>
      <c r="G35" s="602"/>
      <c r="H35" s="602"/>
      <c r="I35" s="602"/>
      <c r="J35" s="602"/>
      <c r="K35" s="602"/>
      <c r="L35" s="602"/>
      <c r="M35" s="602"/>
      <c r="N35" s="602"/>
      <c r="O35" s="602"/>
      <c r="P35" s="602"/>
      <c r="Q35" s="603">
        <v>805</v>
      </c>
      <c r="R35" s="604">
        <v>2</v>
      </c>
      <c r="S35" s="602"/>
      <c r="T35" s="602"/>
      <c r="U35" s="602"/>
      <c r="V35" s="602"/>
      <c r="W35" s="602"/>
      <c r="X35" s="602"/>
      <c r="Y35" s="602"/>
      <c r="Z35" s="602"/>
      <c r="AA35" s="602"/>
      <c r="AB35" s="602"/>
      <c r="AC35" s="602"/>
      <c r="AD35" s="605">
        <v>2</v>
      </c>
    </row>
    <row r="36" spans="1:30" ht="15.75" thickBot="1" x14ac:dyDescent="0.3">
      <c r="A36" s="593" t="s">
        <v>401</v>
      </c>
      <c r="B36" s="672">
        <v>45153</v>
      </c>
      <c r="C36" s="671" t="s">
        <v>396</v>
      </c>
      <c r="D36" s="606" t="s">
        <v>397</v>
      </c>
      <c r="E36" s="607">
        <v>1790.6</v>
      </c>
      <c r="F36" s="670"/>
      <c r="G36" s="670"/>
      <c r="H36" s="670"/>
      <c r="I36" s="670"/>
      <c r="J36" s="670"/>
      <c r="K36" s="670"/>
      <c r="L36" s="670"/>
      <c r="M36" s="670"/>
      <c r="N36" s="670"/>
      <c r="O36" s="670"/>
      <c r="P36" s="670"/>
      <c r="Q36" s="603">
        <v>1790.6</v>
      </c>
      <c r="R36" s="608">
        <v>3</v>
      </c>
      <c r="S36" s="670"/>
      <c r="T36" s="670"/>
      <c r="U36" s="670"/>
      <c r="V36" s="670"/>
      <c r="W36" s="670"/>
      <c r="X36" s="670"/>
      <c r="Y36" s="670"/>
      <c r="Z36" s="670"/>
      <c r="AA36" s="670"/>
      <c r="AB36" s="670"/>
      <c r="AC36" s="670"/>
      <c r="AD36" s="605">
        <v>3</v>
      </c>
    </row>
    <row r="37" spans="1:30" ht="15.75" thickBot="1" x14ac:dyDescent="0.3">
      <c r="A37" s="593" t="s">
        <v>401</v>
      </c>
      <c r="B37" s="673">
        <v>45155</v>
      </c>
      <c r="C37" s="671" t="s">
        <v>396</v>
      </c>
      <c r="D37" s="600" t="s">
        <v>399</v>
      </c>
      <c r="E37" s="601">
        <v>28545</v>
      </c>
      <c r="F37" s="602"/>
      <c r="G37" s="602"/>
      <c r="H37" s="602"/>
      <c r="I37" s="602"/>
      <c r="J37" s="602"/>
      <c r="K37" s="602"/>
      <c r="L37" s="602"/>
      <c r="M37" s="602"/>
      <c r="N37" s="602"/>
      <c r="O37" s="602"/>
      <c r="P37" s="602"/>
      <c r="Q37" s="603">
        <v>28545</v>
      </c>
      <c r="R37" s="604">
        <v>42</v>
      </c>
      <c r="S37" s="602"/>
      <c r="T37" s="602"/>
      <c r="U37" s="602"/>
      <c r="V37" s="602"/>
      <c r="W37" s="602"/>
      <c r="X37" s="602"/>
      <c r="Y37" s="602"/>
      <c r="Z37" s="602"/>
      <c r="AA37" s="602"/>
      <c r="AB37" s="602"/>
      <c r="AC37" s="602"/>
      <c r="AD37" s="605">
        <v>42</v>
      </c>
    </row>
    <row r="38" spans="1:30" ht="15.75" thickBot="1" x14ac:dyDescent="0.3">
      <c r="A38" s="593" t="s">
        <v>401</v>
      </c>
      <c r="B38" s="690">
        <v>45160</v>
      </c>
      <c r="C38" s="692" t="s">
        <v>396</v>
      </c>
      <c r="D38" s="606" t="s">
        <v>402</v>
      </c>
      <c r="E38" s="607">
        <v>20256</v>
      </c>
      <c r="F38" s="670"/>
      <c r="G38" s="670"/>
      <c r="H38" s="670"/>
      <c r="I38" s="670"/>
      <c r="J38" s="670"/>
      <c r="K38" s="670"/>
      <c r="L38" s="670"/>
      <c r="M38" s="670"/>
      <c r="N38" s="670"/>
      <c r="O38" s="670"/>
      <c r="P38" s="670"/>
      <c r="Q38" s="603">
        <v>20256</v>
      </c>
      <c r="R38" s="608">
        <v>18</v>
      </c>
      <c r="S38" s="670"/>
      <c r="T38" s="670"/>
      <c r="U38" s="670"/>
      <c r="V38" s="670"/>
      <c r="W38" s="670"/>
      <c r="X38" s="670"/>
      <c r="Y38" s="670"/>
      <c r="Z38" s="670"/>
      <c r="AA38" s="670"/>
      <c r="AB38" s="670"/>
      <c r="AC38" s="670"/>
      <c r="AD38" s="605">
        <v>18</v>
      </c>
    </row>
    <row r="39" spans="1:30" ht="15.75" thickBot="1" x14ac:dyDescent="0.3">
      <c r="A39" s="593" t="s">
        <v>401</v>
      </c>
      <c r="B39" s="691">
        <v>45160</v>
      </c>
      <c r="C39" s="692" t="s">
        <v>396</v>
      </c>
      <c r="D39" s="600" t="s">
        <v>399</v>
      </c>
      <c r="E39" s="601">
        <v>15732</v>
      </c>
      <c r="F39" s="602"/>
      <c r="G39" s="602"/>
      <c r="H39" s="602"/>
      <c r="I39" s="602"/>
      <c r="J39" s="602"/>
      <c r="K39" s="602"/>
      <c r="L39" s="602"/>
      <c r="M39" s="602"/>
      <c r="N39" s="602"/>
      <c r="O39" s="602"/>
      <c r="P39" s="602"/>
      <c r="Q39" s="603">
        <v>15732</v>
      </c>
      <c r="R39" s="604">
        <v>22</v>
      </c>
      <c r="S39" s="602"/>
      <c r="T39" s="602"/>
      <c r="U39" s="602"/>
      <c r="V39" s="602"/>
      <c r="W39" s="602"/>
      <c r="X39" s="602"/>
      <c r="Y39" s="602"/>
      <c r="Z39" s="602"/>
      <c r="AA39" s="602"/>
      <c r="AB39" s="602"/>
      <c r="AC39" s="602"/>
      <c r="AD39" s="605">
        <v>22</v>
      </c>
    </row>
    <row r="40" spans="1:30" ht="15.75" thickBot="1" x14ac:dyDescent="0.3">
      <c r="A40" s="593" t="s">
        <v>401</v>
      </c>
      <c r="B40" s="672">
        <v>45166</v>
      </c>
      <c r="C40" s="671" t="s">
        <v>396</v>
      </c>
      <c r="D40" s="606" t="s">
        <v>397</v>
      </c>
      <c r="E40" s="607">
        <v>98.88</v>
      </c>
      <c r="F40" s="670"/>
      <c r="G40" s="670"/>
      <c r="H40" s="670"/>
      <c r="I40" s="670"/>
      <c r="J40" s="670"/>
      <c r="K40" s="670"/>
      <c r="L40" s="670"/>
      <c r="M40" s="670"/>
      <c r="N40" s="670"/>
      <c r="O40" s="670"/>
      <c r="P40" s="670"/>
      <c r="Q40" s="603">
        <v>98.88</v>
      </c>
      <c r="R40" s="608">
        <v>1</v>
      </c>
      <c r="S40" s="670"/>
      <c r="T40" s="670"/>
      <c r="U40" s="670"/>
      <c r="V40" s="670"/>
      <c r="W40" s="670"/>
      <c r="X40" s="670"/>
      <c r="Y40" s="670"/>
      <c r="Z40" s="670"/>
      <c r="AA40" s="670"/>
      <c r="AB40" s="670"/>
      <c r="AC40" s="670"/>
      <c r="AD40" s="605">
        <v>1</v>
      </c>
    </row>
    <row r="41" spans="1:30" ht="15.75" thickBot="1" x14ac:dyDescent="0.3">
      <c r="A41" s="593" t="s">
        <v>401</v>
      </c>
      <c r="B41" s="691">
        <v>45167</v>
      </c>
      <c r="C41" s="692" t="s">
        <v>396</v>
      </c>
      <c r="D41" s="600" t="s">
        <v>402</v>
      </c>
      <c r="E41" s="601">
        <v>40798</v>
      </c>
      <c r="F41" s="602"/>
      <c r="G41" s="602"/>
      <c r="H41" s="602"/>
      <c r="I41" s="602"/>
      <c r="J41" s="602"/>
      <c r="K41" s="602"/>
      <c r="L41" s="602"/>
      <c r="M41" s="602"/>
      <c r="N41" s="602"/>
      <c r="O41" s="602"/>
      <c r="P41" s="602"/>
      <c r="Q41" s="603">
        <v>40798</v>
      </c>
      <c r="R41" s="604">
        <v>22</v>
      </c>
      <c r="S41" s="602"/>
      <c r="T41" s="602"/>
      <c r="U41" s="602"/>
      <c r="V41" s="602"/>
      <c r="W41" s="602"/>
      <c r="X41" s="602"/>
      <c r="Y41" s="602"/>
      <c r="Z41" s="602"/>
      <c r="AA41" s="602"/>
      <c r="AB41" s="602"/>
      <c r="AC41" s="602"/>
      <c r="AD41" s="605">
        <v>22</v>
      </c>
    </row>
    <row r="42" spans="1:30" ht="15.75" thickBot="1" x14ac:dyDescent="0.3">
      <c r="A42" s="593" t="s">
        <v>401</v>
      </c>
      <c r="B42" s="690">
        <v>45167</v>
      </c>
      <c r="C42" s="692" t="s">
        <v>396</v>
      </c>
      <c r="D42" s="606" t="s">
        <v>397</v>
      </c>
      <c r="E42" s="607">
        <v>242.36</v>
      </c>
      <c r="F42" s="670"/>
      <c r="G42" s="670"/>
      <c r="H42" s="670"/>
      <c r="I42" s="670"/>
      <c r="J42" s="670"/>
      <c r="K42" s="670"/>
      <c r="L42" s="670"/>
      <c r="M42" s="670"/>
      <c r="N42" s="670"/>
      <c r="O42" s="670"/>
      <c r="P42" s="670"/>
      <c r="Q42" s="603">
        <v>242.36</v>
      </c>
      <c r="R42" s="608">
        <v>1</v>
      </c>
      <c r="S42" s="670"/>
      <c r="T42" s="670"/>
      <c r="U42" s="670"/>
      <c r="V42" s="670"/>
      <c r="W42" s="670"/>
      <c r="X42" s="670"/>
      <c r="Y42" s="670"/>
      <c r="Z42" s="670"/>
      <c r="AA42" s="670"/>
      <c r="AB42" s="670"/>
      <c r="AC42" s="670"/>
      <c r="AD42" s="605">
        <v>1</v>
      </c>
    </row>
    <row r="43" spans="1:30" ht="15.75" thickBot="1" x14ac:dyDescent="0.3">
      <c r="A43" s="593" t="s">
        <v>401</v>
      </c>
      <c r="B43" s="673">
        <v>45168</v>
      </c>
      <c r="C43" s="671" t="s">
        <v>396</v>
      </c>
      <c r="D43" s="600" t="s">
        <v>397</v>
      </c>
      <c r="E43" s="601">
        <v>498.48</v>
      </c>
      <c r="F43" s="602"/>
      <c r="G43" s="602"/>
      <c r="H43" s="602"/>
      <c r="I43" s="602"/>
      <c r="J43" s="602"/>
      <c r="K43" s="602"/>
      <c r="L43" s="602"/>
      <c r="M43" s="602"/>
      <c r="N43" s="602"/>
      <c r="O43" s="602"/>
      <c r="P43" s="602"/>
      <c r="Q43" s="603">
        <v>498.48</v>
      </c>
      <c r="R43" s="604">
        <v>2</v>
      </c>
      <c r="S43" s="602"/>
      <c r="T43" s="602"/>
      <c r="U43" s="602"/>
      <c r="V43" s="602"/>
      <c r="W43" s="602"/>
      <c r="X43" s="602"/>
      <c r="Y43" s="602"/>
      <c r="Z43" s="602"/>
      <c r="AA43" s="602"/>
      <c r="AB43" s="602"/>
      <c r="AC43" s="602"/>
      <c r="AD43" s="605">
        <v>2</v>
      </c>
    </row>
    <row r="44" spans="1:30" ht="15.75" thickBot="1" x14ac:dyDescent="0.3">
      <c r="A44" s="593" t="s">
        <v>401</v>
      </c>
      <c r="B44" s="690">
        <v>45182</v>
      </c>
      <c r="C44" s="692" t="s">
        <v>396</v>
      </c>
      <c r="D44" s="606" t="s">
        <v>397</v>
      </c>
      <c r="E44" s="670"/>
      <c r="F44" s="607">
        <v>316.19</v>
      </c>
      <c r="G44" s="670"/>
      <c r="H44" s="670"/>
      <c r="I44" s="670"/>
      <c r="J44" s="670"/>
      <c r="K44" s="670"/>
      <c r="L44" s="670"/>
      <c r="M44" s="670"/>
      <c r="N44" s="670"/>
      <c r="O44" s="670"/>
      <c r="P44" s="670"/>
      <c r="Q44" s="603">
        <v>316.19</v>
      </c>
      <c r="R44" s="670"/>
      <c r="S44" s="608">
        <v>1</v>
      </c>
      <c r="T44" s="670"/>
      <c r="U44" s="670"/>
      <c r="V44" s="670"/>
      <c r="W44" s="670"/>
      <c r="X44" s="670"/>
      <c r="Y44" s="670"/>
      <c r="Z44" s="670"/>
      <c r="AA44" s="670"/>
      <c r="AB44" s="670"/>
      <c r="AC44" s="670"/>
      <c r="AD44" s="605">
        <v>1</v>
      </c>
    </row>
    <row r="45" spans="1:30" ht="15.75" thickBot="1" x14ac:dyDescent="0.3">
      <c r="A45" s="593" t="s">
        <v>401</v>
      </c>
      <c r="B45" s="691">
        <v>45182</v>
      </c>
      <c r="C45" s="692" t="s">
        <v>396</v>
      </c>
      <c r="D45" s="600" t="s">
        <v>399</v>
      </c>
      <c r="E45" s="601">
        <v>41287</v>
      </c>
      <c r="F45" s="601">
        <v>13173</v>
      </c>
      <c r="G45" s="602"/>
      <c r="H45" s="602"/>
      <c r="I45" s="602"/>
      <c r="J45" s="602"/>
      <c r="K45" s="602"/>
      <c r="L45" s="602"/>
      <c r="M45" s="602"/>
      <c r="N45" s="602"/>
      <c r="O45" s="602"/>
      <c r="P45" s="602"/>
      <c r="Q45" s="603">
        <v>54460</v>
      </c>
      <c r="R45" s="604">
        <v>60</v>
      </c>
      <c r="S45" s="604">
        <v>19</v>
      </c>
      <c r="T45" s="602"/>
      <c r="U45" s="602"/>
      <c r="V45" s="602"/>
      <c r="W45" s="602"/>
      <c r="X45" s="602"/>
      <c r="Y45" s="602"/>
      <c r="Z45" s="602"/>
      <c r="AA45" s="602"/>
      <c r="AB45" s="602"/>
      <c r="AC45" s="602"/>
      <c r="AD45" s="605">
        <v>79</v>
      </c>
    </row>
    <row r="46" spans="1:30" ht="15.75" thickBot="1" x14ac:dyDescent="0.3">
      <c r="A46" s="593" t="s">
        <v>401</v>
      </c>
      <c r="B46" s="672">
        <v>45188</v>
      </c>
      <c r="C46" s="671" t="s">
        <v>396</v>
      </c>
      <c r="D46" s="606" t="s">
        <v>399</v>
      </c>
      <c r="E46" s="670"/>
      <c r="F46" s="607">
        <v>31835</v>
      </c>
      <c r="G46" s="670"/>
      <c r="H46" s="670"/>
      <c r="I46" s="670"/>
      <c r="J46" s="670"/>
      <c r="K46" s="670"/>
      <c r="L46" s="670"/>
      <c r="M46" s="670"/>
      <c r="N46" s="670"/>
      <c r="O46" s="670"/>
      <c r="P46" s="670"/>
      <c r="Q46" s="603">
        <v>31835</v>
      </c>
      <c r="R46" s="670"/>
      <c r="S46" s="608">
        <v>42</v>
      </c>
      <c r="T46" s="670"/>
      <c r="U46" s="670"/>
      <c r="V46" s="670"/>
      <c r="W46" s="670"/>
      <c r="X46" s="670"/>
      <c r="Y46" s="670"/>
      <c r="Z46" s="670"/>
      <c r="AA46" s="670"/>
      <c r="AB46" s="670"/>
      <c r="AC46" s="670"/>
      <c r="AD46" s="605">
        <v>42</v>
      </c>
    </row>
    <row r="47" spans="1:30" ht="15.75" thickBot="1" x14ac:dyDescent="0.3">
      <c r="A47" s="593" t="s">
        <v>401</v>
      </c>
      <c r="B47" s="673">
        <v>45191</v>
      </c>
      <c r="C47" s="671" t="s">
        <v>396</v>
      </c>
      <c r="D47" s="600" t="s">
        <v>399</v>
      </c>
      <c r="E47" s="601">
        <v>3371</v>
      </c>
      <c r="F47" s="601">
        <v>850</v>
      </c>
      <c r="G47" s="602"/>
      <c r="H47" s="602"/>
      <c r="I47" s="602"/>
      <c r="J47" s="602"/>
      <c r="K47" s="602"/>
      <c r="L47" s="602"/>
      <c r="M47" s="602"/>
      <c r="N47" s="602"/>
      <c r="O47" s="602"/>
      <c r="P47" s="602"/>
      <c r="Q47" s="603">
        <v>4221</v>
      </c>
      <c r="R47" s="604">
        <v>5</v>
      </c>
      <c r="S47" s="604">
        <v>1</v>
      </c>
      <c r="T47" s="602"/>
      <c r="U47" s="602"/>
      <c r="V47" s="602"/>
      <c r="W47" s="602"/>
      <c r="X47" s="602"/>
      <c r="Y47" s="602"/>
      <c r="Z47" s="602"/>
      <c r="AA47" s="602"/>
      <c r="AB47" s="602"/>
      <c r="AC47" s="602"/>
      <c r="AD47" s="605">
        <v>6</v>
      </c>
    </row>
    <row r="48" spans="1:30" ht="15.75" thickBot="1" x14ac:dyDescent="0.3">
      <c r="A48" s="593" t="s">
        <v>401</v>
      </c>
      <c r="B48" s="690">
        <v>45194</v>
      </c>
      <c r="C48" s="692" t="s">
        <v>396</v>
      </c>
      <c r="D48" s="606" t="s">
        <v>397</v>
      </c>
      <c r="E48" s="670"/>
      <c r="F48" s="607">
        <v>325.14</v>
      </c>
      <c r="G48" s="670"/>
      <c r="H48" s="670"/>
      <c r="I48" s="670"/>
      <c r="J48" s="670"/>
      <c r="K48" s="670"/>
      <c r="L48" s="670"/>
      <c r="M48" s="670"/>
      <c r="N48" s="670"/>
      <c r="O48" s="670"/>
      <c r="P48" s="670"/>
      <c r="Q48" s="603">
        <v>325.14</v>
      </c>
      <c r="R48" s="670"/>
      <c r="S48" s="608">
        <v>2</v>
      </c>
      <c r="T48" s="670"/>
      <c r="U48" s="670"/>
      <c r="V48" s="670"/>
      <c r="W48" s="670"/>
      <c r="X48" s="670"/>
      <c r="Y48" s="670"/>
      <c r="Z48" s="670"/>
      <c r="AA48" s="670"/>
      <c r="AB48" s="670"/>
      <c r="AC48" s="670"/>
      <c r="AD48" s="605">
        <v>2</v>
      </c>
    </row>
    <row r="49" spans="1:30" ht="15.75" thickBot="1" x14ac:dyDescent="0.3">
      <c r="A49" s="593" t="s">
        <v>401</v>
      </c>
      <c r="B49" s="691">
        <v>45194</v>
      </c>
      <c r="C49" s="692" t="s">
        <v>396</v>
      </c>
      <c r="D49" s="600" t="s">
        <v>399</v>
      </c>
      <c r="E49" s="601">
        <v>2605</v>
      </c>
      <c r="F49" s="601">
        <v>4429</v>
      </c>
      <c r="G49" s="602"/>
      <c r="H49" s="602"/>
      <c r="I49" s="602"/>
      <c r="J49" s="602"/>
      <c r="K49" s="602"/>
      <c r="L49" s="602"/>
      <c r="M49" s="602"/>
      <c r="N49" s="602"/>
      <c r="O49" s="602"/>
      <c r="P49" s="602"/>
      <c r="Q49" s="603">
        <v>7034</v>
      </c>
      <c r="R49" s="604">
        <v>3</v>
      </c>
      <c r="S49" s="604">
        <v>7</v>
      </c>
      <c r="T49" s="602"/>
      <c r="U49" s="602"/>
      <c r="V49" s="602"/>
      <c r="W49" s="602"/>
      <c r="X49" s="602"/>
      <c r="Y49" s="602"/>
      <c r="Z49" s="602"/>
      <c r="AA49" s="602"/>
      <c r="AB49" s="602"/>
      <c r="AC49" s="602"/>
      <c r="AD49" s="605">
        <v>10</v>
      </c>
    </row>
    <row r="50" spans="1:30" ht="15.75" thickBot="1" x14ac:dyDescent="0.3">
      <c r="A50" s="593" t="s">
        <v>401</v>
      </c>
      <c r="B50" s="672">
        <v>45208</v>
      </c>
      <c r="C50" s="671" t="s">
        <v>396</v>
      </c>
      <c r="D50" s="606" t="s">
        <v>397</v>
      </c>
      <c r="E50" s="670"/>
      <c r="F50" s="670"/>
      <c r="G50" s="607">
        <v>2416.33</v>
      </c>
      <c r="H50" s="670"/>
      <c r="I50" s="670"/>
      <c r="J50" s="670"/>
      <c r="K50" s="670"/>
      <c r="L50" s="670"/>
      <c r="M50" s="670"/>
      <c r="N50" s="670"/>
      <c r="O50" s="670"/>
      <c r="P50" s="670"/>
      <c r="Q50" s="603">
        <v>2416.33</v>
      </c>
      <c r="R50" s="670"/>
      <c r="S50" s="670"/>
      <c r="T50" s="608">
        <v>4</v>
      </c>
      <c r="U50" s="670"/>
      <c r="V50" s="670"/>
      <c r="W50" s="670"/>
      <c r="X50" s="670"/>
      <c r="Y50" s="670"/>
      <c r="Z50" s="670"/>
      <c r="AA50" s="670"/>
      <c r="AB50" s="670"/>
      <c r="AC50" s="670"/>
      <c r="AD50" s="605">
        <v>4</v>
      </c>
    </row>
    <row r="51" spans="1:30" ht="15.75" thickBot="1" x14ac:dyDescent="0.3">
      <c r="A51" s="593" t="s">
        <v>401</v>
      </c>
      <c r="B51" s="673">
        <v>45212</v>
      </c>
      <c r="C51" s="671" t="s">
        <v>396</v>
      </c>
      <c r="D51" s="600" t="s">
        <v>397</v>
      </c>
      <c r="E51" s="602"/>
      <c r="F51" s="602"/>
      <c r="G51" s="601">
        <v>752.53</v>
      </c>
      <c r="H51" s="602"/>
      <c r="I51" s="602"/>
      <c r="J51" s="602"/>
      <c r="K51" s="602"/>
      <c r="L51" s="602"/>
      <c r="M51" s="602"/>
      <c r="N51" s="602"/>
      <c r="O51" s="602"/>
      <c r="P51" s="602"/>
      <c r="Q51" s="603">
        <v>752.53</v>
      </c>
      <c r="R51" s="602"/>
      <c r="S51" s="602"/>
      <c r="T51" s="604">
        <v>2</v>
      </c>
      <c r="U51" s="602"/>
      <c r="V51" s="602"/>
      <c r="W51" s="602"/>
      <c r="X51" s="602"/>
      <c r="Y51" s="602"/>
      <c r="Z51" s="602"/>
      <c r="AA51" s="602"/>
      <c r="AB51" s="602"/>
      <c r="AC51" s="602"/>
      <c r="AD51" s="605">
        <v>2</v>
      </c>
    </row>
    <row r="52" spans="1:30" ht="15.75" thickBot="1" x14ac:dyDescent="0.3">
      <c r="A52" s="593" t="s">
        <v>401</v>
      </c>
      <c r="B52" s="672">
        <v>45216</v>
      </c>
      <c r="C52" s="671" t="s">
        <v>396</v>
      </c>
      <c r="D52" s="606" t="s">
        <v>397</v>
      </c>
      <c r="E52" s="670"/>
      <c r="F52" s="670"/>
      <c r="G52" s="607">
        <v>1153.55</v>
      </c>
      <c r="H52" s="670"/>
      <c r="I52" s="670"/>
      <c r="J52" s="670"/>
      <c r="K52" s="670"/>
      <c r="L52" s="670"/>
      <c r="M52" s="670"/>
      <c r="N52" s="670"/>
      <c r="O52" s="670"/>
      <c r="P52" s="670"/>
      <c r="Q52" s="603">
        <v>1153.55</v>
      </c>
      <c r="R52" s="670"/>
      <c r="S52" s="670"/>
      <c r="T52" s="608">
        <v>2</v>
      </c>
      <c r="U52" s="670"/>
      <c r="V52" s="670"/>
      <c r="W52" s="670"/>
      <c r="X52" s="670"/>
      <c r="Y52" s="670"/>
      <c r="Z52" s="670"/>
      <c r="AA52" s="670"/>
      <c r="AB52" s="670"/>
      <c r="AC52" s="670"/>
      <c r="AD52" s="605">
        <v>2</v>
      </c>
    </row>
    <row r="53" spans="1:30" ht="15.75" thickBot="1" x14ac:dyDescent="0.3">
      <c r="A53" s="593" t="s">
        <v>401</v>
      </c>
      <c r="B53" s="673">
        <v>45217</v>
      </c>
      <c r="C53" s="671" t="s">
        <v>396</v>
      </c>
      <c r="D53" s="600" t="s">
        <v>397</v>
      </c>
      <c r="E53" s="602"/>
      <c r="F53" s="602"/>
      <c r="G53" s="601">
        <v>3045.47</v>
      </c>
      <c r="H53" s="602"/>
      <c r="I53" s="602"/>
      <c r="J53" s="602"/>
      <c r="K53" s="602"/>
      <c r="L53" s="602"/>
      <c r="M53" s="602"/>
      <c r="N53" s="602"/>
      <c r="O53" s="602"/>
      <c r="P53" s="602"/>
      <c r="Q53" s="603">
        <v>3045.47</v>
      </c>
      <c r="R53" s="602"/>
      <c r="S53" s="602"/>
      <c r="T53" s="604">
        <v>3</v>
      </c>
      <c r="U53" s="602"/>
      <c r="V53" s="602"/>
      <c r="W53" s="602"/>
      <c r="X53" s="602"/>
      <c r="Y53" s="602"/>
      <c r="Z53" s="602"/>
      <c r="AA53" s="602"/>
      <c r="AB53" s="602"/>
      <c r="AC53" s="602"/>
      <c r="AD53" s="605">
        <v>3</v>
      </c>
    </row>
    <row r="54" spans="1:30" ht="15.75" thickBot="1" x14ac:dyDescent="0.3">
      <c r="A54" s="593" t="s">
        <v>401</v>
      </c>
      <c r="B54" s="690">
        <v>45225</v>
      </c>
      <c r="C54" s="692" t="s">
        <v>396</v>
      </c>
      <c r="D54" s="606" t="s">
        <v>402</v>
      </c>
      <c r="E54" s="670"/>
      <c r="F54" s="670"/>
      <c r="G54" s="607">
        <v>4140</v>
      </c>
      <c r="H54" s="670"/>
      <c r="I54" s="670"/>
      <c r="J54" s="670"/>
      <c r="K54" s="670"/>
      <c r="L54" s="670"/>
      <c r="M54" s="670"/>
      <c r="N54" s="670"/>
      <c r="O54" s="670"/>
      <c r="P54" s="670"/>
      <c r="Q54" s="603">
        <v>4140</v>
      </c>
      <c r="R54" s="670"/>
      <c r="S54" s="670"/>
      <c r="T54" s="608">
        <v>8</v>
      </c>
      <c r="U54" s="670"/>
      <c r="V54" s="670"/>
      <c r="W54" s="670"/>
      <c r="X54" s="670"/>
      <c r="Y54" s="670"/>
      <c r="Z54" s="670"/>
      <c r="AA54" s="670"/>
      <c r="AB54" s="670"/>
      <c r="AC54" s="670"/>
      <c r="AD54" s="605">
        <v>8</v>
      </c>
    </row>
    <row r="55" spans="1:30" ht="15.75" thickBot="1" x14ac:dyDescent="0.3">
      <c r="A55" s="593" t="s">
        <v>401</v>
      </c>
      <c r="B55" s="691">
        <v>45225</v>
      </c>
      <c r="C55" s="692" t="s">
        <v>396</v>
      </c>
      <c r="D55" s="600" t="s">
        <v>397</v>
      </c>
      <c r="E55" s="602"/>
      <c r="F55" s="602"/>
      <c r="G55" s="601">
        <v>3860.75</v>
      </c>
      <c r="H55" s="602"/>
      <c r="I55" s="602"/>
      <c r="J55" s="602"/>
      <c r="K55" s="602"/>
      <c r="L55" s="602"/>
      <c r="M55" s="602"/>
      <c r="N55" s="602"/>
      <c r="O55" s="602"/>
      <c r="P55" s="602"/>
      <c r="Q55" s="603">
        <v>3860.75</v>
      </c>
      <c r="R55" s="602"/>
      <c r="S55" s="602"/>
      <c r="T55" s="604">
        <v>4</v>
      </c>
      <c r="U55" s="602"/>
      <c r="V55" s="602"/>
      <c r="W55" s="602"/>
      <c r="X55" s="602"/>
      <c r="Y55" s="602"/>
      <c r="Z55" s="602"/>
      <c r="AA55" s="602"/>
      <c r="AB55" s="602"/>
      <c r="AC55" s="602"/>
      <c r="AD55" s="605">
        <v>4</v>
      </c>
    </row>
    <row r="56" spans="1:30" ht="15.75" thickBot="1" x14ac:dyDescent="0.3">
      <c r="A56" s="593" t="s">
        <v>401</v>
      </c>
      <c r="B56" s="690">
        <v>45232</v>
      </c>
      <c r="C56" s="692" t="s">
        <v>396</v>
      </c>
      <c r="D56" s="606" t="s">
        <v>402</v>
      </c>
      <c r="E56" s="670"/>
      <c r="F56" s="670"/>
      <c r="G56" s="607">
        <v>8066</v>
      </c>
      <c r="H56" s="607">
        <v>659</v>
      </c>
      <c r="I56" s="670"/>
      <c r="J56" s="670"/>
      <c r="K56" s="670"/>
      <c r="L56" s="670"/>
      <c r="M56" s="670"/>
      <c r="N56" s="670"/>
      <c r="O56" s="670"/>
      <c r="P56" s="670"/>
      <c r="Q56" s="603">
        <v>8725</v>
      </c>
      <c r="R56" s="670"/>
      <c r="S56" s="670"/>
      <c r="T56" s="608">
        <v>18</v>
      </c>
      <c r="U56" s="608">
        <v>1</v>
      </c>
      <c r="V56" s="670"/>
      <c r="W56" s="670"/>
      <c r="X56" s="670"/>
      <c r="Y56" s="670"/>
      <c r="Z56" s="670"/>
      <c r="AA56" s="670"/>
      <c r="AB56" s="670"/>
      <c r="AC56" s="670"/>
      <c r="AD56" s="605">
        <v>19</v>
      </c>
    </row>
    <row r="57" spans="1:30" ht="15.75" thickBot="1" x14ac:dyDescent="0.3">
      <c r="A57" s="593" t="s">
        <v>401</v>
      </c>
      <c r="B57" s="691">
        <v>45232</v>
      </c>
      <c r="C57" s="692" t="s">
        <v>396</v>
      </c>
      <c r="D57" s="600" t="s">
        <v>397</v>
      </c>
      <c r="E57" s="602"/>
      <c r="F57" s="602"/>
      <c r="G57" s="602"/>
      <c r="H57" s="601">
        <v>2041.23</v>
      </c>
      <c r="I57" s="602"/>
      <c r="J57" s="602"/>
      <c r="K57" s="602"/>
      <c r="L57" s="602"/>
      <c r="M57" s="602"/>
      <c r="N57" s="602"/>
      <c r="O57" s="602"/>
      <c r="P57" s="602"/>
      <c r="Q57" s="603">
        <v>2041.23</v>
      </c>
      <c r="R57" s="602"/>
      <c r="S57" s="602"/>
      <c r="T57" s="602"/>
      <c r="U57" s="604">
        <v>4</v>
      </c>
      <c r="V57" s="602"/>
      <c r="W57" s="602"/>
      <c r="X57" s="602"/>
      <c r="Y57" s="602"/>
      <c r="Z57" s="602"/>
      <c r="AA57" s="602"/>
      <c r="AB57" s="602"/>
      <c r="AC57" s="602"/>
      <c r="AD57" s="605">
        <v>4</v>
      </c>
    </row>
    <row r="58" spans="1:30" ht="15.75" thickBot="1" x14ac:dyDescent="0.3">
      <c r="A58" s="593" t="s">
        <v>401</v>
      </c>
      <c r="B58" s="690">
        <v>45239</v>
      </c>
      <c r="C58" s="692" t="s">
        <v>396</v>
      </c>
      <c r="D58" s="606" t="s">
        <v>402</v>
      </c>
      <c r="E58" s="670"/>
      <c r="F58" s="670"/>
      <c r="G58" s="607">
        <v>1937</v>
      </c>
      <c r="H58" s="607">
        <v>6307</v>
      </c>
      <c r="I58" s="670"/>
      <c r="J58" s="670"/>
      <c r="K58" s="670"/>
      <c r="L58" s="670"/>
      <c r="M58" s="670"/>
      <c r="N58" s="670"/>
      <c r="O58" s="670"/>
      <c r="P58" s="670"/>
      <c r="Q58" s="603">
        <v>8244</v>
      </c>
      <c r="R58" s="670"/>
      <c r="S58" s="670"/>
      <c r="T58" s="608">
        <v>4</v>
      </c>
      <c r="U58" s="608">
        <v>10</v>
      </c>
      <c r="V58" s="670"/>
      <c r="W58" s="670"/>
      <c r="X58" s="670"/>
      <c r="Y58" s="670"/>
      <c r="Z58" s="670"/>
      <c r="AA58" s="670"/>
      <c r="AB58" s="670"/>
      <c r="AC58" s="670"/>
      <c r="AD58" s="605">
        <v>14</v>
      </c>
    </row>
    <row r="59" spans="1:30" ht="15.75" thickBot="1" x14ac:dyDescent="0.3">
      <c r="A59" s="593" t="s">
        <v>401</v>
      </c>
      <c r="B59" s="691">
        <v>45239</v>
      </c>
      <c r="C59" s="692" t="s">
        <v>396</v>
      </c>
      <c r="D59" s="600" t="s">
        <v>397</v>
      </c>
      <c r="E59" s="602"/>
      <c r="F59" s="602"/>
      <c r="G59" s="602"/>
      <c r="H59" s="601">
        <v>1093.6099999999999</v>
      </c>
      <c r="I59" s="602"/>
      <c r="J59" s="602"/>
      <c r="K59" s="602"/>
      <c r="L59" s="602"/>
      <c r="M59" s="602"/>
      <c r="N59" s="602"/>
      <c r="O59" s="602"/>
      <c r="P59" s="602"/>
      <c r="Q59" s="603">
        <v>1093.6099999999999</v>
      </c>
      <c r="R59" s="602"/>
      <c r="S59" s="602"/>
      <c r="T59" s="602"/>
      <c r="U59" s="604">
        <v>4</v>
      </c>
      <c r="V59" s="602"/>
      <c r="W59" s="602"/>
      <c r="X59" s="602"/>
      <c r="Y59" s="602"/>
      <c r="Z59" s="602"/>
      <c r="AA59" s="602"/>
      <c r="AB59" s="602"/>
      <c r="AC59" s="602"/>
      <c r="AD59" s="605">
        <v>4</v>
      </c>
    </row>
    <row r="60" spans="1:30" ht="15.75" thickBot="1" x14ac:dyDescent="0.3">
      <c r="A60" s="593" t="s">
        <v>401</v>
      </c>
      <c r="B60" s="672">
        <v>45245</v>
      </c>
      <c r="C60" s="671" t="s">
        <v>396</v>
      </c>
      <c r="D60" s="606" t="s">
        <v>397</v>
      </c>
      <c r="E60" s="670"/>
      <c r="F60" s="670"/>
      <c r="G60" s="670"/>
      <c r="H60" s="607">
        <v>695.73</v>
      </c>
      <c r="I60" s="670"/>
      <c r="J60" s="670"/>
      <c r="K60" s="670"/>
      <c r="L60" s="670"/>
      <c r="M60" s="670"/>
      <c r="N60" s="670"/>
      <c r="O60" s="670"/>
      <c r="P60" s="670"/>
      <c r="Q60" s="603">
        <v>695.73</v>
      </c>
      <c r="R60" s="670"/>
      <c r="S60" s="670"/>
      <c r="T60" s="670"/>
      <c r="U60" s="608">
        <v>1</v>
      </c>
      <c r="V60" s="670"/>
      <c r="W60" s="670"/>
      <c r="X60" s="670"/>
      <c r="Y60" s="670"/>
      <c r="Z60" s="670"/>
      <c r="AA60" s="670"/>
      <c r="AB60" s="670"/>
      <c r="AC60" s="670"/>
      <c r="AD60" s="605">
        <v>1</v>
      </c>
    </row>
    <row r="61" spans="1:30" ht="15.75" thickBot="1" x14ac:dyDescent="0.3">
      <c r="A61" s="593" t="s">
        <v>401</v>
      </c>
      <c r="B61" s="673">
        <v>45264</v>
      </c>
      <c r="C61" s="671" t="s">
        <v>396</v>
      </c>
      <c r="D61" s="600" t="s">
        <v>397</v>
      </c>
      <c r="E61" s="602"/>
      <c r="F61" s="602"/>
      <c r="G61" s="602"/>
      <c r="H61" s="602"/>
      <c r="I61" s="601">
        <v>2401.5300000000002</v>
      </c>
      <c r="J61" s="602"/>
      <c r="K61" s="602"/>
      <c r="L61" s="602"/>
      <c r="M61" s="602"/>
      <c r="N61" s="602"/>
      <c r="O61" s="602"/>
      <c r="P61" s="602"/>
      <c r="Q61" s="603">
        <v>2401.5300000000002</v>
      </c>
      <c r="R61" s="602"/>
      <c r="S61" s="602"/>
      <c r="T61" s="602"/>
      <c r="U61" s="602"/>
      <c r="V61" s="604">
        <v>5</v>
      </c>
      <c r="W61" s="602"/>
      <c r="X61" s="602"/>
      <c r="Y61" s="602"/>
      <c r="Z61" s="602"/>
      <c r="AA61" s="602"/>
      <c r="AB61" s="602"/>
      <c r="AC61" s="602"/>
      <c r="AD61" s="605">
        <v>5</v>
      </c>
    </row>
    <row r="62" spans="1:30" ht="15.75" thickBot="1" x14ac:dyDescent="0.3">
      <c r="A62" s="593" t="s">
        <v>401</v>
      </c>
      <c r="B62" s="672">
        <v>45274</v>
      </c>
      <c r="C62" s="671" t="s">
        <v>396</v>
      </c>
      <c r="D62" s="606" t="s">
        <v>397</v>
      </c>
      <c r="E62" s="670"/>
      <c r="F62" s="670"/>
      <c r="G62" s="670"/>
      <c r="H62" s="670"/>
      <c r="I62" s="607">
        <v>4203.7</v>
      </c>
      <c r="J62" s="670"/>
      <c r="K62" s="670"/>
      <c r="L62" s="670"/>
      <c r="M62" s="670"/>
      <c r="N62" s="670"/>
      <c r="O62" s="670"/>
      <c r="P62" s="670"/>
      <c r="Q62" s="603">
        <v>4203.7</v>
      </c>
      <c r="R62" s="670"/>
      <c r="S62" s="670"/>
      <c r="T62" s="670"/>
      <c r="U62" s="670"/>
      <c r="V62" s="608">
        <v>3</v>
      </c>
      <c r="W62" s="670"/>
      <c r="X62" s="670"/>
      <c r="Y62" s="670"/>
      <c r="Z62" s="670"/>
      <c r="AA62" s="670"/>
      <c r="AB62" s="670"/>
      <c r="AC62" s="670"/>
      <c r="AD62" s="605">
        <v>3</v>
      </c>
    </row>
    <row r="63" spans="1:30" ht="15.75" thickBot="1" x14ac:dyDescent="0.3">
      <c r="A63" s="593" t="s">
        <v>401</v>
      </c>
      <c r="B63" s="673">
        <v>45275</v>
      </c>
      <c r="C63" s="671" t="s">
        <v>396</v>
      </c>
      <c r="D63" s="600" t="s">
        <v>402</v>
      </c>
      <c r="E63" s="602"/>
      <c r="F63" s="602"/>
      <c r="G63" s="602"/>
      <c r="H63" s="601">
        <v>15100</v>
      </c>
      <c r="I63" s="602"/>
      <c r="J63" s="602"/>
      <c r="K63" s="602"/>
      <c r="L63" s="602"/>
      <c r="M63" s="602"/>
      <c r="N63" s="602"/>
      <c r="O63" s="602"/>
      <c r="P63" s="602"/>
      <c r="Q63" s="603">
        <v>15100</v>
      </c>
      <c r="R63" s="602"/>
      <c r="S63" s="602"/>
      <c r="T63" s="602"/>
      <c r="U63" s="604">
        <v>28</v>
      </c>
      <c r="V63" s="602"/>
      <c r="W63" s="602"/>
      <c r="X63" s="602"/>
      <c r="Y63" s="602"/>
      <c r="Z63" s="602"/>
      <c r="AA63" s="602"/>
      <c r="AB63" s="602"/>
      <c r="AC63" s="602"/>
      <c r="AD63" s="605">
        <v>28</v>
      </c>
    </row>
    <row r="64" spans="1:30" ht="15.75" thickBot="1" x14ac:dyDescent="0.3">
      <c r="A64" s="593" t="s">
        <v>401</v>
      </c>
      <c r="B64" s="672">
        <v>45279</v>
      </c>
      <c r="C64" s="671" t="s">
        <v>396</v>
      </c>
      <c r="D64" s="606" t="s">
        <v>397</v>
      </c>
      <c r="E64" s="670"/>
      <c r="F64" s="670"/>
      <c r="G64" s="670"/>
      <c r="H64" s="670"/>
      <c r="I64" s="607">
        <v>963.49</v>
      </c>
      <c r="J64" s="670"/>
      <c r="K64" s="670"/>
      <c r="L64" s="670"/>
      <c r="M64" s="670"/>
      <c r="N64" s="670"/>
      <c r="O64" s="670"/>
      <c r="P64" s="670"/>
      <c r="Q64" s="603">
        <v>963.49</v>
      </c>
      <c r="R64" s="670"/>
      <c r="S64" s="670"/>
      <c r="T64" s="670"/>
      <c r="U64" s="670"/>
      <c r="V64" s="608">
        <v>1</v>
      </c>
      <c r="W64" s="670"/>
      <c r="X64" s="670"/>
      <c r="Y64" s="670"/>
      <c r="Z64" s="670"/>
      <c r="AA64" s="670"/>
      <c r="AB64" s="670"/>
      <c r="AC64" s="670"/>
      <c r="AD64" s="605">
        <v>1</v>
      </c>
    </row>
    <row r="65" spans="1:30" ht="15.75" thickBot="1" x14ac:dyDescent="0.3">
      <c r="A65" s="593" t="s">
        <v>401</v>
      </c>
      <c r="B65" s="673">
        <v>45288</v>
      </c>
      <c r="C65" s="671" t="s">
        <v>396</v>
      </c>
      <c r="D65" s="600" t="s">
        <v>402</v>
      </c>
      <c r="E65" s="602"/>
      <c r="F65" s="602"/>
      <c r="G65" s="602"/>
      <c r="H65" s="601">
        <v>12224</v>
      </c>
      <c r="I65" s="601">
        <v>9153</v>
      </c>
      <c r="J65" s="602"/>
      <c r="K65" s="602"/>
      <c r="L65" s="602"/>
      <c r="M65" s="602"/>
      <c r="N65" s="602"/>
      <c r="O65" s="602"/>
      <c r="P65" s="602"/>
      <c r="Q65" s="603">
        <v>21377</v>
      </c>
      <c r="R65" s="602"/>
      <c r="S65" s="602"/>
      <c r="T65" s="602"/>
      <c r="U65" s="604">
        <v>21</v>
      </c>
      <c r="V65" s="604">
        <v>14</v>
      </c>
      <c r="W65" s="602"/>
      <c r="X65" s="602"/>
      <c r="Y65" s="602"/>
      <c r="Z65" s="602"/>
      <c r="AA65" s="602"/>
      <c r="AB65" s="602"/>
      <c r="AC65" s="602"/>
      <c r="AD65" s="605">
        <v>35</v>
      </c>
    </row>
    <row r="66" spans="1:30" ht="15.75" thickBot="1" x14ac:dyDescent="0.3">
      <c r="A66" s="593" t="s">
        <v>401</v>
      </c>
      <c r="B66" s="672">
        <v>45300</v>
      </c>
      <c r="C66" s="671" t="s">
        <v>396</v>
      </c>
      <c r="D66" s="606" t="s">
        <v>397</v>
      </c>
      <c r="E66" s="670"/>
      <c r="F66" s="670"/>
      <c r="G66" s="670"/>
      <c r="H66" s="670"/>
      <c r="I66" s="670"/>
      <c r="J66" s="607">
        <v>2286.4</v>
      </c>
      <c r="K66" s="670"/>
      <c r="L66" s="670"/>
      <c r="M66" s="670"/>
      <c r="N66" s="670"/>
      <c r="O66" s="670"/>
      <c r="P66" s="670"/>
      <c r="Q66" s="603">
        <v>2286.4</v>
      </c>
      <c r="R66" s="670"/>
      <c r="S66" s="670"/>
      <c r="T66" s="670"/>
      <c r="U66" s="670"/>
      <c r="V66" s="670"/>
      <c r="W66" s="608">
        <v>3</v>
      </c>
      <c r="X66" s="670"/>
      <c r="Y66" s="670"/>
      <c r="Z66" s="670"/>
      <c r="AA66" s="670"/>
      <c r="AB66" s="670"/>
      <c r="AC66" s="670"/>
      <c r="AD66" s="605">
        <v>3</v>
      </c>
    </row>
    <row r="67" spans="1:30" ht="15.75" thickBot="1" x14ac:dyDescent="0.3">
      <c r="A67" s="593" t="s">
        <v>401</v>
      </c>
      <c r="B67" s="673">
        <v>45313</v>
      </c>
      <c r="C67" s="671" t="s">
        <v>396</v>
      </c>
      <c r="D67" s="600" t="s">
        <v>402</v>
      </c>
      <c r="E67" s="602"/>
      <c r="F67" s="602"/>
      <c r="G67" s="602"/>
      <c r="H67" s="601">
        <v>200</v>
      </c>
      <c r="I67" s="601">
        <v>7777</v>
      </c>
      <c r="J67" s="601">
        <v>2602</v>
      </c>
      <c r="K67" s="602"/>
      <c r="L67" s="602"/>
      <c r="M67" s="602"/>
      <c r="N67" s="602"/>
      <c r="O67" s="602"/>
      <c r="P67" s="602"/>
      <c r="Q67" s="603">
        <v>10579</v>
      </c>
      <c r="R67" s="602"/>
      <c r="S67" s="602"/>
      <c r="T67" s="602"/>
      <c r="U67" s="604">
        <v>1</v>
      </c>
      <c r="V67" s="604">
        <v>13</v>
      </c>
      <c r="W67" s="604">
        <v>5</v>
      </c>
      <c r="X67" s="602"/>
      <c r="Y67" s="602"/>
      <c r="Z67" s="602"/>
      <c r="AA67" s="602"/>
      <c r="AB67" s="602"/>
      <c r="AC67" s="602"/>
      <c r="AD67" s="605">
        <v>18</v>
      </c>
    </row>
    <row r="68" spans="1:30" ht="15.75" thickBot="1" x14ac:dyDescent="0.3">
      <c r="A68" s="593" t="s">
        <v>401</v>
      </c>
      <c r="B68" s="672">
        <v>45320</v>
      </c>
      <c r="C68" s="671" t="s">
        <v>396</v>
      </c>
      <c r="D68" s="606" t="s">
        <v>402</v>
      </c>
      <c r="E68" s="670"/>
      <c r="F68" s="670"/>
      <c r="G68" s="670"/>
      <c r="H68" s="670"/>
      <c r="I68" s="670"/>
      <c r="J68" s="607">
        <v>15784</v>
      </c>
      <c r="K68" s="670"/>
      <c r="L68" s="670"/>
      <c r="M68" s="670"/>
      <c r="N68" s="670"/>
      <c r="O68" s="670"/>
      <c r="P68" s="670"/>
      <c r="Q68" s="603">
        <v>15784</v>
      </c>
      <c r="R68" s="670"/>
      <c r="S68" s="670"/>
      <c r="T68" s="670"/>
      <c r="U68" s="670"/>
      <c r="V68" s="670"/>
      <c r="W68" s="608">
        <v>21</v>
      </c>
      <c r="X68" s="670"/>
      <c r="Y68" s="670"/>
      <c r="Z68" s="670"/>
      <c r="AA68" s="670"/>
      <c r="AB68" s="670"/>
      <c r="AC68" s="670"/>
      <c r="AD68" s="605">
        <v>21</v>
      </c>
    </row>
    <row r="69" spans="1:30" ht="15.75" thickBot="1" x14ac:dyDescent="0.3">
      <c r="A69" s="593" t="s">
        <v>401</v>
      </c>
      <c r="B69" s="673">
        <v>45328</v>
      </c>
      <c r="C69" s="671" t="s">
        <v>396</v>
      </c>
      <c r="D69" s="600" t="s">
        <v>399</v>
      </c>
      <c r="E69" s="602"/>
      <c r="F69" s="602"/>
      <c r="G69" s="601">
        <v>20307</v>
      </c>
      <c r="H69" s="601">
        <v>81020</v>
      </c>
      <c r="I69" s="601">
        <v>10264</v>
      </c>
      <c r="J69" s="602"/>
      <c r="K69" s="601">
        <v>136</v>
      </c>
      <c r="L69" s="602"/>
      <c r="M69" s="602"/>
      <c r="N69" s="602"/>
      <c r="O69" s="602"/>
      <c r="P69" s="602"/>
      <c r="Q69" s="603">
        <v>111727</v>
      </c>
      <c r="R69" s="602"/>
      <c r="S69" s="602"/>
      <c r="T69" s="604">
        <v>35</v>
      </c>
      <c r="U69" s="604">
        <v>123</v>
      </c>
      <c r="V69" s="604">
        <v>26</v>
      </c>
      <c r="W69" s="602"/>
      <c r="X69" s="604">
        <v>1</v>
      </c>
      <c r="Y69" s="602"/>
      <c r="Z69" s="602"/>
      <c r="AA69" s="602"/>
      <c r="AB69" s="602"/>
      <c r="AC69" s="602"/>
      <c r="AD69" s="605">
        <v>158</v>
      </c>
    </row>
    <row r="70" spans="1:30" ht="15.75" thickBot="1" x14ac:dyDescent="0.3">
      <c r="A70" s="593" t="s">
        <v>401</v>
      </c>
      <c r="B70" s="672">
        <v>45329</v>
      </c>
      <c r="C70" s="671" t="s">
        <v>396</v>
      </c>
      <c r="D70" s="606" t="s">
        <v>399</v>
      </c>
      <c r="E70" s="670"/>
      <c r="F70" s="670"/>
      <c r="G70" s="607">
        <v>600</v>
      </c>
      <c r="H70" s="607">
        <v>5190</v>
      </c>
      <c r="I70" s="607">
        <v>34430</v>
      </c>
      <c r="J70" s="607">
        <v>59053</v>
      </c>
      <c r="K70" s="607">
        <v>1837</v>
      </c>
      <c r="L70" s="670"/>
      <c r="M70" s="670"/>
      <c r="N70" s="670"/>
      <c r="O70" s="670"/>
      <c r="P70" s="670"/>
      <c r="Q70" s="603">
        <v>101110</v>
      </c>
      <c r="R70" s="670"/>
      <c r="S70" s="670"/>
      <c r="T70" s="608">
        <v>1</v>
      </c>
      <c r="U70" s="608">
        <v>10</v>
      </c>
      <c r="V70" s="608">
        <v>43</v>
      </c>
      <c r="W70" s="608">
        <v>74</v>
      </c>
      <c r="X70" s="608">
        <v>2</v>
      </c>
      <c r="Y70" s="670"/>
      <c r="Z70" s="670"/>
      <c r="AA70" s="670"/>
      <c r="AB70" s="670"/>
      <c r="AC70" s="670"/>
      <c r="AD70" s="605">
        <v>128</v>
      </c>
    </row>
    <row r="71" spans="1:30" ht="15.75" thickBot="1" x14ac:dyDescent="0.3">
      <c r="A71" s="593" t="s">
        <v>401</v>
      </c>
      <c r="B71" s="673">
        <v>45330</v>
      </c>
      <c r="C71" s="671" t="s">
        <v>396</v>
      </c>
      <c r="D71" s="600" t="s">
        <v>399</v>
      </c>
      <c r="E71" s="602"/>
      <c r="F71" s="602"/>
      <c r="G71" s="602"/>
      <c r="H71" s="601">
        <v>56290</v>
      </c>
      <c r="I71" s="601">
        <v>7353</v>
      </c>
      <c r="J71" s="601">
        <v>45254</v>
      </c>
      <c r="K71" s="601">
        <v>845</v>
      </c>
      <c r="L71" s="602"/>
      <c r="M71" s="602"/>
      <c r="N71" s="602"/>
      <c r="O71" s="602"/>
      <c r="P71" s="602"/>
      <c r="Q71" s="603">
        <v>109742</v>
      </c>
      <c r="R71" s="602"/>
      <c r="S71" s="602"/>
      <c r="T71" s="602"/>
      <c r="U71" s="604">
        <v>88</v>
      </c>
      <c r="V71" s="604">
        <v>13</v>
      </c>
      <c r="W71" s="604">
        <v>54</v>
      </c>
      <c r="X71" s="604">
        <v>2</v>
      </c>
      <c r="Y71" s="602"/>
      <c r="Z71" s="602"/>
      <c r="AA71" s="602"/>
      <c r="AB71" s="602"/>
      <c r="AC71" s="602"/>
      <c r="AD71" s="605">
        <v>145</v>
      </c>
    </row>
    <row r="72" spans="1:30" ht="15.75" thickBot="1" x14ac:dyDescent="0.3">
      <c r="A72" s="593" t="s">
        <v>401</v>
      </c>
      <c r="B72" s="672">
        <v>45335</v>
      </c>
      <c r="C72" s="671" t="s">
        <v>396</v>
      </c>
      <c r="D72" s="606" t="s">
        <v>397</v>
      </c>
      <c r="E72" s="670"/>
      <c r="F72" s="670"/>
      <c r="G72" s="670"/>
      <c r="H72" s="670"/>
      <c r="I72" s="670"/>
      <c r="J72" s="670"/>
      <c r="K72" s="607">
        <v>1365.16</v>
      </c>
      <c r="L72" s="670"/>
      <c r="M72" s="670"/>
      <c r="N72" s="670"/>
      <c r="O72" s="670"/>
      <c r="P72" s="670"/>
      <c r="Q72" s="603">
        <v>1365.16</v>
      </c>
      <c r="R72" s="670"/>
      <c r="S72" s="670"/>
      <c r="T72" s="670"/>
      <c r="U72" s="670"/>
      <c r="V72" s="670"/>
      <c r="W72" s="670"/>
      <c r="X72" s="608">
        <v>2</v>
      </c>
      <c r="Y72" s="670"/>
      <c r="Z72" s="670"/>
      <c r="AA72" s="670"/>
      <c r="AB72" s="670"/>
      <c r="AC72" s="670"/>
      <c r="AD72" s="605">
        <v>2</v>
      </c>
    </row>
    <row r="73" spans="1:30" ht="15.75" thickBot="1" x14ac:dyDescent="0.3">
      <c r="A73" s="593" t="s">
        <v>401</v>
      </c>
      <c r="B73" s="673">
        <v>45336</v>
      </c>
      <c r="C73" s="671" t="s">
        <v>396</v>
      </c>
      <c r="D73" s="600" t="s">
        <v>399</v>
      </c>
      <c r="E73" s="602"/>
      <c r="F73" s="602"/>
      <c r="G73" s="601">
        <v>4313</v>
      </c>
      <c r="H73" s="602"/>
      <c r="I73" s="601">
        <v>383</v>
      </c>
      <c r="J73" s="602"/>
      <c r="K73" s="602"/>
      <c r="L73" s="602"/>
      <c r="M73" s="602"/>
      <c r="N73" s="602"/>
      <c r="O73" s="602"/>
      <c r="P73" s="602"/>
      <c r="Q73" s="603">
        <v>4696</v>
      </c>
      <c r="R73" s="602"/>
      <c r="S73" s="602"/>
      <c r="T73" s="604">
        <v>7</v>
      </c>
      <c r="U73" s="602"/>
      <c r="V73" s="604">
        <v>1</v>
      </c>
      <c r="W73" s="602"/>
      <c r="X73" s="602"/>
      <c r="Y73" s="602"/>
      <c r="Z73" s="602"/>
      <c r="AA73" s="602"/>
      <c r="AB73" s="602"/>
      <c r="AC73" s="602"/>
      <c r="AD73" s="605">
        <v>7</v>
      </c>
    </row>
    <row r="74" spans="1:30" ht="15.75" thickBot="1" x14ac:dyDescent="0.3">
      <c r="A74" s="593" t="s">
        <v>401</v>
      </c>
      <c r="B74" s="672">
        <v>45337</v>
      </c>
      <c r="C74" s="671" t="s">
        <v>396</v>
      </c>
      <c r="D74" s="606" t="s">
        <v>399</v>
      </c>
      <c r="E74" s="670"/>
      <c r="F74" s="670"/>
      <c r="G74" s="607">
        <v>18186</v>
      </c>
      <c r="H74" s="607">
        <v>7166</v>
      </c>
      <c r="I74" s="607">
        <v>41395</v>
      </c>
      <c r="J74" s="607">
        <v>701</v>
      </c>
      <c r="K74" s="607">
        <v>471</v>
      </c>
      <c r="L74" s="670"/>
      <c r="M74" s="670"/>
      <c r="N74" s="670"/>
      <c r="O74" s="670"/>
      <c r="P74" s="670"/>
      <c r="Q74" s="603">
        <v>67919</v>
      </c>
      <c r="R74" s="670"/>
      <c r="S74" s="670"/>
      <c r="T74" s="608">
        <v>31</v>
      </c>
      <c r="U74" s="608">
        <v>14</v>
      </c>
      <c r="V74" s="608">
        <v>57</v>
      </c>
      <c r="W74" s="608">
        <v>1</v>
      </c>
      <c r="X74" s="608">
        <v>1</v>
      </c>
      <c r="Y74" s="670"/>
      <c r="Z74" s="670"/>
      <c r="AA74" s="670"/>
      <c r="AB74" s="670"/>
      <c r="AC74" s="670"/>
      <c r="AD74" s="605">
        <v>97</v>
      </c>
    </row>
    <row r="75" spans="1:30" ht="15.75" thickBot="1" x14ac:dyDescent="0.3">
      <c r="A75" s="593" t="s">
        <v>401</v>
      </c>
      <c r="B75" s="673">
        <v>45342</v>
      </c>
      <c r="C75" s="671" t="s">
        <v>396</v>
      </c>
      <c r="D75" s="600" t="s">
        <v>399</v>
      </c>
      <c r="E75" s="602"/>
      <c r="F75" s="602"/>
      <c r="G75" s="602"/>
      <c r="H75" s="602"/>
      <c r="I75" s="602"/>
      <c r="J75" s="601">
        <v>10551</v>
      </c>
      <c r="K75" s="601">
        <v>63494</v>
      </c>
      <c r="L75" s="602"/>
      <c r="M75" s="602"/>
      <c r="N75" s="602"/>
      <c r="O75" s="602"/>
      <c r="P75" s="602"/>
      <c r="Q75" s="603">
        <v>74045</v>
      </c>
      <c r="R75" s="602"/>
      <c r="S75" s="602"/>
      <c r="T75" s="602"/>
      <c r="U75" s="602"/>
      <c r="V75" s="602"/>
      <c r="W75" s="604">
        <v>15</v>
      </c>
      <c r="X75" s="604">
        <v>75</v>
      </c>
      <c r="Y75" s="602"/>
      <c r="Z75" s="602"/>
      <c r="AA75" s="602"/>
      <c r="AB75" s="602"/>
      <c r="AC75" s="602"/>
      <c r="AD75" s="605">
        <v>90</v>
      </c>
    </row>
    <row r="76" spans="1:30" ht="15.75" thickBot="1" x14ac:dyDescent="0.3">
      <c r="A76" s="593" t="s">
        <v>401</v>
      </c>
      <c r="B76" s="672">
        <v>45344</v>
      </c>
      <c r="C76" s="671" t="s">
        <v>396</v>
      </c>
      <c r="D76" s="606" t="s">
        <v>399</v>
      </c>
      <c r="E76" s="670"/>
      <c r="F76" s="670"/>
      <c r="G76" s="670"/>
      <c r="H76" s="670"/>
      <c r="I76" s="670"/>
      <c r="J76" s="670"/>
      <c r="K76" s="607">
        <v>36767</v>
      </c>
      <c r="L76" s="670"/>
      <c r="M76" s="670"/>
      <c r="N76" s="670"/>
      <c r="O76" s="670"/>
      <c r="P76" s="670"/>
      <c r="Q76" s="603">
        <v>36767</v>
      </c>
      <c r="R76" s="670"/>
      <c r="S76" s="670"/>
      <c r="T76" s="670"/>
      <c r="U76" s="670"/>
      <c r="V76" s="670"/>
      <c r="W76" s="670"/>
      <c r="X76" s="608">
        <v>49</v>
      </c>
      <c r="Y76" s="670"/>
      <c r="Z76" s="670"/>
      <c r="AA76" s="670"/>
      <c r="AB76" s="670"/>
      <c r="AC76" s="670"/>
      <c r="AD76" s="605">
        <v>49</v>
      </c>
    </row>
    <row r="77" spans="1:30" ht="15.75" thickBot="1" x14ac:dyDescent="0.3">
      <c r="A77" s="593" t="s">
        <v>401</v>
      </c>
      <c r="B77" s="673">
        <v>45345</v>
      </c>
      <c r="C77" s="671" t="s">
        <v>396</v>
      </c>
      <c r="D77" s="600" t="s">
        <v>402</v>
      </c>
      <c r="E77" s="602"/>
      <c r="F77" s="602"/>
      <c r="G77" s="602"/>
      <c r="H77" s="602"/>
      <c r="I77" s="602"/>
      <c r="J77" s="601">
        <v>7133</v>
      </c>
      <c r="K77" s="601">
        <v>3400</v>
      </c>
      <c r="L77" s="602"/>
      <c r="M77" s="602"/>
      <c r="N77" s="602"/>
      <c r="O77" s="602"/>
      <c r="P77" s="602"/>
      <c r="Q77" s="603">
        <v>10533</v>
      </c>
      <c r="R77" s="602"/>
      <c r="S77" s="602"/>
      <c r="T77" s="602"/>
      <c r="U77" s="602"/>
      <c r="V77" s="602"/>
      <c r="W77" s="604">
        <v>11</v>
      </c>
      <c r="X77" s="604">
        <v>6</v>
      </c>
      <c r="Y77" s="602"/>
      <c r="Z77" s="602"/>
      <c r="AA77" s="602"/>
      <c r="AB77" s="602"/>
      <c r="AC77" s="602"/>
      <c r="AD77" s="605">
        <v>17</v>
      </c>
    </row>
    <row r="78" spans="1:30" ht="15.75" thickBot="1" x14ac:dyDescent="0.3">
      <c r="A78" s="593" t="s">
        <v>401</v>
      </c>
      <c r="B78" s="690">
        <v>45359</v>
      </c>
      <c r="C78" s="692" t="s">
        <v>396</v>
      </c>
      <c r="D78" s="606" t="s">
        <v>402</v>
      </c>
      <c r="E78" s="670"/>
      <c r="F78" s="670"/>
      <c r="G78" s="670"/>
      <c r="H78" s="670"/>
      <c r="I78" s="670"/>
      <c r="J78" s="670"/>
      <c r="K78" s="607">
        <v>26749</v>
      </c>
      <c r="L78" s="670"/>
      <c r="M78" s="670"/>
      <c r="N78" s="670"/>
      <c r="O78" s="670"/>
      <c r="P78" s="670"/>
      <c r="Q78" s="603">
        <v>26749</v>
      </c>
      <c r="R78" s="670"/>
      <c r="S78" s="670"/>
      <c r="T78" s="670"/>
      <c r="U78" s="670"/>
      <c r="V78" s="670"/>
      <c r="W78" s="670"/>
      <c r="X78" s="608">
        <v>30</v>
      </c>
      <c r="Y78" s="670"/>
      <c r="Z78" s="670"/>
      <c r="AA78" s="670"/>
      <c r="AB78" s="670"/>
      <c r="AC78" s="670"/>
      <c r="AD78" s="605">
        <v>30</v>
      </c>
    </row>
    <row r="79" spans="1:30" ht="15.75" thickBot="1" x14ac:dyDescent="0.3">
      <c r="A79" s="593" t="s">
        <v>401</v>
      </c>
      <c r="B79" s="691">
        <v>45359</v>
      </c>
      <c r="C79" s="692" t="s">
        <v>396</v>
      </c>
      <c r="D79" s="600" t="s">
        <v>397</v>
      </c>
      <c r="E79" s="602"/>
      <c r="F79" s="602"/>
      <c r="G79" s="602"/>
      <c r="H79" s="602"/>
      <c r="I79" s="602"/>
      <c r="J79" s="602"/>
      <c r="K79" s="602"/>
      <c r="L79" s="601">
        <v>108.89</v>
      </c>
      <c r="M79" s="602"/>
      <c r="N79" s="602"/>
      <c r="O79" s="602"/>
      <c r="P79" s="602"/>
      <c r="Q79" s="603">
        <v>108.89</v>
      </c>
      <c r="R79" s="602"/>
      <c r="S79" s="602"/>
      <c r="T79" s="602"/>
      <c r="U79" s="602"/>
      <c r="V79" s="602"/>
      <c r="W79" s="602"/>
      <c r="X79" s="602"/>
      <c r="Y79" s="604">
        <v>1</v>
      </c>
      <c r="Z79" s="602"/>
      <c r="AA79" s="602"/>
      <c r="AB79" s="602"/>
      <c r="AC79" s="602"/>
      <c r="AD79" s="605">
        <v>1</v>
      </c>
    </row>
    <row r="80" spans="1:30" ht="15.75" thickBot="1" x14ac:dyDescent="0.3">
      <c r="A80" s="593" t="s">
        <v>401</v>
      </c>
      <c r="B80" s="672">
        <v>45363</v>
      </c>
      <c r="C80" s="671" t="s">
        <v>396</v>
      </c>
      <c r="D80" s="606" t="s">
        <v>402</v>
      </c>
      <c r="E80" s="670"/>
      <c r="F80" s="670"/>
      <c r="G80" s="670"/>
      <c r="H80" s="670"/>
      <c r="I80" s="670"/>
      <c r="J80" s="670"/>
      <c r="K80" s="607">
        <v>10399</v>
      </c>
      <c r="L80" s="607">
        <v>15827</v>
      </c>
      <c r="M80" s="670"/>
      <c r="N80" s="670"/>
      <c r="O80" s="670"/>
      <c r="P80" s="670"/>
      <c r="Q80" s="603">
        <v>26226</v>
      </c>
      <c r="R80" s="670"/>
      <c r="S80" s="670"/>
      <c r="T80" s="670"/>
      <c r="U80" s="670"/>
      <c r="V80" s="670"/>
      <c r="W80" s="670"/>
      <c r="X80" s="608">
        <v>14</v>
      </c>
      <c r="Y80" s="608">
        <v>20</v>
      </c>
      <c r="Z80" s="670"/>
      <c r="AA80" s="670"/>
      <c r="AB80" s="670"/>
      <c r="AC80" s="670"/>
      <c r="AD80" s="605">
        <v>33</v>
      </c>
    </row>
    <row r="81" spans="1:30" ht="15.75" thickBot="1" x14ac:dyDescent="0.3">
      <c r="A81" s="593" t="s">
        <v>401</v>
      </c>
      <c r="B81" s="673">
        <v>45366</v>
      </c>
      <c r="C81" s="671" t="s">
        <v>396</v>
      </c>
      <c r="D81" s="600" t="s">
        <v>399</v>
      </c>
      <c r="E81" s="602"/>
      <c r="F81" s="602"/>
      <c r="G81" s="602"/>
      <c r="H81" s="601">
        <v>681</v>
      </c>
      <c r="I81" s="601">
        <v>500</v>
      </c>
      <c r="J81" s="601">
        <v>5659</v>
      </c>
      <c r="K81" s="601">
        <v>94805</v>
      </c>
      <c r="L81" s="601">
        <v>27331</v>
      </c>
      <c r="M81" s="602"/>
      <c r="N81" s="602"/>
      <c r="O81" s="602"/>
      <c r="P81" s="602"/>
      <c r="Q81" s="603">
        <v>128976</v>
      </c>
      <c r="R81" s="602"/>
      <c r="S81" s="602"/>
      <c r="T81" s="602"/>
      <c r="U81" s="604">
        <v>1</v>
      </c>
      <c r="V81" s="604">
        <v>1</v>
      </c>
      <c r="W81" s="604">
        <v>6</v>
      </c>
      <c r="X81" s="604">
        <v>132</v>
      </c>
      <c r="Y81" s="604">
        <v>34</v>
      </c>
      <c r="Z81" s="602"/>
      <c r="AA81" s="602"/>
      <c r="AB81" s="602"/>
      <c r="AC81" s="602"/>
      <c r="AD81" s="605">
        <v>172</v>
      </c>
    </row>
    <row r="82" spans="1:30" ht="15.75" thickBot="1" x14ac:dyDescent="0.3">
      <c r="A82" s="593" t="s">
        <v>401</v>
      </c>
      <c r="B82" s="672">
        <v>45370</v>
      </c>
      <c r="C82" s="671" t="s">
        <v>396</v>
      </c>
      <c r="D82" s="606" t="s">
        <v>397</v>
      </c>
      <c r="E82" s="670"/>
      <c r="F82" s="670"/>
      <c r="G82" s="670"/>
      <c r="H82" s="670"/>
      <c r="I82" s="670"/>
      <c r="J82" s="670"/>
      <c r="K82" s="670"/>
      <c r="L82" s="607">
        <v>562.27</v>
      </c>
      <c r="M82" s="670"/>
      <c r="N82" s="670"/>
      <c r="O82" s="670"/>
      <c r="P82" s="670"/>
      <c r="Q82" s="603">
        <v>562.27</v>
      </c>
      <c r="R82" s="670"/>
      <c r="S82" s="670"/>
      <c r="T82" s="670"/>
      <c r="U82" s="670"/>
      <c r="V82" s="670"/>
      <c r="W82" s="670"/>
      <c r="X82" s="670"/>
      <c r="Y82" s="608">
        <v>1</v>
      </c>
      <c r="Z82" s="670"/>
      <c r="AA82" s="670"/>
      <c r="AB82" s="670"/>
      <c r="AC82" s="670"/>
      <c r="AD82" s="605">
        <v>1</v>
      </c>
    </row>
    <row r="83" spans="1:30" ht="15.75" thickBot="1" x14ac:dyDescent="0.3">
      <c r="A83" s="593" t="s">
        <v>401</v>
      </c>
      <c r="B83" s="673">
        <v>45372</v>
      </c>
      <c r="C83" s="671" t="s">
        <v>396</v>
      </c>
      <c r="D83" s="600" t="s">
        <v>399</v>
      </c>
      <c r="E83" s="602"/>
      <c r="F83" s="602"/>
      <c r="G83" s="602"/>
      <c r="H83" s="602"/>
      <c r="I83" s="602"/>
      <c r="J83" s="602"/>
      <c r="K83" s="601">
        <v>1500</v>
      </c>
      <c r="L83" s="601">
        <v>75314</v>
      </c>
      <c r="M83" s="602"/>
      <c r="N83" s="602"/>
      <c r="O83" s="602"/>
      <c r="P83" s="602"/>
      <c r="Q83" s="603">
        <v>76814</v>
      </c>
      <c r="R83" s="602"/>
      <c r="S83" s="602"/>
      <c r="T83" s="602"/>
      <c r="U83" s="602"/>
      <c r="V83" s="602"/>
      <c r="W83" s="602"/>
      <c r="X83" s="604">
        <v>1</v>
      </c>
      <c r="Y83" s="604">
        <v>109</v>
      </c>
      <c r="Z83" s="602"/>
      <c r="AA83" s="602"/>
      <c r="AB83" s="602"/>
      <c r="AC83" s="602"/>
      <c r="AD83" s="605">
        <v>110</v>
      </c>
    </row>
    <row r="84" spans="1:30" ht="15.75" thickBot="1" x14ac:dyDescent="0.3">
      <c r="A84" s="593" t="s">
        <v>401</v>
      </c>
      <c r="B84" s="672">
        <v>45378</v>
      </c>
      <c r="C84" s="671" t="s">
        <v>396</v>
      </c>
      <c r="D84" s="606" t="s">
        <v>402</v>
      </c>
      <c r="E84" s="670"/>
      <c r="F84" s="670"/>
      <c r="G84" s="670"/>
      <c r="H84" s="670"/>
      <c r="I84" s="670"/>
      <c r="J84" s="670"/>
      <c r="K84" s="670"/>
      <c r="L84" s="607">
        <v>15058</v>
      </c>
      <c r="M84" s="670"/>
      <c r="N84" s="670"/>
      <c r="O84" s="670"/>
      <c r="P84" s="670"/>
      <c r="Q84" s="603">
        <v>15058</v>
      </c>
      <c r="R84" s="670"/>
      <c r="S84" s="670"/>
      <c r="T84" s="670"/>
      <c r="U84" s="670"/>
      <c r="V84" s="670"/>
      <c r="W84" s="670"/>
      <c r="X84" s="670"/>
      <c r="Y84" s="608">
        <v>18</v>
      </c>
      <c r="Z84" s="670"/>
      <c r="AA84" s="670"/>
      <c r="AB84" s="670"/>
      <c r="AC84" s="670"/>
      <c r="AD84" s="605">
        <v>18</v>
      </c>
    </row>
    <row r="85" spans="1:30" ht="15.75" thickBot="1" x14ac:dyDescent="0.3">
      <c r="A85" s="593" t="s">
        <v>401</v>
      </c>
      <c r="B85" s="691">
        <v>45379</v>
      </c>
      <c r="C85" s="692" t="s">
        <v>396</v>
      </c>
      <c r="D85" s="600" t="s">
        <v>402</v>
      </c>
      <c r="E85" s="602"/>
      <c r="F85" s="602"/>
      <c r="G85" s="602"/>
      <c r="H85" s="602"/>
      <c r="I85" s="602"/>
      <c r="J85" s="602"/>
      <c r="K85" s="602"/>
      <c r="L85" s="601">
        <v>9183</v>
      </c>
      <c r="M85" s="602"/>
      <c r="N85" s="602"/>
      <c r="O85" s="602"/>
      <c r="P85" s="602"/>
      <c r="Q85" s="603">
        <v>9183</v>
      </c>
      <c r="R85" s="602"/>
      <c r="S85" s="602"/>
      <c r="T85" s="602"/>
      <c r="U85" s="602"/>
      <c r="V85" s="602"/>
      <c r="W85" s="602"/>
      <c r="X85" s="602"/>
      <c r="Y85" s="604">
        <v>11</v>
      </c>
      <c r="Z85" s="602"/>
      <c r="AA85" s="602"/>
      <c r="AB85" s="602"/>
      <c r="AC85" s="602"/>
      <c r="AD85" s="605">
        <v>11</v>
      </c>
    </row>
    <row r="86" spans="1:30" ht="15.75" thickBot="1" x14ac:dyDescent="0.3">
      <c r="A86" s="593" t="s">
        <v>401</v>
      </c>
      <c r="B86" s="690">
        <v>45379</v>
      </c>
      <c r="C86" s="692" t="s">
        <v>396</v>
      </c>
      <c r="D86" s="606" t="s">
        <v>399</v>
      </c>
      <c r="E86" s="670"/>
      <c r="F86" s="670"/>
      <c r="G86" s="670"/>
      <c r="H86" s="670"/>
      <c r="I86" s="670"/>
      <c r="J86" s="670"/>
      <c r="K86" s="670"/>
      <c r="L86" s="607">
        <v>45528</v>
      </c>
      <c r="M86" s="670"/>
      <c r="N86" s="670"/>
      <c r="O86" s="670"/>
      <c r="P86" s="670"/>
      <c r="Q86" s="603">
        <v>45528</v>
      </c>
      <c r="R86" s="670"/>
      <c r="S86" s="670"/>
      <c r="T86" s="670"/>
      <c r="U86" s="670"/>
      <c r="V86" s="670"/>
      <c r="W86" s="670"/>
      <c r="X86" s="670"/>
      <c r="Y86" s="608">
        <v>67</v>
      </c>
      <c r="Z86" s="670"/>
      <c r="AA86" s="670"/>
      <c r="AB86" s="670"/>
      <c r="AC86" s="670"/>
      <c r="AD86" s="605">
        <v>67</v>
      </c>
    </row>
    <row r="87" spans="1:30" ht="15.75" thickBot="1" x14ac:dyDescent="0.3">
      <c r="A87" s="593" t="s">
        <v>401</v>
      </c>
      <c r="B87" s="673">
        <v>45380</v>
      </c>
      <c r="C87" s="671" t="s">
        <v>396</v>
      </c>
      <c r="D87" s="600" t="s">
        <v>397</v>
      </c>
      <c r="E87" s="602"/>
      <c r="F87" s="602"/>
      <c r="G87" s="602"/>
      <c r="H87" s="602"/>
      <c r="I87" s="602"/>
      <c r="J87" s="602"/>
      <c r="K87" s="602"/>
      <c r="L87" s="601">
        <v>798</v>
      </c>
      <c r="M87" s="602"/>
      <c r="N87" s="602"/>
      <c r="O87" s="602"/>
      <c r="P87" s="602"/>
      <c r="Q87" s="603">
        <v>798</v>
      </c>
      <c r="R87" s="602"/>
      <c r="S87" s="602"/>
      <c r="T87" s="602"/>
      <c r="U87" s="602"/>
      <c r="V87" s="602"/>
      <c r="W87" s="602"/>
      <c r="X87" s="602"/>
      <c r="Y87" s="604">
        <v>2</v>
      </c>
      <c r="Z87" s="602"/>
      <c r="AA87" s="602"/>
      <c r="AB87" s="602"/>
      <c r="AC87" s="602"/>
      <c r="AD87" s="605">
        <v>2</v>
      </c>
    </row>
    <row r="88" spans="1:30" ht="15.75" thickBot="1" x14ac:dyDescent="0.3">
      <c r="A88" s="593" t="s">
        <v>401</v>
      </c>
      <c r="B88" s="672">
        <v>45385</v>
      </c>
      <c r="C88" s="671" t="s">
        <v>396</v>
      </c>
      <c r="D88" s="606" t="s">
        <v>399</v>
      </c>
      <c r="E88" s="670"/>
      <c r="F88" s="670"/>
      <c r="G88" s="670"/>
      <c r="H88" s="670"/>
      <c r="I88" s="670"/>
      <c r="J88" s="670"/>
      <c r="K88" s="670"/>
      <c r="L88" s="607">
        <v>144600</v>
      </c>
      <c r="M88" s="607">
        <v>2221</v>
      </c>
      <c r="N88" s="670"/>
      <c r="O88" s="670"/>
      <c r="P88" s="670"/>
      <c r="Q88" s="603">
        <v>146821</v>
      </c>
      <c r="R88" s="670"/>
      <c r="S88" s="670"/>
      <c r="T88" s="670"/>
      <c r="U88" s="670"/>
      <c r="V88" s="670"/>
      <c r="W88" s="670"/>
      <c r="X88" s="670"/>
      <c r="Y88" s="608">
        <v>190</v>
      </c>
      <c r="Z88" s="608">
        <v>4</v>
      </c>
      <c r="AA88" s="670"/>
      <c r="AB88" s="670"/>
      <c r="AC88" s="670"/>
      <c r="AD88" s="605">
        <v>192</v>
      </c>
    </row>
    <row r="89" spans="1:30" ht="15.75" thickBot="1" x14ac:dyDescent="0.3">
      <c r="A89" s="593" t="s">
        <v>401</v>
      </c>
      <c r="B89" s="673">
        <v>45390</v>
      </c>
      <c r="C89" s="671" t="s">
        <v>396</v>
      </c>
      <c r="D89" s="600" t="s">
        <v>402</v>
      </c>
      <c r="E89" s="602"/>
      <c r="F89" s="602"/>
      <c r="G89" s="602"/>
      <c r="H89" s="602"/>
      <c r="I89" s="602"/>
      <c r="J89" s="602"/>
      <c r="K89" s="602"/>
      <c r="L89" s="601">
        <v>8227</v>
      </c>
      <c r="M89" s="601">
        <v>8799</v>
      </c>
      <c r="N89" s="602"/>
      <c r="O89" s="602"/>
      <c r="P89" s="602"/>
      <c r="Q89" s="603">
        <v>17026</v>
      </c>
      <c r="R89" s="602"/>
      <c r="S89" s="602"/>
      <c r="T89" s="602"/>
      <c r="U89" s="602"/>
      <c r="V89" s="602"/>
      <c r="W89" s="602"/>
      <c r="X89" s="602"/>
      <c r="Y89" s="604">
        <v>8</v>
      </c>
      <c r="Z89" s="604">
        <v>9</v>
      </c>
      <c r="AA89" s="602"/>
      <c r="AB89" s="602"/>
      <c r="AC89" s="602"/>
      <c r="AD89" s="605">
        <v>17</v>
      </c>
    </row>
    <row r="90" spans="1:30" ht="15.75" thickBot="1" x14ac:dyDescent="0.3">
      <c r="A90" s="593" t="s">
        <v>401</v>
      </c>
      <c r="B90" s="690">
        <v>45394</v>
      </c>
      <c r="C90" s="692" t="s">
        <v>396</v>
      </c>
      <c r="D90" s="606" t="s">
        <v>402</v>
      </c>
      <c r="E90" s="670"/>
      <c r="F90" s="670"/>
      <c r="G90" s="670"/>
      <c r="H90" s="670"/>
      <c r="I90" s="670"/>
      <c r="J90" s="670"/>
      <c r="K90" s="670"/>
      <c r="L90" s="670"/>
      <c r="M90" s="607">
        <v>9184</v>
      </c>
      <c r="N90" s="670"/>
      <c r="O90" s="670"/>
      <c r="P90" s="670"/>
      <c r="Q90" s="603">
        <v>9184</v>
      </c>
      <c r="R90" s="670"/>
      <c r="S90" s="670"/>
      <c r="T90" s="670"/>
      <c r="U90" s="670"/>
      <c r="V90" s="670"/>
      <c r="W90" s="670"/>
      <c r="X90" s="670"/>
      <c r="Y90" s="670"/>
      <c r="Z90" s="608">
        <v>10</v>
      </c>
      <c r="AA90" s="670"/>
      <c r="AB90" s="670"/>
      <c r="AC90" s="670"/>
      <c r="AD90" s="605">
        <v>10</v>
      </c>
    </row>
    <row r="91" spans="1:30" ht="15.75" thickBot="1" x14ac:dyDescent="0.3">
      <c r="A91" s="593" t="s">
        <v>401</v>
      </c>
      <c r="B91" s="691">
        <v>45394</v>
      </c>
      <c r="C91" s="692" t="s">
        <v>396</v>
      </c>
      <c r="D91" s="600" t="s">
        <v>399</v>
      </c>
      <c r="E91" s="602"/>
      <c r="F91" s="602"/>
      <c r="G91" s="602"/>
      <c r="H91" s="602"/>
      <c r="I91" s="602"/>
      <c r="J91" s="602"/>
      <c r="K91" s="602"/>
      <c r="L91" s="601">
        <v>51459</v>
      </c>
      <c r="M91" s="601">
        <v>1184</v>
      </c>
      <c r="N91" s="602"/>
      <c r="O91" s="602"/>
      <c r="P91" s="602"/>
      <c r="Q91" s="603">
        <v>52643</v>
      </c>
      <c r="R91" s="602"/>
      <c r="S91" s="602"/>
      <c r="T91" s="602"/>
      <c r="U91" s="602"/>
      <c r="V91" s="602"/>
      <c r="W91" s="602"/>
      <c r="X91" s="602"/>
      <c r="Y91" s="604">
        <v>70</v>
      </c>
      <c r="Z91" s="604">
        <v>2</v>
      </c>
      <c r="AA91" s="602"/>
      <c r="AB91" s="602"/>
      <c r="AC91" s="602"/>
      <c r="AD91" s="605">
        <v>71</v>
      </c>
    </row>
    <row r="92" spans="1:30" ht="15.75" thickBot="1" x14ac:dyDescent="0.3">
      <c r="A92" s="593" t="s">
        <v>401</v>
      </c>
      <c r="B92" s="672">
        <v>45401</v>
      </c>
      <c r="C92" s="671" t="s">
        <v>396</v>
      </c>
      <c r="D92" s="606" t="s">
        <v>402</v>
      </c>
      <c r="E92" s="670"/>
      <c r="F92" s="670"/>
      <c r="G92" s="670"/>
      <c r="H92" s="670"/>
      <c r="I92" s="670"/>
      <c r="J92" s="670"/>
      <c r="K92" s="670"/>
      <c r="L92" s="670"/>
      <c r="M92" s="607">
        <v>6447</v>
      </c>
      <c r="N92" s="670"/>
      <c r="O92" s="670"/>
      <c r="P92" s="670"/>
      <c r="Q92" s="603">
        <v>6447</v>
      </c>
      <c r="R92" s="670"/>
      <c r="S92" s="670"/>
      <c r="T92" s="670"/>
      <c r="U92" s="670"/>
      <c r="V92" s="670"/>
      <c r="W92" s="670"/>
      <c r="X92" s="670"/>
      <c r="Y92" s="670"/>
      <c r="Z92" s="608">
        <v>9</v>
      </c>
      <c r="AA92" s="670"/>
      <c r="AB92" s="670"/>
      <c r="AC92" s="670"/>
      <c r="AD92" s="605">
        <v>9</v>
      </c>
    </row>
    <row r="93" spans="1:30" ht="15.75" thickBot="1" x14ac:dyDescent="0.3">
      <c r="A93" s="593" t="s">
        <v>401</v>
      </c>
      <c r="B93" s="673">
        <v>45405</v>
      </c>
      <c r="C93" s="671" t="s">
        <v>396</v>
      </c>
      <c r="D93" s="600" t="s">
        <v>399</v>
      </c>
      <c r="E93" s="602"/>
      <c r="F93" s="602"/>
      <c r="G93" s="602"/>
      <c r="H93" s="602"/>
      <c r="I93" s="602"/>
      <c r="J93" s="601">
        <v>860</v>
      </c>
      <c r="K93" s="601">
        <v>913</v>
      </c>
      <c r="L93" s="601">
        <v>5472</v>
      </c>
      <c r="M93" s="601">
        <v>206061</v>
      </c>
      <c r="N93" s="602"/>
      <c r="O93" s="602"/>
      <c r="P93" s="602"/>
      <c r="Q93" s="603">
        <v>213306</v>
      </c>
      <c r="R93" s="602"/>
      <c r="S93" s="602"/>
      <c r="T93" s="602"/>
      <c r="U93" s="602"/>
      <c r="V93" s="602"/>
      <c r="W93" s="604">
        <v>1</v>
      </c>
      <c r="X93" s="604">
        <v>1</v>
      </c>
      <c r="Y93" s="604">
        <v>9</v>
      </c>
      <c r="Z93" s="604">
        <v>274</v>
      </c>
      <c r="AA93" s="602"/>
      <c r="AB93" s="602"/>
      <c r="AC93" s="602"/>
      <c r="AD93" s="605">
        <v>285</v>
      </c>
    </row>
    <row r="94" spans="1:30" ht="15.75" thickBot="1" x14ac:dyDescent="0.3">
      <c r="A94" s="593" t="s">
        <v>401</v>
      </c>
      <c r="B94" s="672">
        <v>45407</v>
      </c>
      <c r="C94" s="671" t="s">
        <v>396</v>
      </c>
      <c r="D94" s="606" t="s">
        <v>402</v>
      </c>
      <c r="E94" s="670"/>
      <c r="F94" s="670"/>
      <c r="G94" s="670"/>
      <c r="H94" s="670"/>
      <c r="I94" s="670"/>
      <c r="J94" s="670"/>
      <c r="K94" s="670"/>
      <c r="L94" s="670"/>
      <c r="M94" s="607">
        <v>8959</v>
      </c>
      <c r="N94" s="670"/>
      <c r="O94" s="670"/>
      <c r="P94" s="670"/>
      <c r="Q94" s="603">
        <v>8959</v>
      </c>
      <c r="R94" s="670"/>
      <c r="S94" s="670"/>
      <c r="T94" s="670"/>
      <c r="U94" s="670"/>
      <c r="V94" s="670"/>
      <c r="W94" s="670"/>
      <c r="X94" s="670"/>
      <c r="Y94" s="670"/>
      <c r="Z94" s="608">
        <v>10</v>
      </c>
      <c r="AA94" s="670"/>
      <c r="AB94" s="670"/>
      <c r="AC94" s="670"/>
      <c r="AD94" s="605">
        <v>10</v>
      </c>
    </row>
    <row r="95" spans="1:30" ht="15.75" thickBot="1" x14ac:dyDescent="0.3">
      <c r="A95" s="593" t="s">
        <v>401</v>
      </c>
      <c r="B95" s="673">
        <v>45411</v>
      </c>
      <c r="C95" s="671" t="s">
        <v>396</v>
      </c>
      <c r="D95" s="600" t="s">
        <v>399</v>
      </c>
      <c r="E95" s="602"/>
      <c r="F95" s="602"/>
      <c r="G95" s="602"/>
      <c r="H95" s="602"/>
      <c r="I95" s="602"/>
      <c r="J95" s="602"/>
      <c r="K95" s="602"/>
      <c r="L95" s="601">
        <v>2121</v>
      </c>
      <c r="M95" s="601">
        <v>56239</v>
      </c>
      <c r="N95" s="602"/>
      <c r="O95" s="602"/>
      <c r="P95" s="602"/>
      <c r="Q95" s="603">
        <v>58360</v>
      </c>
      <c r="R95" s="602"/>
      <c r="S95" s="602"/>
      <c r="T95" s="602"/>
      <c r="U95" s="602"/>
      <c r="V95" s="602"/>
      <c r="W95" s="602"/>
      <c r="X95" s="602"/>
      <c r="Y95" s="604">
        <v>2</v>
      </c>
      <c r="Z95" s="604">
        <v>76</v>
      </c>
      <c r="AA95" s="602"/>
      <c r="AB95" s="602"/>
      <c r="AC95" s="602"/>
      <c r="AD95" s="605">
        <v>78</v>
      </c>
    </row>
    <row r="96" spans="1:30" ht="15.75" thickBot="1" x14ac:dyDescent="0.3">
      <c r="A96" s="593" t="s">
        <v>401</v>
      </c>
      <c r="B96" s="672">
        <v>45413</v>
      </c>
      <c r="C96" s="671" t="s">
        <v>396</v>
      </c>
      <c r="D96" s="606" t="s">
        <v>402</v>
      </c>
      <c r="E96" s="670"/>
      <c r="F96" s="670"/>
      <c r="G96" s="670"/>
      <c r="H96" s="670"/>
      <c r="I96" s="670"/>
      <c r="J96" s="670"/>
      <c r="K96" s="670"/>
      <c r="L96" s="670"/>
      <c r="M96" s="607">
        <v>4372</v>
      </c>
      <c r="N96" s="607">
        <v>1522</v>
      </c>
      <c r="O96" s="670"/>
      <c r="P96" s="670"/>
      <c r="Q96" s="603">
        <v>5894</v>
      </c>
      <c r="R96" s="670"/>
      <c r="S96" s="670"/>
      <c r="T96" s="670"/>
      <c r="U96" s="670"/>
      <c r="V96" s="670"/>
      <c r="W96" s="670"/>
      <c r="X96" s="670"/>
      <c r="Y96" s="670"/>
      <c r="Z96" s="608">
        <v>6</v>
      </c>
      <c r="AA96" s="608">
        <v>2</v>
      </c>
      <c r="AB96" s="670"/>
      <c r="AC96" s="670"/>
      <c r="AD96" s="605">
        <v>8</v>
      </c>
    </row>
    <row r="97" spans="1:30" ht="15.75" thickBot="1" x14ac:dyDescent="0.3">
      <c r="A97" s="593" t="s">
        <v>401</v>
      </c>
      <c r="B97" s="673">
        <v>45414</v>
      </c>
      <c r="C97" s="671" t="s">
        <v>396</v>
      </c>
      <c r="D97" s="600" t="s">
        <v>397</v>
      </c>
      <c r="E97" s="602"/>
      <c r="F97" s="602"/>
      <c r="G97" s="602"/>
      <c r="H97" s="602"/>
      <c r="I97" s="602"/>
      <c r="J97" s="602"/>
      <c r="K97" s="602"/>
      <c r="L97" s="602"/>
      <c r="M97" s="602"/>
      <c r="N97" s="601">
        <v>317.62</v>
      </c>
      <c r="O97" s="602"/>
      <c r="P97" s="602"/>
      <c r="Q97" s="603">
        <v>317.62</v>
      </c>
      <c r="R97" s="602"/>
      <c r="S97" s="602"/>
      <c r="T97" s="602"/>
      <c r="U97" s="602"/>
      <c r="V97" s="602"/>
      <c r="W97" s="602"/>
      <c r="X97" s="602"/>
      <c r="Y97" s="602"/>
      <c r="Z97" s="602"/>
      <c r="AA97" s="604">
        <v>2</v>
      </c>
      <c r="AB97" s="602"/>
      <c r="AC97" s="602"/>
      <c r="AD97" s="605">
        <v>2</v>
      </c>
    </row>
    <row r="98" spans="1:30" ht="15.75" thickBot="1" x14ac:dyDescent="0.3">
      <c r="A98" s="593" t="s">
        <v>401</v>
      </c>
      <c r="B98" s="672">
        <v>45420</v>
      </c>
      <c r="C98" s="671" t="s">
        <v>396</v>
      </c>
      <c r="D98" s="606" t="s">
        <v>399</v>
      </c>
      <c r="E98" s="670"/>
      <c r="F98" s="670"/>
      <c r="G98" s="670"/>
      <c r="H98" s="670"/>
      <c r="I98" s="670"/>
      <c r="J98" s="670"/>
      <c r="K98" s="670"/>
      <c r="L98" s="670"/>
      <c r="M98" s="607">
        <v>41288</v>
      </c>
      <c r="N98" s="607">
        <v>72725</v>
      </c>
      <c r="O98" s="670"/>
      <c r="P98" s="670"/>
      <c r="Q98" s="603">
        <v>114013</v>
      </c>
      <c r="R98" s="670"/>
      <c r="S98" s="670"/>
      <c r="T98" s="670"/>
      <c r="U98" s="670"/>
      <c r="V98" s="670"/>
      <c r="W98" s="670"/>
      <c r="X98" s="670"/>
      <c r="Y98" s="670"/>
      <c r="Z98" s="608">
        <v>56</v>
      </c>
      <c r="AA98" s="608">
        <v>84</v>
      </c>
      <c r="AB98" s="670"/>
      <c r="AC98" s="670"/>
      <c r="AD98" s="605">
        <v>140</v>
      </c>
    </row>
    <row r="99" spans="1:30" ht="15.75" thickBot="1" x14ac:dyDescent="0.3">
      <c r="A99" s="593" t="s">
        <v>401</v>
      </c>
      <c r="B99" s="691">
        <v>45427</v>
      </c>
      <c r="C99" s="692" t="s">
        <v>396</v>
      </c>
      <c r="D99" s="600" t="s">
        <v>397</v>
      </c>
      <c r="E99" s="602"/>
      <c r="F99" s="602"/>
      <c r="G99" s="602"/>
      <c r="H99" s="602"/>
      <c r="I99" s="602"/>
      <c r="J99" s="602"/>
      <c r="K99" s="602"/>
      <c r="L99" s="602"/>
      <c r="M99" s="602"/>
      <c r="N99" s="601">
        <v>360.55</v>
      </c>
      <c r="O99" s="602"/>
      <c r="P99" s="602"/>
      <c r="Q99" s="603">
        <v>360.55</v>
      </c>
      <c r="R99" s="602"/>
      <c r="S99" s="602"/>
      <c r="T99" s="602"/>
      <c r="U99" s="602"/>
      <c r="V99" s="602"/>
      <c r="W99" s="602"/>
      <c r="X99" s="602"/>
      <c r="Y99" s="602"/>
      <c r="Z99" s="602"/>
      <c r="AA99" s="604">
        <v>1</v>
      </c>
      <c r="AB99" s="602"/>
      <c r="AC99" s="602"/>
      <c r="AD99" s="605">
        <v>1</v>
      </c>
    </row>
    <row r="100" spans="1:30" ht="15.75" thickBot="1" x14ac:dyDescent="0.3">
      <c r="A100" s="593" t="s">
        <v>401</v>
      </c>
      <c r="B100" s="690">
        <v>45427</v>
      </c>
      <c r="C100" s="692" t="s">
        <v>396</v>
      </c>
      <c r="D100" s="606" t="s">
        <v>399</v>
      </c>
      <c r="E100" s="670"/>
      <c r="F100" s="670"/>
      <c r="G100" s="670"/>
      <c r="H100" s="670"/>
      <c r="I100" s="670"/>
      <c r="J100" s="670"/>
      <c r="K100" s="670"/>
      <c r="L100" s="670"/>
      <c r="M100" s="670"/>
      <c r="N100" s="607">
        <v>85361</v>
      </c>
      <c r="O100" s="670"/>
      <c r="P100" s="670"/>
      <c r="Q100" s="603">
        <v>85361</v>
      </c>
      <c r="R100" s="670"/>
      <c r="S100" s="670"/>
      <c r="T100" s="670"/>
      <c r="U100" s="670"/>
      <c r="V100" s="670"/>
      <c r="W100" s="670"/>
      <c r="X100" s="670"/>
      <c r="Y100" s="670"/>
      <c r="Z100" s="670"/>
      <c r="AA100" s="608">
        <v>117</v>
      </c>
      <c r="AB100" s="670"/>
      <c r="AC100" s="670"/>
      <c r="AD100" s="605">
        <v>117</v>
      </c>
    </row>
    <row r="101" spans="1:30" ht="15.75" thickBot="1" x14ac:dyDescent="0.3">
      <c r="A101" s="593" t="s">
        <v>401</v>
      </c>
      <c r="B101" s="691">
        <v>45429</v>
      </c>
      <c r="C101" s="692" t="s">
        <v>396</v>
      </c>
      <c r="D101" s="600" t="s">
        <v>402</v>
      </c>
      <c r="E101" s="602"/>
      <c r="F101" s="602"/>
      <c r="G101" s="602"/>
      <c r="H101" s="602"/>
      <c r="I101" s="602"/>
      <c r="J101" s="602"/>
      <c r="K101" s="602"/>
      <c r="L101" s="602"/>
      <c r="M101" s="602"/>
      <c r="N101" s="601">
        <v>14814</v>
      </c>
      <c r="O101" s="602"/>
      <c r="P101" s="602"/>
      <c r="Q101" s="603">
        <v>14814</v>
      </c>
      <c r="R101" s="602"/>
      <c r="S101" s="602"/>
      <c r="T101" s="602"/>
      <c r="U101" s="602"/>
      <c r="V101" s="602"/>
      <c r="W101" s="602"/>
      <c r="X101" s="602"/>
      <c r="Y101" s="602"/>
      <c r="Z101" s="602"/>
      <c r="AA101" s="604">
        <v>14</v>
      </c>
      <c r="AB101" s="602"/>
      <c r="AC101" s="602"/>
      <c r="AD101" s="605">
        <v>14</v>
      </c>
    </row>
    <row r="102" spans="1:30" ht="15.75" thickBot="1" x14ac:dyDescent="0.3">
      <c r="A102" s="593" t="s">
        <v>401</v>
      </c>
      <c r="B102" s="690">
        <v>45429</v>
      </c>
      <c r="C102" s="692" t="s">
        <v>396</v>
      </c>
      <c r="D102" s="606" t="s">
        <v>399</v>
      </c>
      <c r="E102" s="670"/>
      <c r="F102" s="670"/>
      <c r="G102" s="670"/>
      <c r="H102" s="607">
        <v>376</v>
      </c>
      <c r="I102" s="607">
        <v>500</v>
      </c>
      <c r="J102" s="670"/>
      <c r="K102" s="607">
        <v>554</v>
      </c>
      <c r="L102" s="670"/>
      <c r="M102" s="607">
        <v>4641</v>
      </c>
      <c r="N102" s="607">
        <v>96701</v>
      </c>
      <c r="O102" s="670"/>
      <c r="P102" s="670"/>
      <c r="Q102" s="603">
        <v>102772</v>
      </c>
      <c r="R102" s="670"/>
      <c r="S102" s="670"/>
      <c r="T102" s="670"/>
      <c r="U102" s="608">
        <v>1</v>
      </c>
      <c r="V102" s="608">
        <v>1</v>
      </c>
      <c r="W102" s="670"/>
      <c r="X102" s="608">
        <v>1</v>
      </c>
      <c r="Y102" s="670"/>
      <c r="Z102" s="608">
        <v>7</v>
      </c>
      <c r="AA102" s="608">
        <v>86</v>
      </c>
      <c r="AB102" s="670"/>
      <c r="AC102" s="670"/>
      <c r="AD102" s="605">
        <v>95</v>
      </c>
    </row>
    <row r="103" spans="1:30" ht="15.75" thickBot="1" x14ac:dyDescent="0.3">
      <c r="A103" s="593" t="s">
        <v>401</v>
      </c>
      <c r="B103" s="673">
        <v>45432</v>
      </c>
      <c r="C103" s="671" t="s">
        <v>396</v>
      </c>
      <c r="D103" s="600" t="s">
        <v>402</v>
      </c>
      <c r="E103" s="602"/>
      <c r="F103" s="602"/>
      <c r="G103" s="602"/>
      <c r="H103" s="602"/>
      <c r="I103" s="602"/>
      <c r="J103" s="602"/>
      <c r="K103" s="602"/>
      <c r="L103" s="602"/>
      <c r="M103" s="602"/>
      <c r="N103" s="601">
        <v>11944</v>
      </c>
      <c r="O103" s="602"/>
      <c r="P103" s="602"/>
      <c r="Q103" s="603">
        <v>11944</v>
      </c>
      <c r="R103" s="602"/>
      <c r="S103" s="602"/>
      <c r="T103" s="602"/>
      <c r="U103" s="602"/>
      <c r="V103" s="602"/>
      <c r="W103" s="602"/>
      <c r="X103" s="602"/>
      <c r="Y103" s="602"/>
      <c r="Z103" s="602"/>
      <c r="AA103" s="604">
        <v>14</v>
      </c>
      <c r="AB103" s="602"/>
      <c r="AC103" s="602"/>
      <c r="AD103" s="605">
        <v>14</v>
      </c>
    </row>
    <row r="104" spans="1:30" ht="15.75" thickBot="1" x14ac:dyDescent="0.3">
      <c r="A104" s="593" t="s">
        <v>401</v>
      </c>
      <c r="B104" s="672">
        <v>45433</v>
      </c>
      <c r="C104" s="671" t="s">
        <v>396</v>
      </c>
      <c r="D104" s="606" t="s">
        <v>399</v>
      </c>
      <c r="E104" s="670"/>
      <c r="F104" s="670"/>
      <c r="G104" s="670"/>
      <c r="H104" s="670"/>
      <c r="I104" s="670"/>
      <c r="J104" s="670"/>
      <c r="K104" s="670"/>
      <c r="L104" s="670"/>
      <c r="M104" s="670"/>
      <c r="N104" s="607">
        <v>30515</v>
      </c>
      <c r="O104" s="670"/>
      <c r="P104" s="670"/>
      <c r="Q104" s="603">
        <v>30515</v>
      </c>
      <c r="R104" s="670"/>
      <c r="S104" s="670"/>
      <c r="T104" s="670"/>
      <c r="U104" s="670"/>
      <c r="V104" s="670"/>
      <c r="W104" s="670"/>
      <c r="X104" s="670"/>
      <c r="Y104" s="670"/>
      <c r="Z104" s="670"/>
      <c r="AA104" s="608">
        <v>25</v>
      </c>
      <c r="AB104" s="670"/>
      <c r="AC104" s="670"/>
      <c r="AD104" s="605">
        <v>25</v>
      </c>
    </row>
    <row r="105" spans="1:30" ht="15.75" thickBot="1" x14ac:dyDescent="0.3">
      <c r="A105" s="593" t="s">
        <v>401</v>
      </c>
      <c r="B105" s="673">
        <v>45435</v>
      </c>
      <c r="C105" s="671" t="s">
        <v>396</v>
      </c>
      <c r="D105" s="600" t="s">
        <v>402</v>
      </c>
      <c r="E105" s="602"/>
      <c r="F105" s="602"/>
      <c r="G105" s="602"/>
      <c r="H105" s="602"/>
      <c r="I105" s="602"/>
      <c r="J105" s="602"/>
      <c r="K105" s="602"/>
      <c r="L105" s="602"/>
      <c r="M105" s="602"/>
      <c r="N105" s="601">
        <v>8100</v>
      </c>
      <c r="O105" s="602"/>
      <c r="P105" s="602"/>
      <c r="Q105" s="603">
        <v>8100</v>
      </c>
      <c r="R105" s="602"/>
      <c r="S105" s="602"/>
      <c r="T105" s="602"/>
      <c r="U105" s="602"/>
      <c r="V105" s="602"/>
      <c r="W105" s="602"/>
      <c r="X105" s="602"/>
      <c r="Y105" s="602"/>
      <c r="Z105" s="602"/>
      <c r="AA105" s="604">
        <v>12</v>
      </c>
      <c r="AB105" s="602"/>
      <c r="AC105" s="602"/>
      <c r="AD105" s="605">
        <v>12</v>
      </c>
    </row>
    <row r="106" spans="1:30" ht="15.75" thickBot="1" x14ac:dyDescent="0.3">
      <c r="A106" s="593" t="s">
        <v>401</v>
      </c>
      <c r="B106" s="672">
        <v>45441</v>
      </c>
      <c r="C106" s="671" t="s">
        <v>396</v>
      </c>
      <c r="D106" s="606" t="s">
        <v>399</v>
      </c>
      <c r="E106" s="670"/>
      <c r="F106" s="670"/>
      <c r="G106" s="670"/>
      <c r="H106" s="670"/>
      <c r="I106" s="670"/>
      <c r="J106" s="670"/>
      <c r="K106" s="670"/>
      <c r="L106" s="670"/>
      <c r="M106" s="670"/>
      <c r="N106" s="607">
        <v>140854</v>
      </c>
      <c r="O106" s="670"/>
      <c r="P106" s="670"/>
      <c r="Q106" s="603">
        <v>140854</v>
      </c>
      <c r="R106" s="670"/>
      <c r="S106" s="670"/>
      <c r="T106" s="670"/>
      <c r="U106" s="670"/>
      <c r="V106" s="670"/>
      <c r="W106" s="670"/>
      <c r="X106" s="670"/>
      <c r="Y106" s="670"/>
      <c r="Z106" s="670"/>
      <c r="AA106" s="608">
        <v>118</v>
      </c>
      <c r="AB106" s="670"/>
      <c r="AC106" s="670"/>
      <c r="AD106" s="605">
        <v>118</v>
      </c>
    </row>
    <row r="107" spans="1:30" ht="15.75" thickBot="1" x14ac:dyDescent="0.3">
      <c r="A107" s="593" t="s">
        <v>401</v>
      </c>
      <c r="B107" s="691">
        <v>45447</v>
      </c>
      <c r="C107" s="692" t="s">
        <v>396</v>
      </c>
      <c r="D107" s="600" t="s">
        <v>402</v>
      </c>
      <c r="E107" s="602"/>
      <c r="F107" s="602"/>
      <c r="G107" s="602"/>
      <c r="H107" s="602"/>
      <c r="I107" s="602"/>
      <c r="J107" s="602"/>
      <c r="K107" s="602"/>
      <c r="L107" s="602"/>
      <c r="M107" s="602"/>
      <c r="N107" s="601">
        <v>15289</v>
      </c>
      <c r="O107" s="602"/>
      <c r="P107" s="602"/>
      <c r="Q107" s="603">
        <v>15289</v>
      </c>
      <c r="R107" s="602"/>
      <c r="S107" s="602"/>
      <c r="T107" s="602"/>
      <c r="U107" s="602"/>
      <c r="V107" s="602"/>
      <c r="W107" s="602"/>
      <c r="X107" s="602"/>
      <c r="Y107" s="602"/>
      <c r="Z107" s="602"/>
      <c r="AA107" s="604">
        <v>17</v>
      </c>
      <c r="AB107" s="602"/>
      <c r="AC107" s="602"/>
      <c r="AD107" s="605">
        <v>17</v>
      </c>
    </row>
    <row r="108" spans="1:30" ht="15.75" thickBot="1" x14ac:dyDescent="0.3">
      <c r="A108" s="593" t="s">
        <v>401</v>
      </c>
      <c r="B108" s="690">
        <v>45447</v>
      </c>
      <c r="C108" s="692" t="s">
        <v>396</v>
      </c>
      <c r="D108" s="606" t="s">
        <v>399</v>
      </c>
      <c r="E108" s="670"/>
      <c r="F108" s="670"/>
      <c r="G108" s="670"/>
      <c r="H108" s="670"/>
      <c r="I108" s="670"/>
      <c r="J108" s="670"/>
      <c r="K108" s="670"/>
      <c r="L108" s="670"/>
      <c r="M108" s="670"/>
      <c r="N108" s="607">
        <v>45649</v>
      </c>
      <c r="O108" s="607">
        <v>13005</v>
      </c>
      <c r="P108" s="670"/>
      <c r="Q108" s="603">
        <v>58654</v>
      </c>
      <c r="R108" s="670"/>
      <c r="S108" s="670"/>
      <c r="T108" s="670"/>
      <c r="U108" s="670"/>
      <c r="V108" s="670"/>
      <c r="W108" s="670"/>
      <c r="X108" s="670"/>
      <c r="Y108" s="670"/>
      <c r="Z108" s="670"/>
      <c r="AA108" s="608">
        <v>40</v>
      </c>
      <c r="AB108" s="608">
        <v>11</v>
      </c>
      <c r="AC108" s="670"/>
      <c r="AD108" s="605">
        <v>51</v>
      </c>
    </row>
    <row r="109" spans="1:30" ht="15.75" thickBot="1" x14ac:dyDescent="0.3">
      <c r="A109" s="593" t="s">
        <v>401</v>
      </c>
      <c r="B109" s="673">
        <v>45448</v>
      </c>
      <c r="C109" s="671" t="s">
        <v>396</v>
      </c>
      <c r="D109" s="600" t="s">
        <v>397</v>
      </c>
      <c r="E109" s="602"/>
      <c r="F109" s="602"/>
      <c r="G109" s="602"/>
      <c r="H109" s="602"/>
      <c r="I109" s="602"/>
      <c r="J109" s="602"/>
      <c r="K109" s="602"/>
      <c r="L109" s="602"/>
      <c r="M109" s="602"/>
      <c r="N109" s="601">
        <v>507.26</v>
      </c>
      <c r="O109" s="601">
        <v>2046.8</v>
      </c>
      <c r="P109" s="602"/>
      <c r="Q109" s="603">
        <v>2554.06</v>
      </c>
      <c r="R109" s="602"/>
      <c r="S109" s="602"/>
      <c r="T109" s="602"/>
      <c r="U109" s="602"/>
      <c r="V109" s="602"/>
      <c r="W109" s="602"/>
      <c r="X109" s="602"/>
      <c r="Y109" s="602"/>
      <c r="Z109" s="602"/>
      <c r="AA109" s="604">
        <v>1</v>
      </c>
      <c r="AB109" s="604">
        <v>1</v>
      </c>
      <c r="AC109" s="602"/>
      <c r="AD109" s="605">
        <v>2</v>
      </c>
    </row>
    <row r="110" spans="1:30" ht="15.75" thickBot="1" x14ac:dyDescent="0.3">
      <c r="A110" s="593" t="s">
        <v>401</v>
      </c>
      <c r="B110" s="672">
        <v>45450</v>
      </c>
      <c r="C110" s="671" t="s">
        <v>396</v>
      </c>
      <c r="D110" s="606" t="s">
        <v>402</v>
      </c>
      <c r="E110" s="670"/>
      <c r="F110" s="670"/>
      <c r="G110" s="670"/>
      <c r="H110" s="670"/>
      <c r="I110" s="670"/>
      <c r="J110" s="670"/>
      <c r="K110" s="670"/>
      <c r="L110" s="670"/>
      <c r="M110" s="670"/>
      <c r="N110" s="607">
        <v>13783</v>
      </c>
      <c r="O110" s="670"/>
      <c r="P110" s="670"/>
      <c r="Q110" s="603">
        <v>13783</v>
      </c>
      <c r="R110" s="670"/>
      <c r="S110" s="670"/>
      <c r="T110" s="670"/>
      <c r="U110" s="670"/>
      <c r="V110" s="670"/>
      <c r="W110" s="670"/>
      <c r="X110" s="670"/>
      <c r="Y110" s="670"/>
      <c r="Z110" s="670"/>
      <c r="AA110" s="608">
        <v>17</v>
      </c>
      <c r="AB110" s="670"/>
      <c r="AC110" s="670"/>
      <c r="AD110" s="605">
        <v>17</v>
      </c>
    </row>
    <row r="111" spans="1:30" ht="15.75" thickBot="1" x14ac:dyDescent="0.3">
      <c r="A111" s="593" t="s">
        <v>401</v>
      </c>
      <c r="B111" s="673">
        <v>45453</v>
      </c>
      <c r="C111" s="671" t="s">
        <v>396</v>
      </c>
      <c r="D111" s="600" t="s">
        <v>399</v>
      </c>
      <c r="E111" s="602"/>
      <c r="F111" s="602"/>
      <c r="G111" s="602"/>
      <c r="H111" s="602"/>
      <c r="I111" s="602"/>
      <c r="J111" s="602"/>
      <c r="K111" s="602"/>
      <c r="L111" s="602"/>
      <c r="M111" s="602"/>
      <c r="N111" s="602"/>
      <c r="O111" s="601">
        <v>74869</v>
      </c>
      <c r="P111" s="602"/>
      <c r="Q111" s="603">
        <v>74869</v>
      </c>
      <c r="R111" s="602"/>
      <c r="S111" s="602"/>
      <c r="T111" s="602"/>
      <c r="U111" s="602"/>
      <c r="V111" s="602"/>
      <c r="W111" s="602"/>
      <c r="X111" s="602"/>
      <c r="Y111" s="602"/>
      <c r="Z111" s="602"/>
      <c r="AA111" s="602"/>
      <c r="AB111" s="604">
        <v>93</v>
      </c>
      <c r="AC111" s="602"/>
      <c r="AD111" s="605">
        <v>93</v>
      </c>
    </row>
    <row r="112" spans="1:30" ht="15.75" thickBot="1" x14ac:dyDescent="0.3">
      <c r="A112" s="593" t="s">
        <v>401</v>
      </c>
      <c r="B112" s="672">
        <v>45456</v>
      </c>
      <c r="C112" s="671" t="s">
        <v>396</v>
      </c>
      <c r="D112" s="606" t="s">
        <v>399</v>
      </c>
      <c r="E112" s="670"/>
      <c r="F112" s="670"/>
      <c r="G112" s="670"/>
      <c r="H112" s="670"/>
      <c r="I112" s="670"/>
      <c r="J112" s="670"/>
      <c r="K112" s="670"/>
      <c r="L112" s="670"/>
      <c r="M112" s="670"/>
      <c r="N112" s="670"/>
      <c r="O112" s="607">
        <v>913</v>
      </c>
      <c r="P112" s="670"/>
      <c r="Q112" s="603">
        <v>913</v>
      </c>
      <c r="R112" s="670"/>
      <c r="S112" s="670"/>
      <c r="T112" s="670"/>
      <c r="U112" s="670"/>
      <c r="V112" s="670"/>
      <c r="W112" s="670"/>
      <c r="X112" s="670"/>
      <c r="Y112" s="670"/>
      <c r="Z112" s="670"/>
      <c r="AA112" s="670"/>
      <c r="AB112" s="608">
        <v>1</v>
      </c>
      <c r="AC112" s="670"/>
      <c r="AD112" s="605">
        <v>1</v>
      </c>
    </row>
    <row r="113" spans="1:30" ht="15.75" thickBot="1" x14ac:dyDescent="0.3">
      <c r="A113" s="593" t="s">
        <v>401</v>
      </c>
      <c r="B113" s="673">
        <v>45460</v>
      </c>
      <c r="C113" s="671" t="s">
        <v>396</v>
      </c>
      <c r="D113" s="600" t="s">
        <v>402</v>
      </c>
      <c r="E113" s="602"/>
      <c r="F113" s="602"/>
      <c r="G113" s="602"/>
      <c r="H113" s="602"/>
      <c r="I113" s="602"/>
      <c r="J113" s="602"/>
      <c r="K113" s="602"/>
      <c r="L113" s="602"/>
      <c r="M113" s="602"/>
      <c r="N113" s="601">
        <v>8908</v>
      </c>
      <c r="O113" s="601">
        <v>8505</v>
      </c>
      <c r="P113" s="602"/>
      <c r="Q113" s="603">
        <v>17413</v>
      </c>
      <c r="R113" s="602"/>
      <c r="S113" s="602"/>
      <c r="T113" s="602"/>
      <c r="U113" s="602"/>
      <c r="V113" s="602"/>
      <c r="W113" s="602"/>
      <c r="X113" s="602"/>
      <c r="Y113" s="602"/>
      <c r="Z113" s="602"/>
      <c r="AA113" s="604">
        <v>10</v>
      </c>
      <c r="AB113" s="604">
        <v>11</v>
      </c>
      <c r="AC113" s="602"/>
      <c r="AD113" s="605">
        <v>21</v>
      </c>
    </row>
    <row r="114" spans="1:30" ht="15.75" thickBot="1" x14ac:dyDescent="0.3">
      <c r="A114" s="593" t="s">
        <v>401</v>
      </c>
      <c r="B114" s="672">
        <v>45461</v>
      </c>
      <c r="C114" s="671" t="s">
        <v>396</v>
      </c>
      <c r="D114" s="606" t="s">
        <v>399</v>
      </c>
      <c r="E114" s="670"/>
      <c r="F114" s="670"/>
      <c r="G114" s="670"/>
      <c r="H114" s="670"/>
      <c r="I114" s="670"/>
      <c r="J114" s="670"/>
      <c r="K114" s="670"/>
      <c r="L114" s="670"/>
      <c r="M114" s="670"/>
      <c r="N114" s="670"/>
      <c r="O114" s="607">
        <v>42712</v>
      </c>
      <c r="P114" s="670"/>
      <c r="Q114" s="603">
        <v>42712</v>
      </c>
      <c r="R114" s="670"/>
      <c r="S114" s="670"/>
      <c r="T114" s="670"/>
      <c r="U114" s="670"/>
      <c r="V114" s="670"/>
      <c r="W114" s="670"/>
      <c r="X114" s="670"/>
      <c r="Y114" s="670"/>
      <c r="Z114" s="670"/>
      <c r="AA114" s="670"/>
      <c r="AB114" s="608">
        <v>54</v>
      </c>
      <c r="AC114" s="670"/>
      <c r="AD114" s="605">
        <v>54</v>
      </c>
    </row>
    <row r="115" spans="1:30" ht="15.75" thickBot="1" x14ac:dyDescent="0.3">
      <c r="A115" s="593" t="s">
        <v>401</v>
      </c>
      <c r="B115" s="673">
        <v>45468</v>
      </c>
      <c r="C115" s="671" t="s">
        <v>396</v>
      </c>
      <c r="D115" s="600" t="s">
        <v>402</v>
      </c>
      <c r="E115" s="602"/>
      <c r="F115" s="602"/>
      <c r="G115" s="602"/>
      <c r="H115" s="602"/>
      <c r="I115" s="602"/>
      <c r="J115" s="602"/>
      <c r="K115" s="602"/>
      <c r="L115" s="602"/>
      <c r="M115" s="602"/>
      <c r="N115" s="602"/>
      <c r="O115" s="601">
        <v>10624</v>
      </c>
      <c r="P115" s="602"/>
      <c r="Q115" s="603">
        <v>10624</v>
      </c>
      <c r="R115" s="602"/>
      <c r="S115" s="602"/>
      <c r="T115" s="602"/>
      <c r="U115" s="602"/>
      <c r="V115" s="602"/>
      <c r="W115" s="602"/>
      <c r="X115" s="602"/>
      <c r="Y115" s="602"/>
      <c r="Z115" s="602"/>
      <c r="AA115" s="602"/>
      <c r="AB115" s="604">
        <v>13</v>
      </c>
      <c r="AC115" s="602"/>
      <c r="AD115" s="605">
        <v>13</v>
      </c>
    </row>
    <row r="116" spans="1:30" ht="15.75" thickBot="1" x14ac:dyDescent="0.3">
      <c r="A116" s="593" t="s">
        <v>401</v>
      </c>
      <c r="B116" s="672">
        <v>45469</v>
      </c>
      <c r="C116" s="671" t="s">
        <v>396</v>
      </c>
      <c r="D116" s="606" t="s">
        <v>399</v>
      </c>
      <c r="E116" s="670"/>
      <c r="F116" s="670"/>
      <c r="G116" s="670"/>
      <c r="H116" s="670"/>
      <c r="I116" s="670"/>
      <c r="J116" s="670"/>
      <c r="K116" s="670"/>
      <c r="L116" s="670"/>
      <c r="M116" s="670"/>
      <c r="N116" s="670"/>
      <c r="O116" s="607">
        <v>8360</v>
      </c>
      <c r="P116" s="670"/>
      <c r="Q116" s="603">
        <v>8360</v>
      </c>
      <c r="R116" s="670"/>
      <c r="S116" s="670"/>
      <c r="T116" s="670"/>
      <c r="U116" s="670"/>
      <c r="V116" s="670"/>
      <c r="W116" s="670"/>
      <c r="X116" s="670"/>
      <c r="Y116" s="670"/>
      <c r="Z116" s="670"/>
      <c r="AA116" s="670"/>
      <c r="AB116" s="608">
        <v>9</v>
      </c>
      <c r="AC116" s="670"/>
      <c r="AD116" s="605">
        <v>9</v>
      </c>
    </row>
    <row r="117" spans="1:30" ht="15.75" thickBot="1" x14ac:dyDescent="0.3">
      <c r="A117" s="593" t="s">
        <v>401</v>
      </c>
      <c r="B117" s="673">
        <v>45482</v>
      </c>
      <c r="C117" s="671" t="s">
        <v>396</v>
      </c>
      <c r="D117" s="600" t="s">
        <v>399</v>
      </c>
      <c r="E117" s="602"/>
      <c r="F117" s="602"/>
      <c r="G117" s="602"/>
      <c r="H117" s="602"/>
      <c r="I117" s="602"/>
      <c r="J117" s="602"/>
      <c r="K117" s="602"/>
      <c r="L117" s="602"/>
      <c r="M117" s="602"/>
      <c r="N117" s="602"/>
      <c r="O117" s="601">
        <v>51046</v>
      </c>
      <c r="P117" s="601">
        <v>60482</v>
      </c>
      <c r="Q117" s="603">
        <v>111528</v>
      </c>
      <c r="R117" s="602"/>
      <c r="S117" s="602"/>
      <c r="T117" s="602"/>
      <c r="U117" s="602"/>
      <c r="V117" s="602"/>
      <c r="W117" s="602"/>
      <c r="X117" s="602"/>
      <c r="Y117" s="602"/>
      <c r="Z117" s="602"/>
      <c r="AA117" s="602"/>
      <c r="AB117" s="604">
        <v>78</v>
      </c>
      <c r="AC117" s="604">
        <v>82</v>
      </c>
      <c r="AD117" s="605">
        <v>159</v>
      </c>
    </row>
    <row r="118" spans="1:30" ht="15.75" thickBot="1" x14ac:dyDescent="0.3">
      <c r="A118" s="593" t="s">
        <v>401</v>
      </c>
      <c r="B118" s="672">
        <v>45483</v>
      </c>
      <c r="C118" s="671" t="s">
        <v>396</v>
      </c>
      <c r="D118" s="606" t="s">
        <v>402</v>
      </c>
      <c r="E118" s="670"/>
      <c r="F118" s="670"/>
      <c r="G118" s="670"/>
      <c r="H118" s="670"/>
      <c r="I118" s="670"/>
      <c r="J118" s="670"/>
      <c r="K118" s="670"/>
      <c r="L118" s="670"/>
      <c r="M118" s="670"/>
      <c r="N118" s="670"/>
      <c r="O118" s="607">
        <v>6246</v>
      </c>
      <c r="P118" s="670"/>
      <c r="Q118" s="603">
        <v>6246</v>
      </c>
      <c r="R118" s="670"/>
      <c r="S118" s="670"/>
      <c r="T118" s="670"/>
      <c r="U118" s="670"/>
      <c r="V118" s="670"/>
      <c r="W118" s="670"/>
      <c r="X118" s="670"/>
      <c r="Y118" s="670"/>
      <c r="Z118" s="670"/>
      <c r="AA118" s="670"/>
      <c r="AB118" s="608">
        <v>7</v>
      </c>
      <c r="AC118" s="670"/>
      <c r="AD118" s="605">
        <v>7</v>
      </c>
    </row>
    <row r="119" spans="1:30" ht="15.75" thickBot="1" x14ac:dyDescent="0.3">
      <c r="A119" s="593" t="s">
        <v>401</v>
      </c>
      <c r="B119" s="673">
        <v>45488</v>
      </c>
      <c r="C119" s="671" t="s">
        <v>396</v>
      </c>
      <c r="D119" s="600" t="s">
        <v>399</v>
      </c>
      <c r="E119" s="602"/>
      <c r="F119" s="602"/>
      <c r="G119" s="602"/>
      <c r="H119" s="602"/>
      <c r="I119" s="602"/>
      <c r="J119" s="602"/>
      <c r="K119" s="602"/>
      <c r="L119" s="602"/>
      <c r="M119" s="602"/>
      <c r="N119" s="602"/>
      <c r="O119" s="602"/>
      <c r="P119" s="601">
        <v>21738</v>
      </c>
      <c r="Q119" s="603">
        <v>21738</v>
      </c>
      <c r="R119" s="602"/>
      <c r="S119" s="602"/>
      <c r="T119" s="602"/>
      <c r="U119" s="602"/>
      <c r="V119" s="602"/>
      <c r="W119" s="602"/>
      <c r="X119" s="602"/>
      <c r="Y119" s="602"/>
      <c r="Z119" s="602"/>
      <c r="AA119" s="602"/>
      <c r="AB119" s="602"/>
      <c r="AC119" s="604">
        <v>31</v>
      </c>
      <c r="AD119" s="605">
        <v>31</v>
      </c>
    </row>
    <row r="120" spans="1:30" ht="15.75" thickBot="1" x14ac:dyDescent="0.3">
      <c r="A120" s="593" t="s">
        <v>401</v>
      </c>
      <c r="B120" s="672">
        <v>45490</v>
      </c>
      <c r="C120" s="671" t="s">
        <v>396</v>
      </c>
      <c r="D120" s="606" t="s">
        <v>402</v>
      </c>
      <c r="E120" s="670"/>
      <c r="F120" s="670"/>
      <c r="G120" s="670"/>
      <c r="H120" s="670"/>
      <c r="I120" s="670"/>
      <c r="J120" s="670"/>
      <c r="K120" s="670"/>
      <c r="L120" s="670"/>
      <c r="M120" s="670"/>
      <c r="N120" s="670"/>
      <c r="O120" s="607">
        <v>6010</v>
      </c>
      <c r="P120" s="670"/>
      <c r="Q120" s="603">
        <v>6010</v>
      </c>
      <c r="R120" s="670"/>
      <c r="S120" s="670"/>
      <c r="T120" s="670"/>
      <c r="U120" s="670"/>
      <c r="V120" s="670"/>
      <c r="W120" s="670"/>
      <c r="X120" s="670"/>
      <c r="Y120" s="670"/>
      <c r="Z120" s="670"/>
      <c r="AA120" s="670"/>
      <c r="AB120" s="608">
        <v>7</v>
      </c>
      <c r="AC120" s="670"/>
      <c r="AD120" s="605">
        <v>7</v>
      </c>
    </row>
    <row r="121" spans="1:30" ht="15.75" thickBot="1" x14ac:dyDescent="0.3">
      <c r="A121" s="593" t="s">
        <v>401</v>
      </c>
      <c r="B121" s="691">
        <v>45491</v>
      </c>
      <c r="C121" s="692" t="s">
        <v>396</v>
      </c>
      <c r="D121" s="600" t="s">
        <v>402</v>
      </c>
      <c r="E121" s="602"/>
      <c r="F121" s="602"/>
      <c r="G121" s="602"/>
      <c r="H121" s="602"/>
      <c r="I121" s="602"/>
      <c r="J121" s="602"/>
      <c r="K121" s="602"/>
      <c r="L121" s="602"/>
      <c r="M121" s="602"/>
      <c r="N121" s="602"/>
      <c r="O121" s="601">
        <v>700</v>
      </c>
      <c r="P121" s="601">
        <v>417</v>
      </c>
      <c r="Q121" s="603">
        <v>1117</v>
      </c>
      <c r="R121" s="602"/>
      <c r="S121" s="602"/>
      <c r="T121" s="602"/>
      <c r="U121" s="602"/>
      <c r="V121" s="602"/>
      <c r="W121" s="602"/>
      <c r="X121" s="602"/>
      <c r="Y121" s="602"/>
      <c r="Z121" s="602"/>
      <c r="AA121" s="602"/>
      <c r="AB121" s="604">
        <v>1</v>
      </c>
      <c r="AC121" s="604">
        <v>1</v>
      </c>
      <c r="AD121" s="605">
        <v>2</v>
      </c>
    </row>
    <row r="122" spans="1:30" ht="15.75" thickBot="1" x14ac:dyDescent="0.3">
      <c r="A122" s="593" t="s">
        <v>401</v>
      </c>
      <c r="B122" s="690">
        <v>45491</v>
      </c>
      <c r="C122" s="692" t="s">
        <v>396</v>
      </c>
      <c r="D122" s="606" t="s">
        <v>399</v>
      </c>
      <c r="E122" s="670"/>
      <c r="F122" s="670"/>
      <c r="G122" s="670"/>
      <c r="H122" s="670"/>
      <c r="I122" s="670"/>
      <c r="J122" s="670"/>
      <c r="K122" s="670"/>
      <c r="L122" s="670"/>
      <c r="M122" s="670"/>
      <c r="N122" s="670"/>
      <c r="O122" s="670"/>
      <c r="P122" s="607">
        <v>244235</v>
      </c>
      <c r="Q122" s="603">
        <v>244235</v>
      </c>
      <c r="R122" s="670"/>
      <c r="S122" s="670"/>
      <c r="T122" s="670"/>
      <c r="U122" s="670"/>
      <c r="V122" s="670"/>
      <c r="W122" s="670"/>
      <c r="X122" s="670"/>
      <c r="Y122" s="670"/>
      <c r="Z122" s="670"/>
      <c r="AA122" s="670"/>
      <c r="AB122" s="670"/>
      <c r="AC122" s="608">
        <v>353</v>
      </c>
      <c r="AD122" s="605">
        <v>353</v>
      </c>
    </row>
    <row r="123" spans="1:30" ht="15.75" thickBot="1" x14ac:dyDescent="0.3">
      <c r="A123" s="593" t="s">
        <v>401</v>
      </c>
      <c r="B123" s="673">
        <v>45497</v>
      </c>
      <c r="C123" s="671" t="s">
        <v>396</v>
      </c>
      <c r="D123" s="600" t="s">
        <v>399</v>
      </c>
      <c r="E123" s="602"/>
      <c r="F123" s="602"/>
      <c r="G123" s="602"/>
      <c r="H123" s="602"/>
      <c r="I123" s="602"/>
      <c r="J123" s="602"/>
      <c r="K123" s="602"/>
      <c r="L123" s="602"/>
      <c r="M123" s="602"/>
      <c r="N123" s="602"/>
      <c r="O123" s="602"/>
      <c r="P123" s="601">
        <v>176233</v>
      </c>
      <c r="Q123" s="603">
        <v>176233</v>
      </c>
      <c r="R123" s="602"/>
      <c r="S123" s="602"/>
      <c r="T123" s="602"/>
      <c r="U123" s="602"/>
      <c r="V123" s="602"/>
      <c r="W123" s="602"/>
      <c r="X123" s="602"/>
      <c r="Y123" s="602"/>
      <c r="Z123" s="602"/>
      <c r="AA123" s="602"/>
      <c r="AB123" s="602"/>
      <c r="AC123" s="604">
        <v>245</v>
      </c>
      <c r="AD123" s="605">
        <v>245</v>
      </c>
    </row>
    <row r="124" spans="1:30" ht="15.75" thickBot="1" x14ac:dyDescent="0.3">
      <c r="A124" s="593" t="s">
        <v>401</v>
      </c>
      <c r="B124" s="672">
        <v>45503</v>
      </c>
      <c r="C124" s="671" t="s">
        <v>396</v>
      </c>
      <c r="D124" s="606" t="s">
        <v>399</v>
      </c>
      <c r="E124" s="670"/>
      <c r="F124" s="670"/>
      <c r="G124" s="670"/>
      <c r="H124" s="670"/>
      <c r="I124" s="670"/>
      <c r="J124" s="670"/>
      <c r="K124" s="670"/>
      <c r="L124" s="670"/>
      <c r="M124" s="670"/>
      <c r="N124" s="670"/>
      <c r="O124" s="607">
        <v>686</v>
      </c>
      <c r="P124" s="607">
        <v>277131</v>
      </c>
      <c r="Q124" s="603">
        <v>277817</v>
      </c>
      <c r="R124" s="670"/>
      <c r="S124" s="670"/>
      <c r="T124" s="670"/>
      <c r="U124" s="670"/>
      <c r="V124" s="670"/>
      <c r="W124" s="670"/>
      <c r="X124" s="670"/>
      <c r="Y124" s="670"/>
      <c r="Z124" s="670"/>
      <c r="AA124" s="670"/>
      <c r="AB124" s="608">
        <v>1</v>
      </c>
      <c r="AC124" s="608">
        <v>395</v>
      </c>
      <c r="AD124" s="605">
        <v>396</v>
      </c>
    </row>
    <row r="125" spans="1:30" ht="15.75" thickBot="1" x14ac:dyDescent="0.3">
      <c r="A125" s="593" t="s">
        <v>401</v>
      </c>
      <c r="B125" s="673">
        <v>45511</v>
      </c>
      <c r="C125" s="671" t="s">
        <v>396</v>
      </c>
      <c r="D125" s="600" t="s">
        <v>399</v>
      </c>
      <c r="E125" s="602"/>
      <c r="F125" s="602"/>
      <c r="G125" s="602"/>
      <c r="H125" s="602"/>
      <c r="I125" s="602"/>
      <c r="J125" s="602"/>
      <c r="K125" s="602"/>
      <c r="L125" s="602"/>
      <c r="M125" s="602"/>
      <c r="N125" s="602"/>
      <c r="O125" s="602"/>
      <c r="P125" s="601">
        <v>138459</v>
      </c>
      <c r="Q125" s="603">
        <v>138459</v>
      </c>
      <c r="R125" s="602"/>
      <c r="S125" s="602"/>
      <c r="T125" s="602"/>
      <c r="U125" s="602"/>
      <c r="V125" s="602"/>
      <c r="W125" s="602"/>
      <c r="X125" s="602"/>
      <c r="Y125" s="602"/>
      <c r="Z125" s="602"/>
      <c r="AA125" s="602"/>
      <c r="AB125" s="602"/>
      <c r="AC125" s="604">
        <v>175</v>
      </c>
      <c r="AD125" s="605">
        <v>175</v>
      </c>
    </row>
    <row r="126" spans="1:30" ht="15.75" thickBot="1" x14ac:dyDescent="0.3">
      <c r="A126" s="593" t="s">
        <v>401</v>
      </c>
      <c r="B126" s="692" t="s">
        <v>398</v>
      </c>
      <c r="C126" s="692" t="s">
        <v>396</v>
      </c>
      <c r="D126" s="606" t="s">
        <v>402</v>
      </c>
      <c r="E126" s="670"/>
      <c r="F126" s="670"/>
      <c r="G126" s="670"/>
      <c r="H126" s="670"/>
      <c r="I126" s="670"/>
      <c r="J126" s="670"/>
      <c r="K126" s="670"/>
      <c r="L126" s="670"/>
      <c r="M126" s="670"/>
      <c r="N126" s="670"/>
      <c r="O126" s="670"/>
      <c r="P126" s="670"/>
      <c r="Q126" s="591"/>
      <c r="R126" s="608">
        <v>37</v>
      </c>
      <c r="S126" s="670"/>
      <c r="T126" s="608">
        <v>31</v>
      </c>
      <c r="U126" s="608">
        <v>62</v>
      </c>
      <c r="V126" s="608">
        <v>27</v>
      </c>
      <c r="W126" s="608">
        <v>37</v>
      </c>
      <c r="X126" s="608">
        <v>49</v>
      </c>
      <c r="Y126" s="608">
        <v>57</v>
      </c>
      <c r="Z126" s="608">
        <v>33</v>
      </c>
      <c r="AA126" s="608">
        <v>84</v>
      </c>
      <c r="AB126" s="608">
        <v>41</v>
      </c>
      <c r="AC126" s="608">
        <v>49</v>
      </c>
      <c r="AD126" s="605">
        <v>502</v>
      </c>
    </row>
    <row r="127" spans="1:30" ht="15.75" thickBot="1" x14ac:dyDescent="0.3">
      <c r="A127" s="593" t="s">
        <v>401</v>
      </c>
      <c r="B127" s="692" t="s">
        <v>398</v>
      </c>
      <c r="C127" s="692" t="s">
        <v>396</v>
      </c>
      <c r="D127" s="600" t="s">
        <v>397</v>
      </c>
      <c r="E127" s="602"/>
      <c r="F127" s="602"/>
      <c r="G127" s="602"/>
      <c r="H127" s="602"/>
      <c r="I127" s="602"/>
      <c r="J127" s="602"/>
      <c r="K127" s="602"/>
      <c r="L127" s="602"/>
      <c r="M127" s="602"/>
      <c r="N127" s="602"/>
      <c r="O127" s="602"/>
      <c r="P127" s="602"/>
      <c r="Q127" s="591"/>
      <c r="R127" s="602"/>
      <c r="S127" s="602"/>
      <c r="T127" s="602"/>
      <c r="U127" s="602"/>
      <c r="V127" s="602"/>
      <c r="W127" s="602"/>
      <c r="X127" s="602"/>
      <c r="Y127" s="602"/>
      <c r="Z127" s="602"/>
      <c r="AA127" s="604">
        <v>1</v>
      </c>
      <c r="AB127" s="602"/>
      <c r="AC127" s="602"/>
      <c r="AD127" s="605">
        <v>1</v>
      </c>
    </row>
    <row r="128" spans="1:30" ht="15.75" thickBot="1" x14ac:dyDescent="0.3">
      <c r="A128" s="593" t="s">
        <v>401</v>
      </c>
      <c r="B128" s="692" t="s">
        <v>398</v>
      </c>
      <c r="C128" s="692" t="s">
        <v>396</v>
      </c>
      <c r="D128" s="606" t="s">
        <v>399</v>
      </c>
      <c r="E128" s="670"/>
      <c r="F128" s="670"/>
      <c r="G128" s="670"/>
      <c r="H128" s="670"/>
      <c r="I128" s="670"/>
      <c r="J128" s="670"/>
      <c r="K128" s="670"/>
      <c r="L128" s="670"/>
      <c r="M128" s="670"/>
      <c r="N128" s="670"/>
      <c r="O128" s="670"/>
      <c r="P128" s="670"/>
      <c r="Q128" s="591"/>
      <c r="R128" s="608">
        <v>133</v>
      </c>
      <c r="S128" s="608">
        <v>68</v>
      </c>
      <c r="T128" s="608">
        <v>75</v>
      </c>
      <c r="U128" s="608">
        <v>239</v>
      </c>
      <c r="V128" s="608">
        <v>143</v>
      </c>
      <c r="W128" s="608">
        <v>152</v>
      </c>
      <c r="X128" s="608">
        <v>259</v>
      </c>
      <c r="Y128" s="608">
        <v>470</v>
      </c>
      <c r="Z128" s="608">
        <v>413</v>
      </c>
      <c r="AA128" s="608">
        <v>468</v>
      </c>
      <c r="AB128" s="608">
        <v>233</v>
      </c>
      <c r="AC128" s="608">
        <v>1280</v>
      </c>
      <c r="AD128" s="605">
        <v>3799</v>
      </c>
    </row>
    <row r="129" spans="1:30" ht="15.75" thickBot="1" x14ac:dyDescent="0.3">
      <c r="A129" s="593" t="s">
        <v>401</v>
      </c>
      <c r="B129" s="692" t="s">
        <v>398</v>
      </c>
      <c r="C129" s="692" t="s">
        <v>396</v>
      </c>
      <c r="D129" s="600" t="s">
        <v>403</v>
      </c>
      <c r="E129" s="602"/>
      <c r="F129" s="602"/>
      <c r="G129" s="602"/>
      <c r="H129" s="602"/>
      <c r="I129" s="602"/>
      <c r="J129" s="602"/>
      <c r="K129" s="602"/>
      <c r="L129" s="602"/>
      <c r="M129" s="602"/>
      <c r="N129" s="602"/>
      <c r="O129" s="602"/>
      <c r="P129" s="602"/>
      <c r="Q129" s="591"/>
      <c r="R129" s="602"/>
      <c r="S129" s="602"/>
      <c r="T129" s="602"/>
      <c r="U129" s="602"/>
      <c r="V129" s="602"/>
      <c r="W129" s="604">
        <v>1</v>
      </c>
      <c r="X129" s="604">
        <v>1</v>
      </c>
      <c r="Y129" s="604">
        <v>2</v>
      </c>
      <c r="Z129" s="602"/>
      <c r="AA129" s="604">
        <v>1</v>
      </c>
      <c r="AB129" s="604">
        <v>1</v>
      </c>
      <c r="AC129" s="602"/>
      <c r="AD129" s="605">
        <v>6</v>
      </c>
    </row>
    <row r="130" spans="1:30" ht="15.75" thickBot="1" x14ac:dyDescent="0.3">
      <c r="A130" s="593" t="s">
        <v>401</v>
      </c>
      <c r="B130" s="671" t="s">
        <v>400</v>
      </c>
      <c r="C130" s="671" t="s">
        <v>400</v>
      </c>
      <c r="D130" s="609" t="s">
        <v>400</v>
      </c>
      <c r="E130" s="603">
        <v>156029.32</v>
      </c>
      <c r="F130" s="603">
        <v>50928.33</v>
      </c>
      <c r="G130" s="603">
        <v>68777.63</v>
      </c>
      <c r="H130" s="603">
        <v>189043.57</v>
      </c>
      <c r="I130" s="603">
        <v>119323.72</v>
      </c>
      <c r="J130" s="603">
        <v>149883.4</v>
      </c>
      <c r="K130" s="603">
        <v>243235.16</v>
      </c>
      <c r="L130" s="603">
        <v>401589.16</v>
      </c>
      <c r="M130" s="603">
        <v>349395</v>
      </c>
      <c r="N130" s="603">
        <v>547350.43000000005</v>
      </c>
      <c r="O130" s="603">
        <v>225722.8</v>
      </c>
      <c r="P130" s="603">
        <v>918695</v>
      </c>
      <c r="Q130" s="603">
        <v>3419973.52</v>
      </c>
      <c r="R130" s="610">
        <v>145</v>
      </c>
      <c r="S130" s="610">
        <v>72</v>
      </c>
      <c r="T130" s="610">
        <v>90</v>
      </c>
      <c r="U130" s="610">
        <v>248</v>
      </c>
      <c r="V130" s="610">
        <v>152</v>
      </c>
      <c r="W130" s="610">
        <v>160</v>
      </c>
      <c r="X130" s="610">
        <v>271</v>
      </c>
      <c r="Y130" s="610">
        <v>505</v>
      </c>
      <c r="Z130" s="610">
        <v>431</v>
      </c>
      <c r="AA130" s="610">
        <v>504</v>
      </c>
      <c r="AB130" s="610">
        <v>273</v>
      </c>
      <c r="AC130" s="610">
        <v>1299</v>
      </c>
      <c r="AD130" s="605">
        <v>3887</v>
      </c>
    </row>
    <row r="131" spans="1:30" ht="15.75" thickBot="1" x14ac:dyDescent="0.3">
      <c r="A131" s="593" t="s">
        <v>404</v>
      </c>
      <c r="B131" s="673">
        <v>45154</v>
      </c>
      <c r="C131" s="671" t="s">
        <v>396</v>
      </c>
      <c r="D131" s="600" t="s">
        <v>402</v>
      </c>
      <c r="E131" s="601">
        <v>1187</v>
      </c>
      <c r="F131" s="602"/>
      <c r="G131" s="602"/>
      <c r="H131" s="602"/>
      <c r="I131" s="602"/>
      <c r="J131" s="602"/>
      <c r="K131" s="602"/>
      <c r="L131" s="602"/>
      <c r="M131" s="602"/>
      <c r="N131" s="602"/>
      <c r="O131" s="602"/>
      <c r="P131" s="602"/>
      <c r="Q131" s="603">
        <v>1187</v>
      </c>
      <c r="R131" s="604">
        <v>4</v>
      </c>
      <c r="S131" s="602"/>
      <c r="T131" s="602"/>
      <c r="U131" s="602"/>
      <c r="V131" s="602"/>
      <c r="W131" s="602"/>
      <c r="X131" s="602"/>
      <c r="Y131" s="602"/>
      <c r="Z131" s="602"/>
      <c r="AA131" s="602"/>
      <c r="AB131" s="602"/>
      <c r="AC131" s="602"/>
      <c r="AD131" s="605">
        <v>4</v>
      </c>
    </row>
    <row r="132" spans="1:30" ht="15.75" thickBot="1" x14ac:dyDescent="0.3">
      <c r="A132" s="593" t="s">
        <v>404</v>
      </c>
      <c r="B132" s="672">
        <v>45161</v>
      </c>
      <c r="C132" s="671" t="s">
        <v>396</v>
      </c>
      <c r="D132" s="606" t="s">
        <v>403</v>
      </c>
      <c r="E132" s="607">
        <v>2315</v>
      </c>
      <c r="F132" s="670"/>
      <c r="G132" s="670"/>
      <c r="H132" s="670"/>
      <c r="I132" s="670"/>
      <c r="J132" s="670"/>
      <c r="K132" s="670"/>
      <c r="L132" s="670"/>
      <c r="M132" s="670"/>
      <c r="N132" s="670"/>
      <c r="O132" s="670"/>
      <c r="P132" s="670"/>
      <c r="Q132" s="603">
        <v>2315</v>
      </c>
      <c r="R132" s="608">
        <v>4</v>
      </c>
      <c r="S132" s="670"/>
      <c r="T132" s="670"/>
      <c r="U132" s="670"/>
      <c r="V132" s="670"/>
      <c r="W132" s="670"/>
      <c r="X132" s="670"/>
      <c r="Y132" s="670"/>
      <c r="Z132" s="670"/>
      <c r="AA132" s="670"/>
      <c r="AB132" s="670"/>
      <c r="AC132" s="670"/>
      <c r="AD132" s="605">
        <v>4</v>
      </c>
    </row>
    <row r="133" spans="1:30" ht="15.75" thickBot="1" x14ac:dyDescent="0.3">
      <c r="A133" s="593" t="s">
        <v>404</v>
      </c>
      <c r="B133" s="673">
        <v>45166</v>
      </c>
      <c r="C133" s="671" t="s">
        <v>396</v>
      </c>
      <c r="D133" s="600" t="s">
        <v>402</v>
      </c>
      <c r="E133" s="601">
        <v>1894</v>
      </c>
      <c r="F133" s="602"/>
      <c r="G133" s="602"/>
      <c r="H133" s="602"/>
      <c r="I133" s="602"/>
      <c r="J133" s="602"/>
      <c r="K133" s="602"/>
      <c r="L133" s="602"/>
      <c r="M133" s="602"/>
      <c r="N133" s="602"/>
      <c r="O133" s="602"/>
      <c r="P133" s="602"/>
      <c r="Q133" s="603">
        <v>1894</v>
      </c>
      <c r="R133" s="604">
        <v>5</v>
      </c>
      <c r="S133" s="602"/>
      <c r="T133" s="602"/>
      <c r="U133" s="602"/>
      <c r="V133" s="602"/>
      <c r="W133" s="602"/>
      <c r="X133" s="602"/>
      <c r="Y133" s="602"/>
      <c r="Z133" s="602"/>
      <c r="AA133" s="602"/>
      <c r="AB133" s="602"/>
      <c r="AC133" s="602"/>
      <c r="AD133" s="605">
        <v>5</v>
      </c>
    </row>
    <row r="134" spans="1:30" ht="15.75" thickBot="1" x14ac:dyDescent="0.3">
      <c r="A134" s="593" t="s">
        <v>404</v>
      </c>
      <c r="B134" s="672">
        <v>45180</v>
      </c>
      <c r="C134" s="671" t="s">
        <v>396</v>
      </c>
      <c r="D134" s="606" t="s">
        <v>403</v>
      </c>
      <c r="E134" s="607">
        <v>6212</v>
      </c>
      <c r="F134" s="607">
        <v>408</v>
      </c>
      <c r="G134" s="670"/>
      <c r="H134" s="670"/>
      <c r="I134" s="670"/>
      <c r="J134" s="670"/>
      <c r="K134" s="670"/>
      <c r="L134" s="670"/>
      <c r="M134" s="670"/>
      <c r="N134" s="670"/>
      <c r="O134" s="670"/>
      <c r="P134" s="670"/>
      <c r="Q134" s="603">
        <v>6620</v>
      </c>
      <c r="R134" s="608">
        <v>11</v>
      </c>
      <c r="S134" s="608">
        <v>1</v>
      </c>
      <c r="T134" s="670"/>
      <c r="U134" s="670"/>
      <c r="V134" s="670"/>
      <c r="W134" s="670"/>
      <c r="X134" s="670"/>
      <c r="Y134" s="670"/>
      <c r="Z134" s="670"/>
      <c r="AA134" s="670"/>
      <c r="AB134" s="670"/>
      <c r="AC134" s="670"/>
      <c r="AD134" s="605">
        <v>12</v>
      </c>
    </row>
    <row r="135" spans="1:30" ht="15.75" thickBot="1" x14ac:dyDescent="0.3">
      <c r="A135" s="593" t="s">
        <v>404</v>
      </c>
      <c r="B135" s="673">
        <v>45182</v>
      </c>
      <c r="C135" s="671" t="s">
        <v>396</v>
      </c>
      <c r="D135" s="600" t="s">
        <v>402</v>
      </c>
      <c r="E135" s="601">
        <v>828</v>
      </c>
      <c r="F135" s="601">
        <v>1048</v>
      </c>
      <c r="G135" s="602"/>
      <c r="H135" s="602"/>
      <c r="I135" s="602"/>
      <c r="J135" s="602"/>
      <c r="K135" s="602"/>
      <c r="L135" s="602"/>
      <c r="M135" s="602"/>
      <c r="N135" s="602"/>
      <c r="O135" s="602"/>
      <c r="P135" s="602"/>
      <c r="Q135" s="603">
        <v>1876</v>
      </c>
      <c r="R135" s="604">
        <v>2</v>
      </c>
      <c r="S135" s="604">
        <v>3</v>
      </c>
      <c r="T135" s="602"/>
      <c r="U135" s="602"/>
      <c r="V135" s="602"/>
      <c r="W135" s="602"/>
      <c r="X135" s="602"/>
      <c r="Y135" s="602"/>
      <c r="Z135" s="602"/>
      <c r="AA135" s="602"/>
      <c r="AB135" s="602"/>
      <c r="AC135" s="602"/>
      <c r="AD135" s="605">
        <v>5</v>
      </c>
    </row>
    <row r="136" spans="1:30" ht="15.75" thickBot="1" x14ac:dyDescent="0.3">
      <c r="A136" s="593" t="s">
        <v>404</v>
      </c>
      <c r="B136" s="672">
        <v>45189</v>
      </c>
      <c r="C136" s="671" t="s">
        <v>396</v>
      </c>
      <c r="D136" s="606" t="s">
        <v>402</v>
      </c>
      <c r="E136" s="607">
        <v>750</v>
      </c>
      <c r="F136" s="607">
        <v>562</v>
      </c>
      <c r="G136" s="670"/>
      <c r="H136" s="670"/>
      <c r="I136" s="670"/>
      <c r="J136" s="670"/>
      <c r="K136" s="670"/>
      <c r="L136" s="670"/>
      <c r="M136" s="670"/>
      <c r="N136" s="670"/>
      <c r="O136" s="670"/>
      <c r="P136" s="670"/>
      <c r="Q136" s="603">
        <v>1312</v>
      </c>
      <c r="R136" s="608">
        <v>2</v>
      </c>
      <c r="S136" s="608">
        <v>2</v>
      </c>
      <c r="T136" s="670"/>
      <c r="U136" s="670"/>
      <c r="V136" s="670"/>
      <c r="W136" s="670"/>
      <c r="X136" s="670"/>
      <c r="Y136" s="670"/>
      <c r="Z136" s="670"/>
      <c r="AA136" s="670"/>
      <c r="AB136" s="670"/>
      <c r="AC136" s="670"/>
      <c r="AD136" s="605">
        <v>4</v>
      </c>
    </row>
    <row r="137" spans="1:30" ht="15.75" thickBot="1" x14ac:dyDescent="0.3">
      <c r="A137" s="593" t="s">
        <v>404</v>
      </c>
      <c r="B137" s="673">
        <v>45190</v>
      </c>
      <c r="C137" s="671" t="s">
        <v>396</v>
      </c>
      <c r="D137" s="600" t="s">
        <v>403</v>
      </c>
      <c r="E137" s="602"/>
      <c r="F137" s="601">
        <v>843</v>
      </c>
      <c r="G137" s="602"/>
      <c r="H137" s="602"/>
      <c r="I137" s="602"/>
      <c r="J137" s="602"/>
      <c r="K137" s="602"/>
      <c r="L137" s="602"/>
      <c r="M137" s="602"/>
      <c r="N137" s="602"/>
      <c r="O137" s="602"/>
      <c r="P137" s="602"/>
      <c r="Q137" s="603">
        <v>843</v>
      </c>
      <c r="R137" s="602"/>
      <c r="S137" s="604">
        <v>2</v>
      </c>
      <c r="T137" s="602"/>
      <c r="U137" s="602"/>
      <c r="V137" s="602"/>
      <c r="W137" s="602"/>
      <c r="X137" s="602"/>
      <c r="Y137" s="602"/>
      <c r="Z137" s="602"/>
      <c r="AA137" s="602"/>
      <c r="AB137" s="602"/>
      <c r="AC137" s="602"/>
      <c r="AD137" s="605">
        <v>2</v>
      </c>
    </row>
    <row r="138" spans="1:30" ht="15.75" thickBot="1" x14ac:dyDescent="0.3">
      <c r="A138" s="593" t="s">
        <v>404</v>
      </c>
      <c r="B138" s="672">
        <v>45210</v>
      </c>
      <c r="C138" s="671" t="s">
        <v>396</v>
      </c>
      <c r="D138" s="606" t="s">
        <v>402</v>
      </c>
      <c r="E138" s="607">
        <v>756</v>
      </c>
      <c r="F138" s="670"/>
      <c r="G138" s="607">
        <v>2154</v>
      </c>
      <c r="H138" s="670"/>
      <c r="I138" s="670"/>
      <c r="J138" s="670"/>
      <c r="K138" s="670"/>
      <c r="L138" s="670"/>
      <c r="M138" s="670"/>
      <c r="N138" s="670"/>
      <c r="O138" s="670"/>
      <c r="P138" s="670"/>
      <c r="Q138" s="603">
        <v>2910</v>
      </c>
      <c r="R138" s="608">
        <v>2</v>
      </c>
      <c r="S138" s="670"/>
      <c r="T138" s="608">
        <v>8</v>
      </c>
      <c r="U138" s="670"/>
      <c r="V138" s="670"/>
      <c r="W138" s="670"/>
      <c r="X138" s="670"/>
      <c r="Y138" s="670"/>
      <c r="Z138" s="670"/>
      <c r="AA138" s="670"/>
      <c r="AB138" s="670"/>
      <c r="AC138" s="670"/>
      <c r="AD138" s="605">
        <v>9</v>
      </c>
    </row>
    <row r="139" spans="1:30" ht="15.75" thickBot="1" x14ac:dyDescent="0.3">
      <c r="A139" s="593" t="s">
        <v>404</v>
      </c>
      <c r="B139" s="673">
        <v>45230</v>
      </c>
      <c r="C139" s="671" t="s">
        <v>396</v>
      </c>
      <c r="D139" s="600" t="s">
        <v>402</v>
      </c>
      <c r="E139" s="602"/>
      <c r="F139" s="602"/>
      <c r="G139" s="601">
        <v>2399</v>
      </c>
      <c r="H139" s="602"/>
      <c r="I139" s="602"/>
      <c r="J139" s="602"/>
      <c r="K139" s="602"/>
      <c r="L139" s="602"/>
      <c r="M139" s="602"/>
      <c r="N139" s="602"/>
      <c r="O139" s="602"/>
      <c r="P139" s="602"/>
      <c r="Q139" s="603">
        <v>2399</v>
      </c>
      <c r="R139" s="602"/>
      <c r="S139" s="602"/>
      <c r="T139" s="604">
        <v>7</v>
      </c>
      <c r="U139" s="602"/>
      <c r="V139" s="602"/>
      <c r="W139" s="602"/>
      <c r="X139" s="602"/>
      <c r="Y139" s="602"/>
      <c r="Z139" s="602"/>
      <c r="AA139" s="602"/>
      <c r="AB139" s="602"/>
      <c r="AC139" s="602"/>
      <c r="AD139" s="605">
        <v>7</v>
      </c>
    </row>
    <row r="140" spans="1:30" ht="15.75" thickBot="1" x14ac:dyDescent="0.3">
      <c r="A140" s="593" t="s">
        <v>404</v>
      </c>
      <c r="B140" s="672">
        <v>45258</v>
      </c>
      <c r="C140" s="671" t="s">
        <v>396</v>
      </c>
      <c r="D140" s="606" t="s">
        <v>402</v>
      </c>
      <c r="E140" s="670"/>
      <c r="F140" s="670"/>
      <c r="G140" s="607">
        <v>2810</v>
      </c>
      <c r="H140" s="607">
        <v>1267</v>
      </c>
      <c r="I140" s="670"/>
      <c r="J140" s="670"/>
      <c r="K140" s="670"/>
      <c r="L140" s="670"/>
      <c r="M140" s="670"/>
      <c r="N140" s="670"/>
      <c r="O140" s="670"/>
      <c r="P140" s="670"/>
      <c r="Q140" s="603">
        <v>4077</v>
      </c>
      <c r="R140" s="670"/>
      <c r="S140" s="670"/>
      <c r="T140" s="608">
        <v>8</v>
      </c>
      <c r="U140" s="608">
        <v>6</v>
      </c>
      <c r="V140" s="670"/>
      <c r="W140" s="670"/>
      <c r="X140" s="670"/>
      <c r="Y140" s="670"/>
      <c r="Z140" s="670"/>
      <c r="AA140" s="670"/>
      <c r="AB140" s="670"/>
      <c r="AC140" s="670"/>
      <c r="AD140" s="605">
        <v>14</v>
      </c>
    </row>
    <row r="141" spans="1:30" ht="15.75" thickBot="1" x14ac:dyDescent="0.3">
      <c r="A141" s="593" t="s">
        <v>404</v>
      </c>
      <c r="B141" s="673">
        <v>45272</v>
      </c>
      <c r="C141" s="671" t="s">
        <v>396</v>
      </c>
      <c r="D141" s="600" t="s">
        <v>402</v>
      </c>
      <c r="E141" s="602"/>
      <c r="F141" s="602"/>
      <c r="G141" s="602"/>
      <c r="H141" s="602"/>
      <c r="I141" s="601">
        <v>3003</v>
      </c>
      <c r="J141" s="602"/>
      <c r="K141" s="602"/>
      <c r="L141" s="602"/>
      <c r="M141" s="602"/>
      <c r="N141" s="602"/>
      <c r="O141" s="602"/>
      <c r="P141" s="602"/>
      <c r="Q141" s="603">
        <v>3003</v>
      </c>
      <c r="R141" s="602"/>
      <c r="S141" s="602"/>
      <c r="T141" s="602"/>
      <c r="U141" s="602"/>
      <c r="V141" s="604">
        <v>12</v>
      </c>
      <c r="W141" s="602"/>
      <c r="X141" s="602"/>
      <c r="Y141" s="602"/>
      <c r="Z141" s="602"/>
      <c r="AA141" s="602"/>
      <c r="AB141" s="602"/>
      <c r="AC141" s="602"/>
      <c r="AD141" s="605">
        <v>12</v>
      </c>
    </row>
    <row r="142" spans="1:30" ht="15.75" thickBot="1" x14ac:dyDescent="0.3">
      <c r="A142" s="593" t="s">
        <v>404</v>
      </c>
      <c r="B142" s="672">
        <v>45288</v>
      </c>
      <c r="C142" s="671" t="s">
        <v>396</v>
      </c>
      <c r="D142" s="606" t="s">
        <v>402</v>
      </c>
      <c r="E142" s="670"/>
      <c r="F142" s="670"/>
      <c r="G142" s="670"/>
      <c r="H142" s="670"/>
      <c r="I142" s="607">
        <v>3730</v>
      </c>
      <c r="J142" s="670"/>
      <c r="K142" s="670"/>
      <c r="L142" s="670"/>
      <c r="M142" s="670"/>
      <c r="N142" s="670"/>
      <c r="O142" s="670"/>
      <c r="P142" s="670"/>
      <c r="Q142" s="603">
        <v>3730</v>
      </c>
      <c r="R142" s="670"/>
      <c r="S142" s="670"/>
      <c r="T142" s="670"/>
      <c r="U142" s="670"/>
      <c r="V142" s="608">
        <v>15</v>
      </c>
      <c r="W142" s="670"/>
      <c r="X142" s="670"/>
      <c r="Y142" s="670"/>
      <c r="Z142" s="670"/>
      <c r="AA142" s="670"/>
      <c r="AB142" s="670"/>
      <c r="AC142" s="670"/>
      <c r="AD142" s="605">
        <v>15</v>
      </c>
    </row>
    <row r="143" spans="1:30" ht="15.75" thickBot="1" x14ac:dyDescent="0.3">
      <c r="A143" s="593" t="s">
        <v>404</v>
      </c>
      <c r="B143" s="673">
        <v>45300</v>
      </c>
      <c r="C143" s="671" t="s">
        <v>396</v>
      </c>
      <c r="D143" s="600" t="s">
        <v>402</v>
      </c>
      <c r="E143" s="602"/>
      <c r="F143" s="602"/>
      <c r="G143" s="602"/>
      <c r="H143" s="602"/>
      <c r="I143" s="602"/>
      <c r="J143" s="601">
        <v>11375</v>
      </c>
      <c r="K143" s="602"/>
      <c r="L143" s="602"/>
      <c r="M143" s="602"/>
      <c r="N143" s="602"/>
      <c r="O143" s="602"/>
      <c r="P143" s="602"/>
      <c r="Q143" s="603">
        <v>11375</v>
      </c>
      <c r="R143" s="602"/>
      <c r="S143" s="602"/>
      <c r="T143" s="602"/>
      <c r="U143" s="602"/>
      <c r="V143" s="602"/>
      <c r="W143" s="604">
        <v>29</v>
      </c>
      <c r="X143" s="602"/>
      <c r="Y143" s="602"/>
      <c r="Z143" s="602"/>
      <c r="AA143" s="602"/>
      <c r="AB143" s="602"/>
      <c r="AC143" s="602"/>
      <c r="AD143" s="605">
        <v>29</v>
      </c>
    </row>
    <row r="144" spans="1:30" ht="15.75" thickBot="1" x14ac:dyDescent="0.3">
      <c r="A144" s="593" t="s">
        <v>404</v>
      </c>
      <c r="B144" s="672">
        <v>45317</v>
      </c>
      <c r="C144" s="671" t="s">
        <v>396</v>
      </c>
      <c r="D144" s="606" t="s">
        <v>402</v>
      </c>
      <c r="E144" s="670"/>
      <c r="F144" s="670"/>
      <c r="G144" s="670"/>
      <c r="H144" s="670"/>
      <c r="I144" s="670"/>
      <c r="J144" s="607">
        <v>3976</v>
      </c>
      <c r="K144" s="670"/>
      <c r="L144" s="670"/>
      <c r="M144" s="670"/>
      <c r="N144" s="670"/>
      <c r="O144" s="670"/>
      <c r="P144" s="670"/>
      <c r="Q144" s="603">
        <v>3976</v>
      </c>
      <c r="R144" s="670"/>
      <c r="S144" s="670"/>
      <c r="T144" s="670"/>
      <c r="U144" s="670"/>
      <c r="V144" s="670"/>
      <c r="W144" s="608">
        <v>9</v>
      </c>
      <c r="X144" s="670"/>
      <c r="Y144" s="670"/>
      <c r="Z144" s="670"/>
      <c r="AA144" s="670"/>
      <c r="AB144" s="670"/>
      <c r="AC144" s="670"/>
      <c r="AD144" s="605">
        <v>9</v>
      </c>
    </row>
    <row r="145" spans="1:30" ht="15.75" thickBot="1" x14ac:dyDescent="0.3">
      <c r="A145" s="593" t="s">
        <v>404</v>
      </c>
      <c r="B145" s="673">
        <v>45335</v>
      </c>
      <c r="C145" s="671" t="s">
        <v>396</v>
      </c>
      <c r="D145" s="600" t="s">
        <v>402</v>
      </c>
      <c r="E145" s="602"/>
      <c r="F145" s="602"/>
      <c r="G145" s="602"/>
      <c r="H145" s="602"/>
      <c r="I145" s="602"/>
      <c r="J145" s="602"/>
      <c r="K145" s="601">
        <v>2716</v>
      </c>
      <c r="L145" s="602"/>
      <c r="M145" s="602"/>
      <c r="N145" s="602"/>
      <c r="O145" s="602"/>
      <c r="P145" s="602"/>
      <c r="Q145" s="603">
        <v>2716</v>
      </c>
      <c r="R145" s="602"/>
      <c r="S145" s="602"/>
      <c r="T145" s="602"/>
      <c r="U145" s="602"/>
      <c r="V145" s="602"/>
      <c r="W145" s="602"/>
      <c r="X145" s="604">
        <v>9</v>
      </c>
      <c r="Y145" s="602"/>
      <c r="Z145" s="602"/>
      <c r="AA145" s="602"/>
      <c r="AB145" s="602"/>
      <c r="AC145" s="602"/>
      <c r="AD145" s="605">
        <v>9</v>
      </c>
    </row>
    <row r="146" spans="1:30" ht="15.75" thickBot="1" x14ac:dyDescent="0.3">
      <c r="A146" s="593" t="s">
        <v>404</v>
      </c>
      <c r="B146" s="672">
        <v>45344</v>
      </c>
      <c r="C146" s="671" t="s">
        <v>396</v>
      </c>
      <c r="D146" s="606" t="s">
        <v>402</v>
      </c>
      <c r="E146" s="670"/>
      <c r="F146" s="670"/>
      <c r="G146" s="670"/>
      <c r="H146" s="670"/>
      <c r="I146" s="670"/>
      <c r="J146" s="670"/>
      <c r="K146" s="607">
        <v>8957</v>
      </c>
      <c r="L146" s="670"/>
      <c r="M146" s="670"/>
      <c r="N146" s="670"/>
      <c r="O146" s="670"/>
      <c r="P146" s="670"/>
      <c r="Q146" s="603">
        <v>8957</v>
      </c>
      <c r="R146" s="670"/>
      <c r="S146" s="670"/>
      <c r="T146" s="670"/>
      <c r="U146" s="670"/>
      <c r="V146" s="670"/>
      <c r="W146" s="670"/>
      <c r="X146" s="608">
        <v>22</v>
      </c>
      <c r="Y146" s="670"/>
      <c r="Z146" s="670"/>
      <c r="AA146" s="670"/>
      <c r="AB146" s="670"/>
      <c r="AC146" s="670"/>
      <c r="AD146" s="605">
        <v>22</v>
      </c>
    </row>
    <row r="147" spans="1:30" ht="15.75" thickBot="1" x14ac:dyDescent="0.3">
      <c r="A147" s="593" t="s">
        <v>404</v>
      </c>
      <c r="B147" s="673">
        <v>45356</v>
      </c>
      <c r="C147" s="671" t="s">
        <v>396</v>
      </c>
      <c r="D147" s="600" t="s">
        <v>403</v>
      </c>
      <c r="E147" s="602"/>
      <c r="F147" s="602"/>
      <c r="G147" s="601">
        <v>4440</v>
      </c>
      <c r="H147" s="601">
        <v>6958</v>
      </c>
      <c r="I147" s="601">
        <v>26938</v>
      </c>
      <c r="J147" s="601">
        <v>10662</v>
      </c>
      <c r="K147" s="601">
        <v>58057</v>
      </c>
      <c r="L147" s="601">
        <v>3942</v>
      </c>
      <c r="M147" s="602"/>
      <c r="N147" s="602"/>
      <c r="O147" s="602"/>
      <c r="P147" s="602"/>
      <c r="Q147" s="603">
        <v>110997</v>
      </c>
      <c r="R147" s="602"/>
      <c r="S147" s="602"/>
      <c r="T147" s="604">
        <v>8</v>
      </c>
      <c r="U147" s="604">
        <v>16</v>
      </c>
      <c r="V147" s="604">
        <v>44</v>
      </c>
      <c r="W147" s="604">
        <v>16</v>
      </c>
      <c r="X147" s="604">
        <v>94</v>
      </c>
      <c r="Y147" s="604">
        <v>8</v>
      </c>
      <c r="Z147" s="602"/>
      <c r="AA147" s="602"/>
      <c r="AB147" s="602"/>
      <c r="AC147" s="602"/>
      <c r="AD147" s="605">
        <v>183</v>
      </c>
    </row>
    <row r="148" spans="1:30" ht="15.75" thickBot="1" x14ac:dyDescent="0.3">
      <c r="A148" s="593" t="s">
        <v>404</v>
      </c>
      <c r="B148" s="672">
        <v>45363</v>
      </c>
      <c r="C148" s="671" t="s">
        <v>396</v>
      </c>
      <c r="D148" s="606" t="s">
        <v>402</v>
      </c>
      <c r="E148" s="670"/>
      <c r="F148" s="670"/>
      <c r="G148" s="670"/>
      <c r="H148" s="670"/>
      <c r="I148" s="670"/>
      <c r="J148" s="670"/>
      <c r="K148" s="670"/>
      <c r="L148" s="607">
        <v>8685</v>
      </c>
      <c r="M148" s="670"/>
      <c r="N148" s="670"/>
      <c r="O148" s="670"/>
      <c r="P148" s="670"/>
      <c r="Q148" s="603">
        <v>8685</v>
      </c>
      <c r="R148" s="670"/>
      <c r="S148" s="670"/>
      <c r="T148" s="670"/>
      <c r="U148" s="670"/>
      <c r="V148" s="670"/>
      <c r="W148" s="670"/>
      <c r="X148" s="670"/>
      <c r="Y148" s="608">
        <v>22</v>
      </c>
      <c r="Z148" s="670"/>
      <c r="AA148" s="670"/>
      <c r="AB148" s="670"/>
      <c r="AC148" s="670"/>
      <c r="AD148" s="605">
        <v>22</v>
      </c>
    </row>
    <row r="149" spans="1:30" ht="15.75" thickBot="1" x14ac:dyDescent="0.3">
      <c r="A149" s="593" t="s">
        <v>404</v>
      </c>
      <c r="B149" s="673">
        <v>45387</v>
      </c>
      <c r="C149" s="671" t="s">
        <v>396</v>
      </c>
      <c r="D149" s="600" t="s">
        <v>402</v>
      </c>
      <c r="E149" s="602"/>
      <c r="F149" s="602"/>
      <c r="G149" s="602"/>
      <c r="H149" s="602"/>
      <c r="I149" s="602"/>
      <c r="J149" s="602"/>
      <c r="K149" s="602"/>
      <c r="L149" s="602"/>
      <c r="M149" s="601">
        <v>4824</v>
      </c>
      <c r="N149" s="602"/>
      <c r="O149" s="602"/>
      <c r="P149" s="602"/>
      <c r="Q149" s="603">
        <v>4824</v>
      </c>
      <c r="R149" s="602"/>
      <c r="S149" s="602"/>
      <c r="T149" s="602"/>
      <c r="U149" s="602"/>
      <c r="V149" s="602"/>
      <c r="W149" s="602"/>
      <c r="X149" s="602"/>
      <c r="Y149" s="602"/>
      <c r="Z149" s="604">
        <v>13</v>
      </c>
      <c r="AA149" s="602"/>
      <c r="AB149" s="602"/>
      <c r="AC149" s="602"/>
      <c r="AD149" s="605">
        <v>13</v>
      </c>
    </row>
    <row r="150" spans="1:30" ht="15.75" thickBot="1" x14ac:dyDescent="0.3">
      <c r="A150" s="593" t="s">
        <v>404</v>
      </c>
      <c r="B150" s="672">
        <v>45398</v>
      </c>
      <c r="C150" s="671" t="s">
        <v>396</v>
      </c>
      <c r="D150" s="606" t="s">
        <v>402</v>
      </c>
      <c r="E150" s="670"/>
      <c r="F150" s="670"/>
      <c r="G150" s="670"/>
      <c r="H150" s="670"/>
      <c r="I150" s="670"/>
      <c r="J150" s="670"/>
      <c r="K150" s="670"/>
      <c r="L150" s="670"/>
      <c r="M150" s="607">
        <v>8292</v>
      </c>
      <c r="N150" s="670"/>
      <c r="O150" s="670"/>
      <c r="P150" s="670"/>
      <c r="Q150" s="603">
        <v>8292</v>
      </c>
      <c r="R150" s="670"/>
      <c r="S150" s="670"/>
      <c r="T150" s="670"/>
      <c r="U150" s="670"/>
      <c r="V150" s="670"/>
      <c r="W150" s="670"/>
      <c r="X150" s="670"/>
      <c r="Y150" s="670"/>
      <c r="Z150" s="608">
        <v>21</v>
      </c>
      <c r="AA150" s="670"/>
      <c r="AB150" s="670"/>
      <c r="AC150" s="670"/>
      <c r="AD150" s="605">
        <v>21</v>
      </c>
    </row>
    <row r="151" spans="1:30" ht="15.75" thickBot="1" x14ac:dyDescent="0.3">
      <c r="A151" s="593" t="s">
        <v>404</v>
      </c>
      <c r="B151" s="673">
        <v>45412</v>
      </c>
      <c r="C151" s="671" t="s">
        <v>396</v>
      </c>
      <c r="D151" s="600" t="s">
        <v>402</v>
      </c>
      <c r="E151" s="602"/>
      <c r="F151" s="602"/>
      <c r="G151" s="602"/>
      <c r="H151" s="602"/>
      <c r="I151" s="602"/>
      <c r="J151" s="602"/>
      <c r="K151" s="602"/>
      <c r="L151" s="602"/>
      <c r="M151" s="601">
        <v>4629</v>
      </c>
      <c r="N151" s="602"/>
      <c r="O151" s="602"/>
      <c r="P151" s="602"/>
      <c r="Q151" s="603">
        <v>4629</v>
      </c>
      <c r="R151" s="602"/>
      <c r="S151" s="602"/>
      <c r="T151" s="602"/>
      <c r="U151" s="602"/>
      <c r="V151" s="602"/>
      <c r="W151" s="602"/>
      <c r="X151" s="602"/>
      <c r="Y151" s="602"/>
      <c r="Z151" s="604">
        <v>12</v>
      </c>
      <c r="AA151" s="602"/>
      <c r="AB151" s="602"/>
      <c r="AC151" s="602"/>
      <c r="AD151" s="605">
        <v>12</v>
      </c>
    </row>
    <row r="152" spans="1:30" ht="15.75" thickBot="1" x14ac:dyDescent="0.3">
      <c r="A152" s="593" t="s">
        <v>404</v>
      </c>
      <c r="B152" s="672">
        <v>45421</v>
      </c>
      <c r="C152" s="671" t="s">
        <v>396</v>
      </c>
      <c r="D152" s="606" t="s">
        <v>403</v>
      </c>
      <c r="E152" s="670"/>
      <c r="F152" s="670"/>
      <c r="G152" s="670"/>
      <c r="H152" s="670"/>
      <c r="I152" s="670"/>
      <c r="J152" s="670"/>
      <c r="K152" s="670"/>
      <c r="L152" s="607">
        <v>14146</v>
      </c>
      <c r="M152" s="607">
        <v>24410</v>
      </c>
      <c r="N152" s="670"/>
      <c r="O152" s="670"/>
      <c r="P152" s="670"/>
      <c r="Q152" s="603">
        <v>38556</v>
      </c>
      <c r="R152" s="670"/>
      <c r="S152" s="670"/>
      <c r="T152" s="670"/>
      <c r="U152" s="670"/>
      <c r="V152" s="670"/>
      <c r="W152" s="670"/>
      <c r="X152" s="670"/>
      <c r="Y152" s="608">
        <v>22</v>
      </c>
      <c r="Z152" s="608">
        <v>46</v>
      </c>
      <c r="AA152" s="670"/>
      <c r="AB152" s="670"/>
      <c r="AC152" s="670"/>
      <c r="AD152" s="605">
        <v>68</v>
      </c>
    </row>
    <row r="153" spans="1:30" ht="15.75" thickBot="1" x14ac:dyDescent="0.3">
      <c r="A153" s="593" t="s">
        <v>404</v>
      </c>
      <c r="B153" s="673">
        <v>45422</v>
      </c>
      <c r="C153" s="671" t="s">
        <v>396</v>
      </c>
      <c r="D153" s="600" t="s">
        <v>403</v>
      </c>
      <c r="E153" s="602"/>
      <c r="F153" s="602"/>
      <c r="G153" s="602"/>
      <c r="H153" s="602"/>
      <c r="I153" s="602"/>
      <c r="J153" s="602"/>
      <c r="K153" s="602"/>
      <c r="L153" s="601">
        <v>7815</v>
      </c>
      <c r="M153" s="601">
        <v>15604</v>
      </c>
      <c r="N153" s="601">
        <v>4734</v>
      </c>
      <c r="O153" s="602"/>
      <c r="P153" s="602"/>
      <c r="Q153" s="603">
        <v>28153</v>
      </c>
      <c r="R153" s="602"/>
      <c r="S153" s="602"/>
      <c r="T153" s="602"/>
      <c r="U153" s="602"/>
      <c r="V153" s="602"/>
      <c r="W153" s="602"/>
      <c r="X153" s="602"/>
      <c r="Y153" s="604">
        <v>12</v>
      </c>
      <c r="Z153" s="604">
        <v>31</v>
      </c>
      <c r="AA153" s="604">
        <v>10</v>
      </c>
      <c r="AB153" s="602"/>
      <c r="AC153" s="602"/>
      <c r="AD153" s="605">
        <v>53</v>
      </c>
    </row>
    <row r="154" spans="1:30" ht="15.75" thickBot="1" x14ac:dyDescent="0.3">
      <c r="A154" s="593" t="s">
        <v>404</v>
      </c>
      <c r="B154" s="672">
        <v>45433</v>
      </c>
      <c r="C154" s="671" t="s">
        <v>396</v>
      </c>
      <c r="D154" s="606" t="s">
        <v>402</v>
      </c>
      <c r="E154" s="670"/>
      <c r="F154" s="670"/>
      <c r="G154" s="670"/>
      <c r="H154" s="670"/>
      <c r="I154" s="670"/>
      <c r="J154" s="670"/>
      <c r="K154" s="670"/>
      <c r="L154" s="670"/>
      <c r="M154" s="670"/>
      <c r="N154" s="607">
        <v>4648</v>
      </c>
      <c r="O154" s="670"/>
      <c r="P154" s="670"/>
      <c r="Q154" s="603">
        <v>4648</v>
      </c>
      <c r="R154" s="670"/>
      <c r="S154" s="670"/>
      <c r="T154" s="670"/>
      <c r="U154" s="670"/>
      <c r="V154" s="670"/>
      <c r="W154" s="670"/>
      <c r="X154" s="670"/>
      <c r="Y154" s="670"/>
      <c r="Z154" s="670"/>
      <c r="AA154" s="608">
        <v>14</v>
      </c>
      <c r="AB154" s="670"/>
      <c r="AC154" s="670"/>
      <c r="AD154" s="605">
        <v>14</v>
      </c>
    </row>
    <row r="155" spans="1:30" ht="15.75" thickBot="1" x14ac:dyDescent="0.3">
      <c r="A155" s="593" t="s">
        <v>404</v>
      </c>
      <c r="B155" s="673">
        <v>45454</v>
      </c>
      <c r="C155" s="671" t="s">
        <v>396</v>
      </c>
      <c r="D155" s="600" t="s">
        <v>402</v>
      </c>
      <c r="E155" s="602"/>
      <c r="F155" s="602"/>
      <c r="G155" s="602"/>
      <c r="H155" s="602"/>
      <c r="I155" s="602"/>
      <c r="J155" s="602"/>
      <c r="K155" s="602"/>
      <c r="L155" s="602"/>
      <c r="M155" s="602"/>
      <c r="N155" s="602"/>
      <c r="O155" s="601">
        <v>6190</v>
      </c>
      <c r="P155" s="602"/>
      <c r="Q155" s="603">
        <v>6190</v>
      </c>
      <c r="R155" s="602"/>
      <c r="S155" s="602"/>
      <c r="T155" s="602"/>
      <c r="U155" s="602"/>
      <c r="V155" s="602"/>
      <c r="W155" s="602"/>
      <c r="X155" s="602"/>
      <c r="Y155" s="602"/>
      <c r="Z155" s="602"/>
      <c r="AA155" s="602"/>
      <c r="AB155" s="604">
        <v>24</v>
      </c>
      <c r="AC155" s="602"/>
      <c r="AD155" s="605">
        <v>24</v>
      </c>
    </row>
    <row r="156" spans="1:30" ht="15.75" thickBot="1" x14ac:dyDescent="0.3">
      <c r="A156" s="593" t="s">
        <v>404</v>
      </c>
      <c r="B156" s="672">
        <v>45460</v>
      </c>
      <c r="C156" s="671" t="s">
        <v>396</v>
      </c>
      <c r="D156" s="606" t="s">
        <v>403</v>
      </c>
      <c r="E156" s="670"/>
      <c r="F156" s="670"/>
      <c r="G156" s="670"/>
      <c r="H156" s="670"/>
      <c r="I156" s="670"/>
      <c r="J156" s="670"/>
      <c r="K156" s="670"/>
      <c r="L156" s="670"/>
      <c r="M156" s="670"/>
      <c r="N156" s="607">
        <v>4180</v>
      </c>
      <c r="O156" s="607">
        <v>8579</v>
      </c>
      <c r="P156" s="670"/>
      <c r="Q156" s="603">
        <v>12759</v>
      </c>
      <c r="R156" s="670"/>
      <c r="S156" s="670"/>
      <c r="T156" s="670"/>
      <c r="U156" s="670"/>
      <c r="V156" s="670"/>
      <c r="W156" s="670"/>
      <c r="X156" s="670"/>
      <c r="Y156" s="670"/>
      <c r="Z156" s="670"/>
      <c r="AA156" s="608">
        <v>7</v>
      </c>
      <c r="AB156" s="608">
        <v>17</v>
      </c>
      <c r="AC156" s="670"/>
      <c r="AD156" s="605">
        <v>23</v>
      </c>
    </row>
    <row r="157" spans="1:30" ht="15.75" thickBot="1" x14ac:dyDescent="0.3">
      <c r="A157" s="593" t="s">
        <v>404</v>
      </c>
      <c r="B157" s="673">
        <v>45468</v>
      </c>
      <c r="C157" s="671" t="s">
        <v>396</v>
      </c>
      <c r="D157" s="600" t="s">
        <v>402</v>
      </c>
      <c r="E157" s="602"/>
      <c r="F157" s="602"/>
      <c r="G157" s="602"/>
      <c r="H157" s="602"/>
      <c r="I157" s="602"/>
      <c r="J157" s="602"/>
      <c r="K157" s="602"/>
      <c r="L157" s="602"/>
      <c r="M157" s="602"/>
      <c r="N157" s="602"/>
      <c r="O157" s="601">
        <v>1669</v>
      </c>
      <c r="P157" s="602"/>
      <c r="Q157" s="603">
        <v>1669</v>
      </c>
      <c r="R157" s="602"/>
      <c r="S157" s="602"/>
      <c r="T157" s="602"/>
      <c r="U157" s="602"/>
      <c r="V157" s="602"/>
      <c r="W157" s="602"/>
      <c r="X157" s="602"/>
      <c r="Y157" s="602"/>
      <c r="Z157" s="602"/>
      <c r="AA157" s="602"/>
      <c r="AB157" s="604">
        <v>4</v>
      </c>
      <c r="AC157" s="602"/>
      <c r="AD157" s="605">
        <v>4</v>
      </c>
    </row>
    <row r="158" spans="1:30" ht="15.75" thickBot="1" x14ac:dyDescent="0.3">
      <c r="A158" s="593" t="s">
        <v>404</v>
      </c>
      <c r="B158" s="672">
        <v>45492</v>
      </c>
      <c r="C158" s="671" t="s">
        <v>396</v>
      </c>
      <c r="D158" s="606" t="s">
        <v>402</v>
      </c>
      <c r="E158" s="670"/>
      <c r="F158" s="670"/>
      <c r="G158" s="670"/>
      <c r="H158" s="670"/>
      <c r="I158" s="670"/>
      <c r="J158" s="670"/>
      <c r="K158" s="670"/>
      <c r="L158" s="670"/>
      <c r="M158" s="670"/>
      <c r="N158" s="670"/>
      <c r="O158" s="670"/>
      <c r="P158" s="607">
        <v>577</v>
      </c>
      <c r="Q158" s="603">
        <v>577</v>
      </c>
      <c r="R158" s="670"/>
      <c r="S158" s="670"/>
      <c r="T158" s="670"/>
      <c r="U158" s="670"/>
      <c r="V158" s="670"/>
      <c r="W158" s="670"/>
      <c r="X158" s="670"/>
      <c r="Y158" s="670"/>
      <c r="Z158" s="670"/>
      <c r="AA158" s="670"/>
      <c r="AB158" s="670"/>
      <c r="AC158" s="608">
        <v>2</v>
      </c>
      <c r="AD158" s="605">
        <v>2</v>
      </c>
    </row>
    <row r="159" spans="1:30" ht="15.75" thickBot="1" x14ac:dyDescent="0.3">
      <c r="A159" s="593" t="s">
        <v>404</v>
      </c>
      <c r="B159" s="673">
        <v>45495</v>
      </c>
      <c r="C159" s="671" t="s">
        <v>396</v>
      </c>
      <c r="D159" s="600" t="s">
        <v>403</v>
      </c>
      <c r="E159" s="602"/>
      <c r="F159" s="602"/>
      <c r="G159" s="602"/>
      <c r="H159" s="602"/>
      <c r="I159" s="602"/>
      <c r="J159" s="602"/>
      <c r="K159" s="602"/>
      <c r="L159" s="602"/>
      <c r="M159" s="602"/>
      <c r="N159" s="602"/>
      <c r="O159" s="601">
        <v>5927</v>
      </c>
      <c r="P159" s="601">
        <v>26921</v>
      </c>
      <c r="Q159" s="603">
        <v>32848</v>
      </c>
      <c r="R159" s="602"/>
      <c r="S159" s="602"/>
      <c r="T159" s="602"/>
      <c r="U159" s="602"/>
      <c r="V159" s="602"/>
      <c r="W159" s="602"/>
      <c r="X159" s="602"/>
      <c r="Y159" s="602"/>
      <c r="Z159" s="602"/>
      <c r="AA159" s="602"/>
      <c r="AB159" s="604">
        <v>10</v>
      </c>
      <c r="AC159" s="604">
        <v>61</v>
      </c>
      <c r="AD159" s="605">
        <v>71</v>
      </c>
    </row>
    <row r="160" spans="1:30" ht="15.75" thickBot="1" x14ac:dyDescent="0.3">
      <c r="A160" s="593" t="s">
        <v>404</v>
      </c>
      <c r="B160" s="672">
        <v>45498</v>
      </c>
      <c r="C160" s="671" t="s">
        <v>396</v>
      </c>
      <c r="D160" s="606" t="s">
        <v>402</v>
      </c>
      <c r="E160" s="670"/>
      <c r="F160" s="670"/>
      <c r="G160" s="670"/>
      <c r="H160" s="670"/>
      <c r="I160" s="670"/>
      <c r="J160" s="670"/>
      <c r="K160" s="670"/>
      <c r="L160" s="670"/>
      <c r="M160" s="670"/>
      <c r="N160" s="670"/>
      <c r="O160" s="670"/>
      <c r="P160" s="607">
        <v>2922</v>
      </c>
      <c r="Q160" s="603">
        <v>2922</v>
      </c>
      <c r="R160" s="670"/>
      <c r="S160" s="670"/>
      <c r="T160" s="670"/>
      <c r="U160" s="670"/>
      <c r="V160" s="670"/>
      <c r="W160" s="670"/>
      <c r="X160" s="670"/>
      <c r="Y160" s="670"/>
      <c r="Z160" s="670"/>
      <c r="AA160" s="670"/>
      <c r="AB160" s="670"/>
      <c r="AC160" s="608">
        <v>7</v>
      </c>
      <c r="AD160" s="605">
        <v>7</v>
      </c>
    </row>
    <row r="161" spans="1:30" ht="15.75" thickBot="1" x14ac:dyDescent="0.3">
      <c r="A161" s="593" t="s">
        <v>404</v>
      </c>
      <c r="B161" s="692" t="s">
        <v>398</v>
      </c>
      <c r="C161" s="692" t="s">
        <v>396</v>
      </c>
      <c r="D161" s="600" t="s">
        <v>402</v>
      </c>
      <c r="E161" s="602"/>
      <c r="F161" s="602"/>
      <c r="G161" s="602"/>
      <c r="H161" s="602"/>
      <c r="I161" s="602"/>
      <c r="J161" s="602"/>
      <c r="K161" s="602"/>
      <c r="L161" s="602"/>
      <c r="M161" s="602"/>
      <c r="N161" s="602"/>
      <c r="O161" s="602"/>
      <c r="P161" s="602"/>
      <c r="Q161" s="591"/>
      <c r="R161" s="604">
        <v>6</v>
      </c>
      <c r="S161" s="604">
        <v>1</v>
      </c>
      <c r="T161" s="604">
        <v>9</v>
      </c>
      <c r="U161" s="604">
        <v>6</v>
      </c>
      <c r="V161" s="602"/>
      <c r="W161" s="602"/>
      <c r="X161" s="602"/>
      <c r="Y161" s="602"/>
      <c r="Z161" s="602"/>
      <c r="AA161" s="602"/>
      <c r="AB161" s="602"/>
      <c r="AC161" s="602"/>
      <c r="AD161" s="605">
        <v>22</v>
      </c>
    </row>
    <row r="162" spans="1:30" ht="15.75" thickBot="1" x14ac:dyDescent="0.3">
      <c r="A162" s="593" t="s">
        <v>404</v>
      </c>
      <c r="B162" s="692" t="s">
        <v>398</v>
      </c>
      <c r="C162" s="692" t="s">
        <v>396</v>
      </c>
      <c r="D162" s="606" t="s">
        <v>399</v>
      </c>
      <c r="E162" s="670"/>
      <c r="F162" s="670"/>
      <c r="G162" s="670"/>
      <c r="H162" s="670"/>
      <c r="I162" s="670"/>
      <c r="J162" s="670"/>
      <c r="K162" s="670"/>
      <c r="L162" s="670"/>
      <c r="M162" s="670"/>
      <c r="N162" s="670"/>
      <c r="O162" s="670"/>
      <c r="P162" s="670"/>
      <c r="Q162" s="591"/>
      <c r="R162" s="670"/>
      <c r="S162" s="670"/>
      <c r="T162" s="670"/>
      <c r="U162" s="670"/>
      <c r="V162" s="670"/>
      <c r="W162" s="670"/>
      <c r="X162" s="608">
        <v>1</v>
      </c>
      <c r="Y162" s="670"/>
      <c r="Z162" s="670"/>
      <c r="AA162" s="670"/>
      <c r="AB162" s="670"/>
      <c r="AC162" s="670"/>
      <c r="AD162" s="605">
        <v>1</v>
      </c>
    </row>
    <row r="163" spans="1:30" ht="15.75" thickBot="1" x14ac:dyDescent="0.3">
      <c r="A163" s="593" t="s">
        <v>404</v>
      </c>
      <c r="B163" s="692" t="s">
        <v>398</v>
      </c>
      <c r="C163" s="692" t="s">
        <v>396</v>
      </c>
      <c r="D163" s="600" t="s">
        <v>403</v>
      </c>
      <c r="E163" s="602"/>
      <c r="F163" s="602"/>
      <c r="G163" s="602"/>
      <c r="H163" s="602"/>
      <c r="I163" s="602"/>
      <c r="J163" s="602"/>
      <c r="K163" s="602"/>
      <c r="L163" s="602"/>
      <c r="M163" s="602"/>
      <c r="N163" s="602"/>
      <c r="O163" s="602"/>
      <c r="P163" s="602"/>
      <c r="Q163" s="591"/>
      <c r="R163" s="604">
        <v>13</v>
      </c>
      <c r="S163" s="604">
        <v>3</v>
      </c>
      <c r="T163" s="604">
        <v>9</v>
      </c>
      <c r="U163" s="604">
        <v>18</v>
      </c>
      <c r="V163" s="604">
        <v>44</v>
      </c>
      <c r="W163" s="604">
        <v>16</v>
      </c>
      <c r="X163" s="604">
        <v>95</v>
      </c>
      <c r="Y163" s="604">
        <v>36</v>
      </c>
      <c r="Z163" s="604">
        <v>77</v>
      </c>
      <c r="AA163" s="604">
        <v>16</v>
      </c>
      <c r="AB163" s="604">
        <v>26</v>
      </c>
      <c r="AC163" s="604">
        <v>61</v>
      </c>
      <c r="AD163" s="605">
        <v>410</v>
      </c>
    </row>
    <row r="164" spans="1:30" ht="15.75" thickBot="1" x14ac:dyDescent="0.3">
      <c r="A164" s="593" t="s">
        <v>404</v>
      </c>
      <c r="B164" s="671" t="s">
        <v>400</v>
      </c>
      <c r="C164" s="671" t="s">
        <v>400</v>
      </c>
      <c r="D164" s="609" t="s">
        <v>400</v>
      </c>
      <c r="E164" s="603">
        <v>13942</v>
      </c>
      <c r="F164" s="603">
        <v>2861</v>
      </c>
      <c r="G164" s="603">
        <v>11803</v>
      </c>
      <c r="H164" s="603">
        <v>8225</v>
      </c>
      <c r="I164" s="603">
        <v>33671</v>
      </c>
      <c r="J164" s="603">
        <v>26013</v>
      </c>
      <c r="K164" s="603">
        <v>69730</v>
      </c>
      <c r="L164" s="603">
        <v>34588</v>
      </c>
      <c r="M164" s="603">
        <v>57759</v>
      </c>
      <c r="N164" s="603">
        <v>13562</v>
      </c>
      <c r="O164" s="603">
        <v>22365</v>
      </c>
      <c r="P164" s="603">
        <v>30420</v>
      </c>
      <c r="Q164" s="603">
        <v>324939</v>
      </c>
      <c r="R164" s="610">
        <v>24</v>
      </c>
      <c r="S164" s="610">
        <v>7</v>
      </c>
      <c r="T164" s="610">
        <v>24</v>
      </c>
      <c r="U164" s="610">
        <v>21</v>
      </c>
      <c r="V164" s="610">
        <v>63</v>
      </c>
      <c r="W164" s="610">
        <v>48</v>
      </c>
      <c r="X164" s="610">
        <v>102</v>
      </c>
      <c r="Y164" s="610">
        <v>64</v>
      </c>
      <c r="Z164" s="610">
        <v>112</v>
      </c>
      <c r="AA164" s="610">
        <v>31</v>
      </c>
      <c r="AB164" s="610">
        <v>55</v>
      </c>
      <c r="AC164" s="610">
        <v>70</v>
      </c>
      <c r="AD164" s="605">
        <v>441</v>
      </c>
    </row>
    <row r="165" spans="1:30" ht="15.75" thickBot="1" x14ac:dyDescent="0.3">
      <c r="A165" s="593" t="s">
        <v>405</v>
      </c>
      <c r="B165" s="673">
        <v>45153</v>
      </c>
      <c r="C165" s="671" t="s">
        <v>396</v>
      </c>
      <c r="D165" s="600" t="s">
        <v>397</v>
      </c>
      <c r="E165" s="601">
        <v>806.77</v>
      </c>
      <c r="F165" s="602"/>
      <c r="G165" s="602"/>
      <c r="H165" s="602"/>
      <c r="I165" s="602"/>
      <c r="J165" s="602"/>
      <c r="K165" s="602"/>
      <c r="L165" s="602"/>
      <c r="M165" s="602"/>
      <c r="N165" s="602"/>
      <c r="O165" s="602"/>
      <c r="P165" s="602"/>
      <c r="Q165" s="603">
        <v>806.77</v>
      </c>
      <c r="R165" s="604">
        <v>2</v>
      </c>
      <c r="S165" s="602"/>
      <c r="T165" s="602"/>
      <c r="U165" s="602"/>
      <c r="V165" s="602"/>
      <c r="W165" s="602"/>
      <c r="X165" s="602"/>
      <c r="Y165" s="602"/>
      <c r="Z165" s="602"/>
      <c r="AA165" s="602"/>
      <c r="AB165" s="602"/>
      <c r="AC165" s="602"/>
      <c r="AD165" s="605">
        <v>2</v>
      </c>
    </row>
    <row r="166" spans="1:30" ht="15.75" thickBot="1" x14ac:dyDescent="0.3">
      <c r="A166" s="593" t="s">
        <v>405</v>
      </c>
      <c r="B166" s="672">
        <v>45162</v>
      </c>
      <c r="C166" s="671" t="s">
        <v>396</v>
      </c>
      <c r="D166" s="606" t="s">
        <v>397</v>
      </c>
      <c r="E166" s="607">
        <v>891.53</v>
      </c>
      <c r="F166" s="670"/>
      <c r="G166" s="670"/>
      <c r="H166" s="670"/>
      <c r="I166" s="670"/>
      <c r="J166" s="670"/>
      <c r="K166" s="670"/>
      <c r="L166" s="670"/>
      <c r="M166" s="670"/>
      <c r="N166" s="670"/>
      <c r="O166" s="670"/>
      <c r="P166" s="670"/>
      <c r="Q166" s="603">
        <v>891.53</v>
      </c>
      <c r="R166" s="608">
        <v>5</v>
      </c>
      <c r="S166" s="670"/>
      <c r="T166" s="670"/>
      <c r="U166" s="670"/>
      <c r="V166" s="670"/>
      <c r="W166" s="670"/>
      <c r="X166" s="670"/>
      <c r="Y166" s="670"/>
      <c r="Z166" s="670"/>
      <c r="AA166" s="670"/>
      <c r="AB166" s="670"/>
      <c r="AC166" s="670"/>
      <c r="AD166" s="605">
        <v>5</v>
      </c>
    </row>
    <row r="167" spans="1:30" ht="15.75" thickBot="1" x14ac:dyDescent="0.3">
      <c r="A167" s="593" t="s">
        <v>405</v>
      </c>
      <c r="B167" s="673">
        <v>45168</v>
      </c>
      <c r="C167" s="671" t="s">
        <v>396</v>
      </c>
      <c r="D167" s="600" t="s">
        <v>397</v>
      </c>
      <c r="E167" s="601">
        <v>266.31</v>
      </c>
      <c r="F167" s="602"/>
      <c r="G167" s="602"/>
      <c r="H167" s="602"/>
      <c r="I167" s="602"/>
      <c r="J167" s="602"/>
      <c r="K167" s="602"/>
      <c r="L167" s="602"/>
      <c r="M167" s="602"/>
      <c r="N167" s="602"/>
      <c r="O167" s="602"/>
      <c r="P167" s="602"/>
      <c r="Q167" s="603">
        <v>266.31</v>
      </c>
      <c r="R167" s="604">
        <v>2</v>
      </c>
      <c r="S167" s="602"/>
      <c r="T167" s="602"/>
      <c r="U167" s="602"/>
      <c r="V167" s="602"/>
      <c r="W167" s="602"/>
      <c r="X167" s="602"/>
      <c r="Y167" s="602"/>
      <c r="Z167" s="602"/>
      <c r="AA167" s="602"/>
      <c r="AB167" s="602"/>
      <c r="AC167" s="602"/>
      <c r="AD167" s="605">
        <v>2</v>
      </c>
    </row>
    <row r="168" spans="1:30" ht="15.75" thickBot="1" x14ac:dyDescent="0.3">
      <c r="A168" s="593" t="s">
        <v>405</v>
      </c>
      <c r="B168" s="672">
        <v>45174</v>
      </c>
      <c r="C168" s="671" t="s">
        <v>396</v>
      </c>
      <c r="D168" s="606" t="s">
        <v>397</v>
      </c>
      <c r="E168" s="607">
        <v>538.73</v>
      </c>
      <c r="F168" s="670"/>
      <c r="G168" s="670"/>
      <c r="H168" s="670"/>
      <c r="I168" s="670"/>
      <c r="J168" s="670"/>
      <c r="K168" s="670"/>
      <c r="L168" s="670"/>
      <c r="M168" s="670"/>
      <c r="N168" s="670"/>
      <c r="O168" s="670"/>
      <c r="P168" s="670"/>
      <c r="Q168" s="603">
        <v>538.73</v>
      </c>
      <c r="R168" s="608">
        <v>2</v>
      </c>
      <c r="S168" s="670"/>
      <c r="T168" s="670"/>
      <c r="U168" s="670"/>
      <c r="V168" s="670"/>
      <c r="W168" s="670"/>
      <c r="X168" s="670"/>
      <c r="Y168" s="670"/>
      <c r="Z168" s="670"/>
      <c r="AA168" s="670"/>
      <c r="AB168" s="670"/>
      <c r="AC168" s="670"/>
      <c r="AD168" s="605">
        <v>2</v>
      </c>
    </row>
    <row r="169" spans="1:30" ht="15.75" thickBot="1" x14ac:dyDescent="0.3">
      <c r="A169" s="593" t="s">
        <v>405</v>
      </c>
      <c r="B169" s="673">
        <v>45182</v>
      </c>
      <c r="C169" s="671" t="s">
        <v>396</v>
      </c>
      <c r="D169" s="600" t="s">
        <v>397</v>
      </c>
      <c r="E169" s="601">
        <v>4060.32</v>
      </c>
      <c r="F169" s="602"/>
      <c r="G169" s="602"/>
      <c r="H169" s="602"/>
      <c r="I169" s="602"/>
      <c r="J169" s="602"/>
      <c r="K169" s="602"/>
      <c r="L169" s="602"/>
      <c r="M169" s="602"/>
      <c r="N169" s="602"/>
      <c r="O169" s="602"/>
      <c r="P169" s="602"/>
      <c r="Q169" s="603">
        <v>4060.32</v>
      </c>
      <c r="R169" s="604">
        <v>10</v>
      </c>
      <c r="S169" s="602"/>
      <c r="T169" s="602"/>
      <c r="U169" s="602"/>
      <c r="V169" s="602"/>
      <c r="W169" s="602"/>
      <c r="X169" s="602"/>
      <c r="Y169" s="602"/>
      <c r="Z169" s="602"/>
      <c r="AA169" s="602"/>
      <c r="AB169" s="602"/>
      <c r="AC169" s="602"/>
      <c r="AD169" s="605">
        <v>10</v>
      </c>
    </row>
    <row r="170" spans="1:30" ht="15.75" thickBot="1" x14ac:dyDescent="0.3">
      <c r="A170" s="593" t="s">
        <v>405</v>
      </c>
      <c r="B170" s="672">
        <v>45184</v>
      </c>
      <c r="C170" s="671" t="s">
        <v>396</v>
      </c>
      <c r="D170" s="606" t="s">
        <v>397</v>
      </c>
      <c r="E170" s="670"/>
      <c r="F170" s="607">
        <v>1648.16</v>
      </c>
      <c r="G170" s="670"/>
      <c r="H170" s="670"/>
      <c r="I170" s="670"/>
      <c r="J170" s="670"/>
      <c r="K170" s="670"/>
      <c r="L170" s="670"/>
      <c r="M170" s="670"/>
      <c r="N170" s="670"/>
      <c r="O170" s="670"/>
      <c r="P170" s="670"/>
      <c r="Q170" s="603">
        <v>1648.16</v>
      </c>
      <c r="R170" s="670"/>
      <c r="S170" s="608">
        <v>4</v>
      </c>
      <c r="T170" s="670"/>
      <c r="U170" s="670"/>
      <c r="V170" s="670"/>
      <c r="W170" s="670"/>
      <c r="X170" s="670"/>
      <c r="Y170" s="670"/>
      <c r="Z170" s="670"/>
      <c r="AA170" s="670"/>
      <c r="AB170" s="670"/>
      <c r="AC170" s="670"/>
      <c r="AD170" s="605">
        <v>4</v>
      </c>
    </row>
    <row r="171" spans="1:30" ht="15.75" thickBot="1" x14ac:dyDescent="0.3">
      <c r="A171" s="593" t="s">
        <v>405</v>
      </c>
      <c r="B171" s="673">
        <v>45189</v>
      </c>
      <c r="C171" s="671" t="s">
        <v>396</v>
      </c>
      <c r="D171" s="600" t="s">
        <v>397</v>
      </c>
      <c r="E171" s="601">
        <v>77.599999999999994</v>
      </c>
      <c r="F171" s="602"/>
      <c r="G171" s="602"/>
      <c r="H171" s="602"/>
      <c r="I171" s="602"/>
      <c r="J171" s="602"/>
      <c r="K171" s="602"/>
      <c r="L171" s="602"/>
      <c r="M171" s="602"/>
      <c r="N171" s="602"/>
      <c r="O171" s="602"/>
      <c r="P171" s="602"/>
      <c r="Q171" s="603">
        <v>77.599999999999994</v>
      </c>
      <c r="R171" s="604">
        <v>1</v>
      </c>
      <c r="S171" s="602"/>
      <c r="T171" s="602"/>
      <c r="U171" s="602"/>
      <c r="V171" s="602"/>
      <c r="W171" s="602"/>
      <c r="X171" s="602"/>
      <c r="Y171" s="602"/>
      <c r="Z171" s="602"/>
      <c r="AA171" s="602"/>
      <c r="AB171" s="602"/>
      <c r="AC171" s="602"/>
      <c r="AD171" s="605">
        <v>1</v>
      </c>
    </row>
    <row r="172" spans="1:30" ht="15.75" thickBot="1" x14ac:dyDescent="0.3">
      <c r="A172" s="593" t="s">
        <v>405</v>
      </c>
      <c r="B172" s="672">
        <v>45190</v>
      </c>
      <c r="C172" s="671" t="s">
        <v>396</v>
      </c>
      <c r="D172" s="606" t="s">
        <v>397</v>
      </c>
      <c r="E172" s="670"/>
      <c r="F172" s="607">
        <v>2146.46</v>
      </c>
      <c r="G172" s="670"/>
      <c r="H172" s="670"/>
      <c r="I172" s="670"/>
      <c r="J172" s="670"/>
      <c r="K172" s="670"/>
      <c r="L172" s="670"/>
      <c r="M172" s="670"/>
      <c r="N172" s="670"/>
      <c r="O172" s="670"/>
      <c r="P172" s="670"/>
      <c r="Q172" s="603">
        <v>2146.46</v>
      </c>
      <c r="R172" s="670"/>
      <c r="S172" s="608">
        <v>3</v>
      </c>
      <c r="T172" s="670"/>
      <c r="U172" s="670"/>
      <c r="V172" s="670"/>
      <c r="W172" s="670"/>
      <c r="X172" s="670"/>
      <c r="Y172" s="670"/>
      <c r="Z172" s="670"/>
      <c r="AA172" s="670"/>
      <c r="AB172" s="670"/>
      <c r="AC172" s="670"/>
      <c r="AD172" s="605">
        <v>3</v>
      </c>
    </row>
    <row r="173" spans="1:30" ht="15.75" thickBot="1" x14ac:dyDescent="0.3">
      <c r="A173" s="593" t="s">
        <v>405</v>
      </c>
      <c r="B173" s="673">
        <v>45191</v>
      </c>
      <c r="C173" s="671" t="s">
        <v>396</v>
      </c>
      <c r="D173" s="600" t="s">
        <v>397</v>
      </c>
      <c r="E173" s="601">
        <v>1000</v>
      </c>
      <c r="F173" s="601">
        <v>935.31</v>
      </c>
      <c r="G173" s="602"/>
      <c r="H173" s="602"/>
      <c r="I173" s="602"/>
      <c r="J173" s="602"/>
      <c r="K173" s="602"/>
      <c r="L173" s="602"/>
      <c r="M173" s="602"/>
      <c r="N173" s="602"/>
      <c r="O173" s="602"/>
      <c r="P173" s="602"/>
      <c r="Q173" s="603">
        <v>1935.31</v>
      </c>
      <c r="R173" s="604">
        <v>1</v>
      </c>
      <c r="S173" s="604">
        <v>5</v>
      </c>
      <c r="T173" s="602"/>
      <c r="U173" s="602"/>
      <c r="V173" s="602"/>
      <c r="W173" s="602"/>
      <c r="X173" s="602"/>
      <c r="Y173" s="602"/>
      <c r="Z173" s="602"/>
      <c r="AA173" s="602"/>
      <c r="AB173" s="602"/>
      <c r="AC173" s="602"/>
      <c r="AD173" s="605">
        <v>6</v>
      </c>
    </row>
    <row r="174" spans="1:30" ht="15.75" thickBot="1" x14ac:dyDescent="0.3">
      <c r="A174" s="593" t="s">
        <v>405</v>
      </c>
      <c r="B174" s="672">
        <v>45194</v>
      </c>
      <c r="C174" s="671" t="s">
        <v>396</v>
      </c>
      <c r="D174" s="606" t="s">
        <v>397</v>
      </c>
      <c r="E174" s="670"/>
      <c r="F174" s="607">
        <v>1327.56</v>
      </c>
      <c r="G174" s="670"/>
      <c r="H174" s="670"/>
      <c r="I174" s="670"/>
      <c r="J174" s="670"/>
      <c r="K174" s="670"/>
      <c r="L174" s="670"/>
      <c r="M174" s="670"/>
      <c r="N174" s="670"/>
      <c r="O174" s="670"/>
      <c r="P174" s="670"/>
      <c r="Q174" s="603">
        <v>1327.56</v>
      </c>
      <c r="R174" s="670"/>
      <c r="S174" s="608">
        <v>4</v>
      </c>
      <c r="T174" s="670"/>
      <c r="U174" s="670"/>
      <c r="V174" s="670"/>
      <c r="W174" s="670"/>
      <c r="X174" s="670"/>
      <c r="Y174" s="670"/>
      <c r="Z174" s="670"/>
      <c r="AA174" s="670"/>
      <c r="AB174" s="670"/>
      <c r="AC174" s="670"/>
      <c r="AD174" s="605">
        <v>4</v>
      </c>
    </row>
    <row r="175" spans="1:30" ht="15.75" thickBot="1" x14ac:dyDescent="0.3">
      <c r="A175" s="593" t="s">
        <v>405</v>
      </c>
      <c r="B175" s="673">
        <v>45198</v>
      </c>
      <c r="C175" s="671" t="s">
        <v>396</v>
      </c>
      <c r="D175" s="600" t="s">
        <v>397</v>
      </c>
      <c r="E175" s="602"/>
      <c r="F175" s="601">
        <v>261.61</v>
      </c>
      <c r="G175" s="602"/>
      <c r="H175" s="602"/>
      <c r="I175" s="602"/>
      <c r="J175" s="602"/>
      <c r="K175" s="602"/>
      <c r="L175" s="602"/>
      <c r="M175" s="602"/>
      <c r="N175" s="602"/>
      <c r="O175" s="602"/>
      <c r="P175" s="602"/>
      <c r="Q175" s="603">
        <v>261.61</v>
      </c>
      <c r="R175" s="602"/>
      <c r="S175" s="604">
        <v>2</v>
      </c>
      <c r="T175" s="602"/>
      <c r="U175" s="602"/>
      <c r="V175" s="602"/>
      <c r="W175" s="602"/>
      <c r="X175" s="602"/>
      <c r="Y175" s="602"/>
      <c r="Z175" s="602"/>
      <c r="AA175" s="602"/>
      <c r="AB175" s="602"/>
      <c r="AC175" s="602"/>
      <c r="AD175" s="605">
        <v>2</v>
      </c>
    </row>
    <row r="176" spans="1:30" ht="15.75" thickBot="1" x14ac:dyDescent="0.3">
      <c r="A176" s="593" t="s">
        <v>405</v>
      </c>
      <c r="B176" s="672">
        <v>45201</v>
      </c>
      <c r="C176" s="671" t="s">
        <v>396</v>
      </c>
      <c r="D176" s="606" t="s">
        <v>397</v>
      </c>
      <c r="E176" s="670"/>
      <c r="F176" s="607">
        <v>2918.03</v>
      </c>
      <c r="G176" s="607">
        <v>212.04</v>
      </c>
      <c r="H176" s="670"/>
      <c r="I176" s="670"/>
      <c r="J176" s="670"/>
      <c r="K176" s="670"/>
      <c r="L176" s="670"/>
      <c r="M176" s="670"/>
      <c r="N176" s="670"/>
      <c r="O176" s="670"/>
      <c r="P176" s="670"/>
      <c r="Q176" s="603">
        <v>3130.07</v>
      </c>
      <c r="R176" s="670"/>
      <c r="S176" s="608">
        <v>8</v>
      </c>
      <c r="T176" s="608">
        <v>1</v>
      </c>
      <c r="U176" s="670"/>
      <c r="V176" s="670"/>
      <c r="W176" s="670"/>
      <c r="X176" s="670"/>
      <c r="Y176" s="670"/>
      <c r="Z176" s="670"/>
      <c r="AA176" s="670"/>
      <c r="AB176" s="670"/>
      <c r="AC176" s="670"/>
      <c r="AD176" s="605">
        <v>9</v>
      </c>
    </row>
    <row r="177" spans="1:30" ht="15.75" thickBot="1" x14ac:dyDescent="0.3">
      <c r="A177" s="593" t="s">
        <v>405</v>
      </c>
      <c r="B177" s="673">
        <v>45205</v>
      </c>
      <c r="C177" s="671" t="s">
        <v>396</v>
      </c>
      <c r="D177" s="600" t="s">
        <v>397</v>
      </c>
      <c r="E177" s="602"/>
      <c r="F177" s="601">
        <v>1236.49</v>
      </c>
      <c r="G177" s="602"/>
      <c r="H177" s="602"/>
      <c r="I177" s="602"/>
      <c r="J177" s="602"/>
      <c r="K177" s="602"/>
      <c r="L177" s="602"/>
      <c r="M177" s="602"/>
      <c r="N177" s="602"/>
      <c r="O177" s="602"/>
      <c r="P177" s="602"/>
      <c r="Q177" s="603">
        <v>1236.49</v>
      </c>
      <c r="R177" s="602"/>
      <c r="S177" s="604">
        <v>6</v>
      </c>
      <c r="T177" s="602"/>
      <c r="U177" s="602"/>
      <c r="V177" s="602"/>
      <c r="W177" s="602"/>
      <c r="X177" s="602"/>
      <c r="Y177" s="602"/>
      <c r="Z177" s="602"/>
      <c r="AA177" s="602"/>
      <c r="AB177" s="602"/>
      <c r="AC177" s="602"/>
      <c r="AD177" s="605">
        <v>6</v>
      </c>
    </row>
    <row r="178" spans="1:30" ht="15.75" thickBot="1" x14ac:dyDescent="0.3">
      <c r="A178" s="593" t="s">
        <v>405</v>
      </c>
      <c r="B178" s="672">
        <v>45208</v>
      </c>
      <c r="C178" s="671" t="s">
        <v>396</v>
      </c>
      <c r="D178" s="606" t="s">
        <v>397</v>
      </c>
      <c r="E178" s="670"/>
      <c r="F178" s="607">
        <v>2447.83</v>
      </c>
      <c r="G178" s="607">
        <v>497.07</v>
      </c>
      <c r="H178" s="670"/>
      <c r="I178" s="670"/>
      <c r="J178" s="670"/>
      <c r="K178" s="670"/>
      <c r="L178" s="670"/>
      <c r="M178" s="670"/>
      <c r="N178" s="670"/>
      <c r="O178" s="670"/>
      <c r="P178" s="670"/>
      <c r="Q178" s="603">
        <v>2944.9</v>
      </c>
      <c r="R178" s="670"/>
      <c r="S178" s="608">
        <v>4</v>
      </c>
      <c r="T178" s="608">
        <v>1</v>
      </c>
      <c r="U178" s="670"/>
      <c r="V178" s="670"/>
      <c r="W178" s="670"/>
      <c r="X178" s="670"/>
      <c r="Y178" s="670"/>
      <c r="Z178" s="670"/>
      <c r="AA178" s="670"/>
      <c r="AB178" s="670"/>
      <c r="AC178" s="670"/>
      <c r="AD178" s="605">
        <v>5</v>
      </c>
    </row>
    <row r="179" spans="1:30" ht="15.75" thickBot="1" x14ac:dyDescent="0.3">
      <c r="A179" s="593" t="s">
        <v>405</v>
      </c>
      <c r="B179" s="673">
        <v>45210</v>
      </c>
      <c r="C179" s="671" t="s">
        <v>396</v>
      </c>
      <c r="D179" s="600" t="s">
        <v>397</v>
      </c>
      <c r="E179" s="602"/>
      <c r="F179" s="602"/>
      <c r="G179" s="601">
        <v>1903.56</v>
      </c>
      <c r="H179" s="602"/>
      <c r="I179" s="602"/>
      <c r="J179" s="602"/>
      <c r="K179" s="602"/>
      <c r="L179" s="602"/>
      <c r="M179" s="602"/>
      <c r="N179" s="602"/>
      <c r="O179" s="602"/>
      <c r="P179" s="602"/>
      <c r="Q179" s="603">
        <v>1903.56</v>
      </c>
      <c r="R179" s="602"/>
      <c r="S179" s="602"/>
      <c r="T179" s="604">
        <v>3</v>
      </c>
      <c r="U179" s="602"/>
      <c r="V179" s="602"/>
      <c r="W179" s="602"/>
      <c r="X179" s="602"/>
      <c r="Y179" s="602"/>
      <c r="Z179" s="602"/>
      <c r="AA179" s="602"/>
      <c r="AB179" s="602"/>
      <c r="AC179" s="602"/>
      <c r="AD179" s="605">
        <v>3</v>
      </c>
    </row>
    <row r="180" spans="1:30" ht="15.75" thickBot="1" x14ac:dyDescent="0.3">
      <c r="A180" s="593" t="s">
        <v>405</v>
      </c>
      <c r="B180" s="672">
        <v>45216</v>
      </c>
      <c r="C180" s="671" t="s">
        <v>396</v>
      </c>
      <c r="D180" s="606" t="s">
        <v>397</v>
      </c>
      <c r="E180" s="670"/>
      <c r="F180" s="670"/>
      <c r="G180" s="607">
        <v>3864.91</v>
      </c>
      <c r="H180" s="670"/>
      <c r="I180" s="670"/>
      <c r="J180" s="670"/>
      <c r="K180" s="670"/>
      <c r="L180" s="670"/>
      <c r="M180" s="670"/>
      <c r="N180" s="670"/>
      <c r="O180" s="670"/>
      <c r="P180" s="670"/>
      <c r="Q180" s="603">
        <v>3864.91</v>
      </c>
      <c r="R180" s="670"/>
      <c r="S180" s="670"/>
      <c r="T180" s="608">
        <v>9</v>
      </c>
      <c r="U180" s="670"/>
      <c r="V180" s="670"/>
      <c r="W180" s="670"/>
      <c r="X180" s="670"/>
      <c r="Y180" s="670"/>
      <c r="Z180" s="670"/>
      <c r="AA180" s="670"/>
      <c r="AB180" s="670"/>
      <c r="AC180" s="670"/>
      <c r="AD180" s="605">
        <v>9</v>
      </c>
    </row>
    <row r="181" spans="1:30" ht="15.75" thickBot="1" x14ac:dyDescent="0.3">
      <c r="A181" s="593" t="s">
        <v>405</v>
      </c>
      <c r="B181" s="673">
        <v>45217</v>
      </c>
      <c r="C181" s="671" t="s">
        <v>396</v>
      </c>
      <c r="D181" s="600" t="s">
        <v>397</v>
      </c>
      <c r="E181" s="602"/>
      <c r="F181" s="602"/>
      <c r="G181" s="601">
        <v>6781.87</v>
      </c>
      <c r="H181" s="602"/>
      <c r="I181" s="602"/>
      <c r="J181" s="602"/>
      <c r="K181" s="602"/>
      <c r="L181" s="602"/>
      <c r="M181" s="602"/>
      <c r="N181" s="602"/>
      <c r="O181" s="602"/>
      <c r="P181" s="602"/>
      <c r="Q181" s="603">
        <v>6781.87</v>
      </c>
      <c r="R181" s="602"/>
      <c r="S181" s="602"/>
      <c r="T181" s="604">
        <v>8</v>
      </c>
      <c r="U181" s="602"/>
      <c r="V181" s="602"/>
      <c r="W181" s="602"/>
      <c r="X181" s="602"/>
      <c r="Y181" s="602"/>
      <c r="Z181" s="602"/>
      <c r="AA181" s="602"/>
      <c r="AB181" s="602"/>
      <c r="AC181" s="602"/>
      <c r="AD181" s="605">
        <v>8</v>
      </c>
    </row>
    <row r="182" spans="1:30" ht="15.75" thickBot="1" x14ac:dyDescent="0.3">
      <c r="A182" s="593" t="s">
        <v>405</v>
      </c>
      <c r="B182" s="672">
        <v>45219</v>
      </c>
      <c r="C182" s="671" t="s">
        <v>396</v>
      </c>
      <c r="D182" s="606" t="s">
        <v>397</v>
      </c>
      <c r="E182" s="670"/>
      <c r="F182" s="670"/>
      <c r="G182" s="607">
        <v>17638.990000000002</v>
      </c>
      <c r="H182" s="670"/>
      <c r="I182" s="670"/>
      <c r="J182" s="670"/>
      <c r="K182" s="670"/>
      <c r="L182" s="670"/>
      <c r="M182" s="670"/>
      <c r="N182" s="670"/>
      <c r="O182" s="670"/>
      <c r="P182" s="670"/>
      <c r="Q182" s="603">
        <v>17638.990000000002</v>
      </c>
      <c r="R182" s="670"/>
      <c r="S182" s="670"/>
      <c r="T182" s="608">
        <v>33</v>
      </c>
      <c r="U182" s="670"/>
      <c r="V182" s="670"/>
      <c r="W182" s="670"/>
      <c r="X182" s="670"/>
      <c r="Y182" s="670"/>
      <c r="Z182" s="670"/>
      <c r="AA182" s="670"/>
      <c r="AB182" s="670"/>
      <c r="AC182" s="670"/>
      <c r="AD182" s="605">
        <v>33</v>
      </c>
    </row>
    <row r="183" spans="1:30" ht="15.75" thickBot="1" x14ac:dyDescent="0.3">
      <c r="A183" s="593" t="s">
        <v>405</v>
      </c>
      <c r="B183" s="673">
        <v>45223</v>
      </c>
      <c r="C183" s="671" t="s">
        <v>396</v>
      </c>
      <c r="D183" s="600" t="s">
        <v>397</v>
      </c>
      <c r="E183" s="602"/>
      <c r="F183" s="602"/>
      <c r="G183" s="601">
        <v>6248.46</v>
      </c>
      <c r="H183" s="602"/>
      <c r="I183" s="602"/>
      <c r="J183" s="602"/>
      <c r="K183" s="602"/>
      <c r="L183" s="602"/>
      <c r="M183" s="602"/>
      <c r="N183" s="602"/>
      <c r="O183" s="602"/>
      <c r="P183" s="602"/>
      <c r="Q183" s="603">
        <v>6248.46</v>
      </c>
      <c r="R183" s="602"/>
      <c r="S183" s="602"/>
      <c r="T183" s="604">
        <v>13</v>
      </c>
      <c r="U183" s="602"/>
      <c r="V183" s="602"/>
      <c r="W183" s="602"/>
      <c r="X183" s="602"/>
      <c r="Y183" s="602"/>
      <c r="Z183" s="602"/>
      <c r="AA183" s="602"/>
      <c r="AB183" s="602"/>
      <c r="AC183" s="602"/>
      <c r="AD183" s="605">
        <v>13</v>
      </c>
    </row>
    <row r="184" spans="1:30" ht="15.75" thickBot="1" x14ac:dyDescent="0.3">
      <c r="A184" s="593" t="s">
        <v>405</v>
      </c>
      <c r="B184" s="672">
        <v>45229</v>
      </c>
      <c r="C184" s="671" t="s">
        <v>396</v>
      </c>
      <c r="D184" s="606" t="s">
        <v>397</v>
      </c>
      <c r="E184" s="670"/>
      <c r="F184" s="670"/>
      <c r="G184" s="607">
        <v>11012.68</v>
      </c>
      <c r="H184" s="670"/>
      <c r="I184" s="670"/>
      <c r="J184" s="670"/>
      <c r="K184" s="670"/>
      <c r="L184" s="670"/>
      <c r="M184" s="670"/>
      <c r="N184" s="670"/>
      <c r="O184" s="670"/>
      <c r="P184" s="670"/>
      <c r="Q184" s="603">
        <v>11012.68</v>
      </c>
      <c r="R184" s="670"/>
      <c r="S184" s="670"/>
      <c r="T184" s="608">
        <v>18</v>
      </c>
      <c r="U184" s="670"/>
      <c r="V184" s="670"/>
      <c r="W184" s="670"/>
      <c r="X184" s="670"/>
      <c r="Y184" s="670"/>
      <c r="Z184" s="670"/>
      <c r="AA184" s="670"/>
      <c r="AB184" s="670"/>
      <c r="AC184" s="670"/>
      <c r="AD184" s="605">
        <v>18</v>
      </c>
    </row>
    <row r="185" spans="1:30" ht="15.75" thickBot="1" x14ac:dyDescent="0.3">
      <c r="A185" s="593" t="s">
        <v>405</v>
      </c>
      <c r="B185" s="673">
        <v>45230</v>
      </c>
      <c r="C185" s="671" t="s">
        <v>396</v>
      </c>
      <c r="D185" s="600" t="s">
        <v>397</v>
      </c>
      <c r="E185" s="602"/>
      <c r="F185" s="602"/>
      <c r="G185" s="601">
        <v>15178.47</v>
      </c>
      <c r="H185" s="602"/>
      <c r="I185" s="602"/>
      <c r="J185" s="602"/>
      <c r="K185" s="602"/>
      <c r="L185" s="602"/>
      <c r="M185" s="602"/>
      <c r="N185" s="602"/>
      <c r="O185" s="602"/>
      <c r="P185" s="602"/>
      <c r="Q185" s="603">
        <v>15178.47</v>
      </c>
      <c r="R185" s="602"/>
      <c r="S185" s="602"/>
      <c r="T185" s="604">
        <v>27</v>
      </c>
      <c r="U185" s="602"/>
      <c r="V185" s="602"/>
      <c r="W185" s="602"/>
      <c r="X185" s="602"/>
      <c r="Y185" s="602"/>
      <c r="Z185" s="602"/>
      <c r="AA185" s="602"/>
      <c r="AB185" s="602"/>
      <c r="AC185" s="602"/>
      <c r="AD185" s="605">
        <v>27</v>
      </c>
    </row>
    <row r="186" spans="1:30" ht="15.75" thickBot="1" x14ac:dyDescent="0.3">
      <c r="A186" s="593" t="s">
        <v>405</v>
      </c>
      <c r="B186" s="672">
        <v>45232</v>
      </c>
      <c r="C186" s="671" t="s">
        <v>396</v>
      </c>
      <c r="D186" s="606" t="s">
        <v>397</v>
      </c>
      <c r="E186" s="670"/>
      <c r="F186" s="670"/>
      <c r="G186" s="607">
        <v>1713.11</v>
      </c>
      <c r="H186" s="607">
        <v>117.98</v>
      </c>
      <c r="I186" s="670"/>
      <c r="J186" s="670"/>
      <c r="K186" s="670"/>
      <c r="L186" s="670"/>
      <c r="M186" s="670"/>
      <c r="N186" s="670"/>
      <c r="O186" s="670"/>
      <c r="P186" s="670"/>
      <c r="Q186" s="603">
        <v>1831.09</v>
      </c>
      <c r="R186" s="670"/>
      <c r="S186" s="670"/>
      <c r="T186" s="608">
        <v>5</v>
      </c>
      <c r="U186" s="608">
        <v>1</v>
      </c>
      <c r="V186" s="670"/>
      <c r="W186" s="670"/>
      <c r="X186" s="670"/>
      <c r="Y186" s="670"/>
      <c r="Z186" s="670"/>
      <c r="AA186" s="670"/>
      <c r="AB186" s="670"/>
      <c r="AC186" s="670"/>
      <c r="AD186" s="605">
        <v>6</v>
      </c>
    </row>
    <row r="187" spans="1:30" ht="15.75" thickBot="1" x14ac:dyDescent="0.3">
      <c r="A187" s="593" t="s">
        <v>405</v>
      </c>
      <c r="B187" s="673">
        <v>45233</v>
      </c>
      <c r="C187" s="671" t="s">
        <v>396</v>
      </c>
      <c r="D187" s="600" t="s">
        <v>397</v>
      </c>
      <c r="E187" s="602"/>
      <c r="F187" s="602"/>
      <c r="G187" s="601">
        <v>1549.7</v>
      </c>
      <c r="H187" s="602"/>
      <c r="I187" s="602"/>
      <c r="J187" s="602"/>
      <c r="K187" s="602"/>
      <c r="L187" s="602"/>
      <c r="M187" s="602"/>
      <c r="N187" s="602"/>
      <c r="O187" s="602"/>
      <c r="P187" s="602"/>
      <c r="Q187" s="603">
        <v>1549.7</v>
      </c>
      <c r="R187" s="602"/>
      <c r="S187" s="602"/>
      <c r="T187" s="604">
        <v>3</v>
      </c>
      <c r="U187" s="602"/>
      <c r="V187" s="602"/>
      <c r="W187" s="602"/>
      <c r="X187" s="602"/>
      <c r="Y187" s="602"/>
      <c r="Z187" s="602"/>
      <c r="AA187" s="602"/>
      <c r="AB187" s="602"/>
      <c r="AC187" s="602"/>
      <c r="AD187" s="605">
        <v>3</v>
      </c>
    </row>
    <row r="188" spans="1:30" ht="15.75" thickBot="1" x14ac:dyDescent="0.3">
      <c r="A188" s="593" t="s">
        <v>405</v>
      </c>
      <c r="B188" s="672">
        <v>45237</v>
      </c>
      <c r="C188" s="671" t="s">
        <v>396</v>
      </c>
      <c r="D188" s="606" t="s">
        <v>397</v>
      </c>
      <c r="E188" s="670"/>
      <c r="F188" s="670"/>
      <c r="G188" s="607">
        <v>2011.01</v>
      </c>
      <c r="H188" s="670"/>
      <c r="I188" s="670"/>
      <c r="J188" s="670"/>
      <c r="K188" s="670"/>
      <c r="L188" s="670"/>
      <c r="M188" s="670"/>
      <c r="N188" s="670"/>
      <c r="O188" s="670"/>
      <c r="P188" s="670"/>
      <c r="Q188" s="603">
        <v>2011.01</v>
      </c>
      <c r="R188" s="670"/>
      <c r="S188" s="670"/>
      <c r="T188" s="608">
        <v>10</v>
      </c>
      <c r="U188" s="670"/>
      <c r="V188" s="670"/>
      <c r="W188" s="670"/>
      <c r="X188" s="670"/>
      <c r="Y188" s="670"/>
      <c r="Z188" s="670"/>
      <c r="AA188" s="670"/>
      <c r="AB188" s="670"/>
      <c r="AC188" s="670"/>
      <c r="AD188" s="605">
        <v>10</v>
      </c>
    </row>
    <row r="189" spans="1:30" ht="15.75" thickBot="1" x14ac:dyDescent="0.3">
      <c r="A189" s="593" t="s">
        <v>405</v>
      </c>
      <c r="B189" s="673">
        <v>45244</v>
      </c>
      <c r="C189" s="671" t="s">
        <v>396</v>
      </c>
      <c r="D189" s="600" t="s">
        <v>397</v>
      </c>
      <c r="E189" s="602"/>
      <c r="F189" s="602"/>
      <c r="G189" s="602"/>
      <c r="H189" s="601">
        <v>5410.48</v>
      </c>
      <c r="I189" s="602"/>
      <c r="J189" s="602"/>
      <c r="K189" s="602"/>
      <c r="L189" s="602"/>
      <c r="M189" s="602"/>
      <c r="N189" s="602"/>
      <c r="O189" s="602"/>
      <c r="P189" s="602"/>
      <c r="Q189" s="603">
        <v>5410.48</v>
      </c>
      <c r="R189" s="602"/>
      <c r="S189" s="602"/>
      <c r="T189" s="602"/>
      <c r="U189" s="604">
        <v>20</v>
      </c>
      <c r="V189" s="602"/>
      <c r="W189" s="602"/>
      <c r="X189" s="602"/>
      <c r="Y189" s="602"/>
      <c r="Z189" s="602"/>
      <c r="AA189" s="602"/>
      <c r="AB189" s="602"/>
      <c r="AC189" s="602"/>
      <c r="AD189" s="605">
        <v>20</v>
      </c>
    </row>
    <row r="190" spans="1:30" ht="15.75" thickBot="1" x14ac:dyDescent="0.3">
      <c r="A190" s="593" t="s">
        <v>405</v>
      </c>
      <c r="B190" s="672">
        <v>45250</v>
      </c>
      <c r="C190" s="671" t="s">
        <v>396</v>
      </c>
      <c r="D190" s="606" t="s">
        <v>397</v>
      </c>
      <c r="E190" s="670"/>
      <c r="F190" s="670"/>
      <c r="G190" s="670"/>
      <c r="H190" s="607">
        <v>871.73</v>
      </c>
      <c r="I190" s="670"/>
      <c r="J190" s="670"/>
      <c r="K190" s="670"/>
      <c r="L190" s="670"/>
      <c r="M190" s="670"/>
      <c r="N190" s="670"/>
      <c r="O190" s="670"/>
      <c r="P190" s="670"/>
      <c r="Q190" s="603">
        <v>871.73</v>
      </c>
      <c r="R190" s="670"/>
      <c r="S190" s="670"/>
      <c r="T190" s="670"/>
      <c r="U190" s="608">
        <v>2</v>
      </c>
      <c r="V190" s="670"/>
      <c r="W190" s="670"/>
      <c r="X190" s="670"/>
      <c r="Y190" s="670"/>
      <c r="Z190" s="670"/>
      <c r="AA190" s="670"/>
      <c r="AB190" s="670"/>
      <c r="AC190" s="670"/>
      <c r="AD190" s="605">
        <v>2</v>
      </c>
    </row>
    <row r="191" spans="1:30" ht="15.75" thickBot="1" x14ac:dyDescent="0.3">
      <c r="A191" s="593" t="s">
        <v>405</v>
      </c>
      <c r="B191" s="673">
        <v>45251</v>
      </c>
      <c r="C191" s="671" t="s">
        <v>396</v>
      </c>
      <c r="D191" s="600" t="s">
        <v>397</v>
      </c>
      <c r="E191" s="602"/>
      <c r="F191" s="602"/>
      <c r="G191" s="602"/>
      <c r="H191" s="601">
        <v>99.97</v>
      </c>
      <c r="I191" s="602"/>
      <c r="J191" s="602"/>
      <c r="K191" s="602"/>
      <c r="L191" s="602"/>
      <c r="M191" s="602"/>
      <c r="N191" s="602"/>
      <c r="O191" s="602"/>
      <c r="P191" s="602"/>
      <c r="Q191" s="603">
        <v>99.97</v>
      </c>
      <c r="R191" s="602"/>
      <c r="S191" s="602"/>
      <c r="T191" s="602"/>
      <c r="U191" s="604">
        <v>1</v>
      </c>
      <c r="V191" s="602"/>
      <c r="W191" s="602"/>
      <c r="X191" s="602"/>
      <c r="Y191" s="602"/>
      <c r="Z191" s="602"/>
      <c r="AA191" s="602"/>
      <c r="AB191" s="602"/>
      <c r="AC191" s="602"/>
      <c r="AD191" s="605">
        <v>1</v>
      </c>
    </row>
    <row r="192" spans="1:30" ht="15.75" thickBot="1" x14ac:dyDescent="0.3">
      <c r="A192" s="593" t="s">
        <v>405</v>
      </c>
      <c r="B192" s="672">
        <v>45258</v>
      </c>
      <c r="C192" s="671" t="s">
        <v>396</v>
      </c>
      <c r="D192" s="606" t="s">
        <v>397</v>
      </c>
      <c r="E192" s="670"/>
      <c r="F192" s="670"/>
      <c r="G192" s="607">
        <v>390.47</v>
      </c>
      <c r="H192" s="607">
        <v>4753</v>
      </c>
      <c r="I192" s="670"/>
      <c r="J192" s="670"/>
      <c r="K192" s="670"/>
      <c r="L192" s="670"/>
      <c r="M192" s="670"/>
      <c r="N192" s="670"/>
      <c r="O192" s="670"/>
      <c r="P192" s="670"/>
      <c r="Q192" s="603">
        <v>5143.47</v>
      </c>
      <c r="R192" s="670"/>
      <c r="S192" s="670"/>
      <c r="T192" s="608">
        <v>1</v>
      </c>
      <c r="U192" s="608">
        <v>12</v>
      </c>
      <c r="V192" s="670"/>
      <c r="W192" s="670"/>
      <c r="X192" s="670"/>
      <c r="Y192" s="670"/>
      <c r="Z192" s="670"/>
      <c r="AA192" s="670"/>
      <c r="AB192" s="670"/>
      <c r="AC192" s="670"/>
      <c r="AD192" s="605">
        <v>13</v>
      </c>
    </row>
    <row r="193" spans="1:30" ht="15.75" thickBot="1" x14ac:dyDescent="0.3">
      <c r="A193" s="593" t="s">
        <v>405</v>
      </c>
      <c r="B193" s="673">
        <v>45260</v>
      </c>
      <c r="C193" s="671" t="s">
        <v>396</v>
      </c>
      <c r="D193" s="600" t="s">
        <v>397</v>
      </c>
      <c r="E193" s="601">
        <v>3156.39</v>
      </c>
      <c r="F193" s="602"/>
      <c r="G193" s="602"/>
      <c r="H193" s="601">
        <v>1440.55</v>
      </c>
      <c r="I193" s="602"/>
      <c r="J193" s="602"/>
      <c r="K193" s="602"/>
      <c r="L193" s="602"/>
      <c r="M193" s="602"/>
      <c r="N193" s="602"/>
      <c r="O193" s="602"/>
      <c r="P193" s="602"/>
      <c r="Q193" s="603">
        <v>4596.9399999999996</v>
      </c>
      <c r="R193" s="604">
        <v>5</v>
      </c>
      <c r="S193" s="602"/>
      <c r="T193" s="602"/>
      <c r="U193" s="604">
        <v>2</v>
      </c>
      <c r="V193" s="602"/>
      <c r="W193" s="602"/>
      <c r="X193" s="602"/>
      <c r="Y193" s="602"/>
      <c r="Z193" s="602"/>
      <c r="AA193" s="602"/>
      <c r="AB193" s="602"/>
      <c r="AC193" s="602"/>
      <c r="AD193" s="605">
        <v>7</v>
      </c>
    </row>
    <row r="194" spans="1:30" ht="15.75" thickBot="1" x14ac:dyDescent="0.3">
      <c r="A194" s="593" t="s">
        <v>405</v>
      </c>
      <c r="B194" s="672">
        <v>45265</v>
      </c>
      <c r="C194" s="671" t="s">
        <v>396</v>
      </c>
      <c r="D194" s="606" t="s">
        <v>397</v>
      </c>
      <c r="E194" s="670"/>
      <c r="F194" s="670"/>
      <c r="G194" s="670"/>
      <c r="H194" s="607">
        <v>14820.05</v>
      </c>
      <c r="I194" s="607">
        <v>7045.79</v>
      </c>
      <c r="J194" s="670"/>
      <c r="K194" s="670"/>
      <c r="L194" s="670"/>
      <c r="M194" s="670"/>
      <c r="N194" s="670"/>
      <c r="O194" s="670"/>
      <c r="P194" s="670"/>
      <c r="Q194" s="603">
        <v>21865.84</v>
      </c>
      <c r="R194" s="670"/>
      <c r="S194" s="670"/>
      <c r="T194" s="670"/>
      <c r="U194" s="608">
        <v>30</v>
      </c>
      <c r="V194" s="608">
        <v>7</v>
      </c>
      <c r="W194" s="670"/>
      <c r="X194" s="670"/>
      <c r="Y194" s="670"/>
      <c r="Z194" s="670"/>
      <c r="AA194" s="670"/>
      <c r="AB194" s="670"/>
      <c r="AC194" s="670"/>
      <c r="AD194" s="605">
        <v>37</v>
      </c>
    </row>
    <row r="195" spans="1:30" ht="15.75" thickBot="1" x14ac:dyDescent="0.3">
      <c r="A195" s="593" t="s">
        <v>405</v>
      </c>
      <c r="B195" s="673">
        <v>45271</v>
      </c>
      <c r="C195" s="671" t="s">
        <v>396</v>
      </c>
      <c r="D195" s="600" t="s">
        <v>397</v>
      </c>
      <c r="E195" s="602"/>
      <c r="F195" s="602"/>
      <c r="G195" s="602"/>
      <c r="H195" s="601">
        <v>797.48</v>
      </c>
      <c r="I195" s="601">
        <v>974.68</v>
      </c>
      <c r="J195" s="602"/>
      <c r="K195" s="602"/>
      <c r="L195" s="602"/>
      <c r="M195" s="602"/>
      <c r="N195" s="602"/>
      <c r="O195" s="602"/>
      <c r="P195" s="602"/>
      <c r="Q195" s="603">
        <v>1772.16</v>
      </c>
      <c r="R195" s="602"/>
      <c r="S195" s="602"/>
      <c r="T195" s="602"/>
      <c r="U195" s="604">
        <v>4</v>
      </c>
      <c r="V195" s="604">
        <v>4</v>
      </c>
      <c r="W195" s="602"/>
      <c r="X195" s="602"/>
      <c r="Y195" s="602"/>
      <c r="Z195" s="602"/>
      <c r="AA195" s="602"/>
      <c r="AB195" s="602"/>
      <c r="AC195" s="602"/>
      <c r="AD195" s="605">
        <v>8</v>
      </c>
    </row>
    <row r="196" spans="1:30" ht="15.75" thickBot="1" x14ac:dyDescent="0.3">
      <c r="A196" s="593" t="s">
        <v>405</v>
      </c>
      <c r="B196" s="672">
        <v>45272</v>
      </c>
      <c r="C196" s="671" t="s">
        <v>396</v>
      </c>
      <c r="D196" s="606" t="s">
        <v>397</v>
      </c>
      <c r="E196" s="670"/>
      <c r="F196" s="670"/>
      <c r="G196" s="670"/>
      <c r="H196" s="607">
        <v>933.77</v>
      </c>
      <c r="I196" s="670"/>
      <c r="J196" s="670"/>
      <c r="K196" s="670"/>
      <c r="L196" s="670"/>
      <c r="M196" s="670"/>
      <c r="N196" s="670"/>
      <c r="O196" s="670"/>
      <c r="P196" s="670"/>
      <c r="Q196" s="603">
        <v>933.77</v>
      </c>
      <c r="R196" s="670"/>
      <c r="S196" s="670"/>
      <c r="T196" s="670"/>
      <c r="U196" s="608">
        <v>6</v>
      </c>
      <c r="V196" s="670"/>
      <c r="W196" s="670"/>
      <c r="X196" s="670"/>
      <c r="Y196" s="670"/>
      <c r="Z196" s="670"/>
      <c r="AA196" s="670"/>
      <c r="AB196" s="670"/>
      <c r="AC196" s="670"/>
      <c r="AD196" s="605">
        <v>6</v>
      </c>
    </row>
    <row r="197" spans="1:30" ht="15.75" thickBot="1" x14ac:dyDescent="0.3">
      <c r="A197" s="593" t="s">
        <v>405</v>
      </c>
      <c r="B197" s="673">
        <v>45275</v>
      </c>
      <c r="C197" s="671" t="s">
        <v>396</v>
      </c>
      <c r="D197" s="600" t="s">
        <v>397</v>
      </c>
      <c r="E197" s="602"/>
      <c r="F197" s="602"/>
      <c r="G197" s="602"/>
      <c r="H197" s="601">
        <v>1384.09</v>
      </c>
      <c r="I197" s="601">
        <v>1999.33</v>
      </c>
      <c r="J197" s="602"/>
      <c r="K197" s="602"/>
      <c r="L197" s="602"/>
      <c r="M197" s="602"/>
      <c r="N197" s="602"/>
      <c r="O197" s="602"/>
      <c r="P197" s="602"/>
      <c r="Q197" s="603">
        <v>3383.42</v>
      </c>
      <c r="R197" s="602"/>
      <c r="S197" s="602"/>
      <c r="T197" s="602"/>
      <c r="U197" s="604">
        <v>6</v>
      </c>
      <c r="V197" s="604">
        <v>4</v>
      </c>
      <c r="W197" s="602"/>
      <c r="X197" s="602"/>
      <c r="Y197" s="602"/>
      <c r="Z197" s="602"/>
      <c r="AA197" s="602"/>
      <c r="AB197" s="602"/>
      <c r="AC197" s="602"/>
      <c r="AD197" s="605">
        <v>10</v>
      </c>
    </row>
    <row r="198" spans="1:30" ht="15.75" thickBot="1" x14ac:dyDescent="0.3">
      <c r="A198" s="593" t="s">
        <v>405</v>
      </c>
      <c r="B198" s="672">
        <v>45280</v>
      </c>
      <c r="C198" s="671" t="s">
        <v>396</v>
      </c>
      <c r="D198" s="606" t="s">
        <v>397</v>
      </c>
      <c r="E198" s="670"/>
      <c r="F198" s="670"/>
      <c r="G198" s="670"/>
      <c r="H198" s="607">
        <v>3872.91</v>
      </c>
      <c r="I198" s="607">
        <v>3404.38</v>
      </c>
      <c r="J198" s="670"/>
      <c r="K198" s="670"/>
      <c r="L198" s="670"/>
      <c r="M198" s="670"/>
      <c r="N198" s="670"/>
      <c r="O198" s="670"/>
      <c r="P198" s="670"/>
      <c r="Q198" s="603">
        <v>7277.29</v>
      </c>
      <c r="R198" s="670"/>
      <c r="S198" s="670"/>
      <c r="T198" s="670"/>
      <c r="U198" s="608">
        <v>9</v>
      </c>
      <c r="V198" s="608">
        <v>9</v>
      </c>
      <c r="W198" s="670"/>
      <c r="X198" s="670"/>
      <c r="Y198" s="670"/>
      <c r="Z198" s="670"/>
      <c r="AA198" s="670"/>
      <c r="AB198" s="670"/>
      <c r="AC198" s="670"/>
      <c r="AD198" s="605">
        <v>18</v>
      </c>
    </row>
    <row r="199" spans="1:30" ht="15.75" thickBot="1" x14ac:dyDescent="0.3">
      <c r="A199" s="593" t="s">
        <v>405</v>
      </c>
      <c r="B199" s="673">
        <v>45287</v>
      </c>
      <c r="C199" s="671" t="s">
        <v>396</v>
      </c>
      <c r="D199" s="600" t="s">
        <v>397</v>
      </c>
      <c r="E199" s="602"/>
      <c r="F199" s="602"/>
      <c r="G199" s="602"/>
      <c r="H199" s="602"/>
      <c r="I199" s="601">
        <v>16835.28</v>
      </c>
      <c r="J199" s="602"/>
      <c r="K199" s="602"/>
      <c r="L199" s="602"/>
      <c r="M199" s="602"/>
      <c r="N199" s="602"/>
      <c r="O199" s="602"/>
      <c r="P199" s="602"/>
      <c r="Q199" s="603">
        <v>16835.28</v>
      </c>
      <c r="R199" s="602"/>
      <c r="S199" s="602"/>
      <c r="T199" s="602"/>
      <c r="U199" s="602"/>
      <c r="V199" s="604">
        <v>49</v>
      </c>
      <c r="W199" s="602"/>
      <c r="X199" s="602"/>
      <c r="Y199" s="602"/>
      <c r="Z199" s="602"/>
      <c r="AA199" s="602"/>
      <c r="AB199" s="602"/>
      <c r="AC199" s="602"/>
      <c r="AD199" s="605">
        <v>49</v>
      </c>
    </row>
    <row r="200" spans="1:30" ht="15.75" thickBot="1" x14ac:dyDescent="0.3">
      <c r="A200" s="593" t="s">
        <v>405</v>
      </c>
      <c r="B200" s="672">
        <v>45288</v>
      </c>
      <c r="C200" s="671" t="s">
        <v>396</v>
      </c>
      <c r="D200" s="606" t="s">
        <v>397</v>
      </c>
      <c r="E200" s="670"/>
      <c r="F200" s="670"/>
      <c r="G200" s="670"/>
      <c r="H200" s="670"/>
      <c r="I200" s="607">
        <v>2430.36</v>
      </c>
      <c r="J200" s="670"/>
      <c r="K200" s="670"/>
      <c r="L200" s="670"/>
      <c r="M200" s="670"/>
      <c r="N200" s="670"/>
      <c r="O200" s="670"/>
      <c r="P200" s="670"/>
      <c r="Q200" s="603">
        <v>2430.36</v>
      </c>
      <c r="R200" s="670"/>
      <c r="S200" s="670"/>
      <c r="T200" s="670"/>
      <c r="U200" s="670"/>
      <c r="V200" s="608">
        <v>5</v>
      </c>
      <c r="W200" s="670"/>
      <c r="X200" s="670"/>
      <c r="Y200" s="670"/>
      <c r="Z200" s="670"/>
      <c r="AA200" s="670"/>
      <c r="AB200" s="670"/>
      <c r="AC200" s="670"/>
      <c r="AD200" s="605">
        <v>5</v>
      </c>
    </row>
    <row r="201" spans="1:30" ht="15.75" thickBot="1" x14ac:dyDescent="0.3">
      <c r="A201" s="593" t="s">
        <v>405</v>
      </c>
      <c r="B201" s="673">
        <v>45294</v>
      </c>
      <c r="C201" s="671" t="s">
        <v>396</v>
      </c>
      <c r="D201" s="600" t="s">
        <v>397</v>
      </c>
      <c r="E201" s="602"/>
      <c r="F201" s="602"/>
      <c r="G201" s="602"/>
      <c r="H201" s="602"/>
      <c r="I201" s="601">
        <v>9146.0400000000009</v>
      </c>
      <c r="J201" s="601">
        <v>2433.13</v>
      </c>
      <c r="K201" s="602"/>
      <c r="L201" s="602"/>
      <c r="M201" s="602"/>
      <c r="N201" s="602"/>
      <c r="O201" s="602"/>
      <c r="P201" s="602"/>
      <c r="Q201" s="603">
        <v>11579.17</v>
      </c>
      <c r="R201" s="602"/>
      <c r="S201" s="602"/>
      <c r="T201" s="602"/>
      <c r="U201" s="602"/>
      <c r="V201" s="604">
        <v>25</v>
      </c>
      <c r="W201" s="604">
        <v>7</v>
      </c>
      <c r="X201" s="602"/>
      <c r="Y201" s="602"/>
      <c r="Z201" s="602"/>
      <c r="AA201" s="602"/>
      <c r="AB201" s="602"/>
      <c r="AC201" s="602"/>
      <c r="AD201" s="605">
        <v>32</v>
      </c>
    </row>
    <row r="202" spans="1:30" ht="15.75" thickBot="1" x14ac:dyDescent="0.3">
      <c r="A202" s="593" t="s">
        <v>405</v>
      </c>
      <c r="B202" s="672">
        <v>45295</v>
      </c>
      <c r="C202" s="671" t="s">
        <v>396</v>
      </c>
      <c r="D202" s="606" t="s">
        <v>397</v>
      </c>
      <c r="E202" s="670"/>
      <c r="F202" s="670"/>
      <c r="G202" s="670"/>
      <c r="H202" s="670"/>
      <c r="I202" s="607">
        <v>4696.18</v>
      </c>
      <c r="J202" s="670"/>
      <c r="K202" s="670"/>
      <c r="L202" s="670"/>
      <c r="M202" s="670"/>
      <c r="N202" s="670"/>
      <c r="O202" s="670"/>
      <c r="P202" s="670"/>
      <c r="Q202" s="603">
        <v>4696.18</v>
      </c>
      <c r="R202" s="670"/>
      <c r="S202" s="670"/>
      <c r="T202" s="670"/>
      <c r="U202" s="670"/>
      <c r="V202" s="608">
        <v>7</v>
      </c>
      <c r="W202" s="670"/>
      <c r="X202" s="670"/>
      <c r="Y202" s="670"/>
      <c r="Z202" s="670"/>
      <c r="AA202" s="670"/>
      <c r="AB202" s="670"/>
      <c r="AC202" s="670"/>
      <c r="AD202" s="605">
        <v>7</v>
      </c>
    </row>
    <row r="203" spans="1:30" ht="15.75" thickBot="1" x14ac:dyDescent="0.3">
      <c r="A203" s="593" t="s">
        <v>405</v>
      </c>
      <c r="B203" s="673">
        <v>45300</v>
      </c>
      <c r="C203" s="671" t="s">
        <v>396</v>
      </c>
      <c r="D203" s="600" t="s">
        <v>397</v>
      </c>
      <c r="E203" s="602"/>
      <c r="F203" s="602"/>
      <c r="G203" s="602"/>
      <c r="H203" s="602"/>
      <c r="I203" s="601">
        <v>914.17</v>
      </c>
      <c r="J203" s="602"/>
      <c r="K203" s="602"/>
      <c r="L203" s="602"/>
      <c r="M203" s="602"/>
      <c r="N203" s="602"/>
      <c r="O203" s="602"/>
      <c r="P203" s="602"/>
      <c r="Q203" s="603">
        <v>914.17</v>
      </c>
      <c r="R203" s="602"/>
      <c r="S203" s="602"/>
      <c r="T203" s="602"/>
      <c r="U203" s="602"/>
      <c r="V203" s="604">
        <v>5</v>
      </c>
      <c r="W203" s="602"/>
      <c r="X203" s="602"/>
      <c r="Y203" s="602"/>
      <c r="Z203" s="602"/>
      <c r="AA203" s="602"/>
      <c r="AB203" s="602"/>
      <c r="AC203" s="602"/>
      <c r="AD203" s="605">
        <v>5</v>
      </c>
    </row>
    <row r="204" spans="1:30" ht="15.75" thickBot="1" x14ac:dyDescent="0.3">
      <c r="A204" s="593" t="s">
        <v>405</v>
      </c>
      <c r="B204" s="672">
        <v>45313</v>
      </c>
      <c r="C204" s="671" t="s">
        <v>396</v>
      </c>
      <c r="D204" s="606" t="s">
        <v>397</v>
      </c>
      <c r="E204" s="670"/>
      <c r="F204" s="670"/>
      <c r="G204" s="670"/>
      <c r="H204" s="670"/>
      <c r="I204" s="670"/>
      <c r="J204" s="607">
        <v>1986.08</v>
      </c>
      <c r="K204" s="670"/>
      <c r="L204" s="670"/>
      <c r="M204" s="670"/>
      <c r="N204" s="670"/>
      <c r="O204" s="670"/>
      <c r="P204" s="670"/>
      <c r="Q204" s="603">
        <v>1986.08</v>
      </c>
      <c r="R204" s="670"/>
      <c r="S204" s="670"/>
      <c r="T204" s="670"/>
      <c r="U204" s="670"/>
      <c r="V204" s="670"/>
      <c r="W204" s="608">
        <v>6</v>
      </c>
      <c r="X204" s="670"/>
      <c r="Y204" s="670"/>
      <c r="Z204" s="670"/>
      <c r="AA204" s="670"/>
      <c r="AB204" s="670"/>
      <c r="AC204" s="670"/>
      <c r="AD204" s="605">
        <v>6</v>
      </c>
    </row>
    <row r="205" spans="1:30" ht="15.75" thickBot="1" x14ac:dyDescent="0.3">
      <c r="A205" s="593" t="s">
        <v>405</v>
      </c>
      <c r="B205" s="673">
        <v>45315</v>
      </c>
      <c r="C205" s="671" t="s">
        <v>396</v>
      </c>
      <c r="D205" s="600" t="s">
        <v>397</v>
      </c>
      <c r="E205" s="602"/>
      <c r="F205" s="602"/>
      <c r="G205" s="602"/>
      <c r="H205" s="601">
        <v>1234.0899999999999</v>
      </c>
      <c r="I205" s="601">
        <v>1013.45</v>
      </c>
      <c r="J205" s="601">
        <v>2220.38</v>
      </c>
      <c r="K205" s="602"/>
      <c r="L205" s="602"/>
      <c r="M205" s="602"/>
      <c r="N205" s="602"/>
      <c r="O205" s="602"/>
      <c r="P205" s="602"/>
      <c r="Q205" s="603">
        <v>4467.92</v>
      </c>
      <c r="R205" s="602"/>
      <c r="S205" s="602"/>
      <c r="T205" s="602"/>
      <c r="U205" s="604">
        <v>5</v>
      </c>
      <c r="V205" s="604">
        <v>3</v>
      </c>
      <c r="W205" s="604">
        <v>3</v>
      </c>
      <c r="X205" s="602"/>
      <c r="Y205" s="602"/>
      <c r="Z205" s="602"/>
      <c r="AA205" s="602"/>
      <c r="AB205" s="602"/>
      <c r="AC205" s="602"/>
      <c r="AD205" s="605">
        <v>11</v>
      </c>
    </row>
    <row r="206" spans="1:30" ht="15.75" thickBot="1" x14ac:dyDescent="0.3">
      <c r="A206" s="593" t="s">
        <v>405</v>
      </c>
      <c r="B206" s="672">
        <v>45317</v>
      </c>
      <c r="C206" s="671" t="s">
        <v>396</v>
      </c>
      <c r="D206" s="606" t="s">
        <v>397</v>
      </c>
      <c r="E206" s="670"/>
      <c r="F206" s="670"/>
      <c r="G206" s="670"/>
      <c r="H206" s="670"/>
      <c r="I206" s="670"/>
      <c r="J206" s="607">
        <v>13067.56</v>
      </c>
      <c r="K206" s="670"/>
      <c r="L206" s="670"/>
      <c r="M206" s="670"/>
      <c r="N206" s="670"/>
      <c r="O206" s="670"/>
      <c r="P206" s="670"/>
      <c r="Q206" s="603">
        <v>13067.56</v>
      </c>
      <c r="R206" s="670"/>
      <c r="S206" s="670"/>
      <c r="T206" s="670"/>
      <c r="U206" s="670"/>
      <c r="V206" s="670"/>
      <c r="W206" s="608">
        <v>28</v>
      </c>
      <c r="X206" s="670"/>
      <c r="Y206" s="670"/>
      <c r="Z206" s="670"/>
      <c r="AA206" s="670"/>
      <c r="AB206" s="670"/>
      <c r="AC206" s="670"/>
      <c r="AD206" s="605">
        <v>28</v>
      </c>
    </row>
    <row r="207" spans="1:30" ht="15.75" thickBot="1" x14ac:dyDescent="0.3">
      <c r="A207" s="593" t="s">
        <v>405</v>
      </c>
      <c r="B207" s="673">
        <v>45322</v>
      </c>
      <c r="C207" s="671" t="s">
        <v>396</v>
      </c>
      <c r="D207" s="600" t="s">
        <v>397</v>
      </c>
      <c r="E207" s="602"/>
      <c r="F207" s="602"/>
      <c r="G207" s="602"/>
      <c r="H207" s="602"/>
      <c r="I207" s="602"/>
      <c r="J207" s="601">
        <v>4610.1000000000004</v>
      </c>
      <c r="K207" s="602"/>
      <c r="L207" s="602"/>
      <c r="M207" s="602"/>
      <c r="N207" s="602"/>
      <c r="O207" s="602"/>
      <c r="P207" s="602"/>
      <c r="Q207" s="603">
        <v>4610.1000000000004</v>
      </c>
      <c r="R207" s="602"/>
      <c r="S207" s="602"/>
      <c r="T207" s="602"/>
      <c r="U207" s="602"/>
      <c r="V207" s="602"/>
      <c r="W207" s="604">
        <v>6</v>
      </c>
      <c r="X207" s="602"/>
      <c r="Y207" s="602"/>
      <c r="Z207" s="602"/>
      <c r="AA207" s="602"/>
      <c r="AB207" s="602"/>
      <c r="AC207" s="602"/>
      <c r="AD207" s="605">
        <v>6</v>
      </c>
    </row>
    <row r="208" spans="1:30" ht="15.75" thickBot="1" x14ac:dyDescent="0.3">
      <c r="A208" s="593" t="s">
        <v>405</v>
      </c>
      <c r="B208" s="672">
        <v>45324</v>
      </c>
      <c r="C208" s="671" t="s">
        <v>396</v>
      </c>
      <c r="D208" s="606" t="s">
        <v>397</v>
      </c>
      <c r="E208" s="670"/>
      <c r="F208" s="670"/>
      <c r="G208" s="670"/>
      <c r="H208" s="670"/>
      <c r="I208" s="670"/>
      <c r="J208" s="607">
        <v>9154.27</v>
      </c>
      <c r="K208" s="607">
        <v>611.39</v>
      </c>
      <c r="L208" s="670"/>
      <c r="M208" s="670"/>
      <c r="N208" s="670"/>
      <c r="O208" s="670"/>
      <c r="P208" s="670"/>
      <c r="Q208" s="603">
        <v>9765.66</v>
      </c>
      <c r="R208" s="670"/>
      <c r="S208" s="670"/>
      <c r="T208" s="670"/>
      <c r="U208" s="670"/>
      <c r="V208" s="670"/>
      <c r="W208" s="608">
        <v>22</v>
      </c>
      <c r="X208" s="608">
        <v>3</v>
      </c>
      <c r="Y208" s="670"/>
      <c r="Z208" s="670"/>
      <c r="AA208" s="670"/>
      <c r="AB208" s="670"/>
      <c r="AC208" s="670"/>
      <c r="AD208" s="605">
        <v>25</v>
      </c>
    </row>
    <row r="209" spans="1:30" ht="15.75" thickBot="1" x14ac:dyDescent="0.3">
      <c r="A209" s="593" t="s">
        <v>405</v>
      </c>
      <c r="B209" s="673">
        <v>45327</v>
      </c>
      <c r="C209" s="671" t="s">
        <v>396</v>
      </c>
      <c r="D209" s="600" t="s">
        <v>397</v>
      </c>
      <c r="E209" s="602"/>
      <c r="F209" s="602"/>
      <c r="G209" s="602"/>
      <c r="H209" s="602"/>
      <c r="I209" s="602"/>
      <c r="J209" s="601">
        <v>6279.02</v>
      </c>
      <c r="K209" s="602"/>
      <c r="L209" s="602"/>
      <c r="M209" s="602"/>
      <c r="N209" s="602"/>
      <c r="O209" s="602"/>
      <c r="P209" s="602"/>
      <c r="Q209" s="603">
        <v>6279.02</v>
      </c>
      <c r="R209" s="602"/>
      <c r="S209" s="602"/>
      <c r="T209" s="602"/>
      <c r="U209" s="602"/>
      <c r="V209" s="602"/>
      <c r="W209" s="604">
        <v>6</v>
      </c>
      <c r="X209" s="602"/>
      <c r="Y209" s="602"/>
      <c r="Z209" s="602"/>
      <c r="AA209" s="602"/>
      <c r="AB209" s="602"/>
      <c r="AC209" s="602"/>
      <c r="AD209" s="605">
        <v>6</v>
      </c>
    </row>
    <row r="210" spans="1:30" ht="15.75" thickBot="1" x14ac:dyDescent="0.3">
      <c r="A210" s="593" t="s">
        <v>405</v>
      </c>
      <c r="B210" s="672">
        <v>45328</v>
      </c>
      <c r="C210" s="671" t="s">
        <v>396</v>
      </c>
      <c r="D210" s="606" t="s">
        <v>397</v>
      </c>
      <c r="E210" s="670"/>
      <c r="F210" s="670"/>
      <c r="G210" s="670"/>
      <c r="H210" s="670"/>
      <c r="I210" s="670"/>
      <c r="J210" s="607">
        <v>2827.21</v>
      </c>
      <c r="K210" s="607">
        <v>546.20000000000005</v>
      </c>
      <c r="L210" s="670"/>
      <c r="M210" s="670"/>
      <c r="N210" s="670"/>
      <c r="O210" s="670"/>
      <c r="P210" s="670"/>
      <c r="Q210" s="603">
        <v>3373.41</v>
      </c>
      <c r="R210" s="670"/>
      <c r="S210" s="670"/>
      <c r="T210" s="670"/>
      <c r="U210" s="670"/>
      <c r="V210" s="670"/>
      <c r="W210" s="608">
        <v>12</v>
      </c>
      <c r="X210" s="608">
        <v>2</v>
      </c>
      <c r="Y210" s="670"/>
      <c r="Z210" s="670"/>
      <c r="AA210" s="670"/>
      <c r="AB210" s="670"/>
      <c r="AC210" s="670"/>
      <c r="AD210" s="605">
        <v>14</v>
      </c>
    </row>
    <row r="211" spans="1:30" ht="15.75" thickBot="1" x14ac:dyDescent="0.3">
      <c r="A211" s="593" t="s">
        <v>405</v>
      </c>
      <c r="B211" s="673">
        <v>45329</v>
      </c>
      <c r="C211" s="671" t="s">
        <v>396</v>
      </c>
      <c r="D211" s="600" t="s">
        <v>397</v>
      </c>
      <c r="E211" s="602"/>
      <c r="F211" s="602"/>
      <c r="G211" s="602"/>
      <c r="H211" s="602"/>
      <c r="I211" s="602"/>
      <c r="J211" s="601">
        <v>1040.8900000000001</v>
      </c>
      <c r="K211" s="602"/>
      <c r="L211" s="602"/>
      <c r="M211" s="602"/>
      <c r="N211" s="602"/>
      <c r="O211" s="602"/>
      <c r="P211" s="602"/>
      <c r="Q211" s="603">
        <v>1040.8900000000001</v>
      </c>
      <c r="R211" s="602"/>
      <c r="S211" s="602"/>
      <c r="T211" s="602"/>
      <c r="U211" s="602"/>
      <c r="V211" s="602"/>
      <c r="W211" s="604">
        <v>4</v>
      </c>
      <c r="X211" s="602"/>
      <c r="Y211" s="602"/>
      <c r="Z211" s="602"/>
      <c r="AA211" s="602"/>
      <c r="AB211" s="602"/>
      <c r="AC211" s="602"/>
      <c r="AD211" s="605">
        <v>4</v>
      </c>
    </row>
    <row r="212" spans="1:30" ht="15.75" thickBot="1" x14ac:dyDescent="0.3">
      <c r="A212" s="593" t="s">
        <v>405</v>
      </c>
      <c r="B212" s="672">
        <v>45330</v>
      </c>
      <c r="C212" s="671" t="s">
        <v>396</v>
      </c>
      <c r="D212" s="606" t="s">
        <v>397</v>
      </c>
      <c r="E212" s="670"/>
      <c r="F212" s="670"/>
      <c r="G212" s="670"/>
      <c r="H212" s="670"/>
      <c r="I212" s="670"/>
      <c r="J212" s="607">
        <v>5368.75</v>
      </c>
      <c r="K212" s="670"/>
      <c r="L212" s="670"/>
      <c r="M212" s="670"/>
      <c r="N212" s="670"/>
      <c r="O212" s="670"/>
      <c r="P212" s="670"/>
      <c r="Q212" s="603">
        <v>5368.75</v>
      </c>
      <c r="R212" s="670"/>
      <c r="S212" s="670"/>
      <c r="T212" s="670"/>
      <c r="U212" s="670"/>
      <c r="V212" s="670"/>
      <c r="W212" s="608">
        <v>9</v>
      </c>
      <c r="X212" s="670"/>
      <c r="Y212" s="670"/>
      <c r="Z212" s="670"/>
      <c r="AA212" s="670"/>
      <c r="AB212" s="670"/>
      <c r="AC212" s="670"/>
      <c r="AD212" s="605">
        <v>9</v>
      </c>
    </row>
    <row r="213" spans="1:30" ht="15.75" thickBot="1" x14ac:dyDescent="0.3">
      <c r="A213" s="593" t="s">
        <v>405</v>
      </c>
      <c r="B213" s="673">
        <v>45334</v>
      </c>
      <c r="C213" s="671" t="s">
        <v>396</v>
      </c>
      <c r="D213" s="600" t="s">
        <v>397</v>
      </c>
      <c r="E213" s="602"/>
      <c r="F213" s="602"/>
      <c r="G213" s="602"/>
      <c r="H213" s="602"/>
      <c r="I213" s="602"/>
      <c r="J213" s="601">
        <v>1444.8</v>
      </c>
      <c r="K213" s="601">
        <v>6036.61</v>
      </c>
      <c r="L213" s="602"/>
      <c r="M213" s="602"/>
      <c r="N213" s="602"/>
      <c r="O213" s="602"/>
      <c r="P213" s="602"/>
      <c r="Q213" s="603">
        <v>7481.41</v>
      </c>
      <c r="R213" s="602"/>
      <c r="S213" s="602"/>
      <c r="T213" s="602"/>
      <c r="U213" s="602"/>
      <c r="V213" s="602"/>
      <c r="W213" s="604">
        <v>4</v>
      </c>
      <c r="X213" s="604">
        <v>11</v>
      </c>
      <c r="Y213" s="602"/>
      <c r="Z213" s="602"/>
      <c r="AA213" s="602"/>
      <c r="AB213" s="602"/>
      <c r="AC213" s="602"/>
      <c r="AD213" s="605">
        <v>15</v>
      </c>
    </row>
    <row r="214" spans="1:30" ht="15.75" thickBot="1" x14ac:dyDescent="0.3">
      <c r="A214" s="593" t="s">
        <v>405</v>
      </c>
      <c r="B214" s="672">
        <v>45335</v>
      </c>
      <c r="C214" s="671" t="s">
        <v>396</v>
      </c>
      <c r="D214" s="606" t="s">
        <v>397</v>
      </c>
      <c r="E214" s="670"/>
      <c r="F214" s="670"/>
      <c r="G214" s="670"/>
      <c r="H214" s="670"/>
      <c r="I214" s="670"/>
      <c r="J214" s="670"/>
      <c r="K214" s="607">
        <v>3420.13</v>
      </c>
      <c r="L214" s="670"/>
      <c r="M214" s="670"/>
      <c r="N214" s="670"/>
      <c r="O214" s="670"/>
      <c r="P214" s="670"/>
      <c r="Q214" s="603">
        <v>3420.13</v>
      </c>
      <c r="R214" s="670"/>
      <c r="S214" s="670"/>
      <c r="T214" s="670"/>
      <c r="U214" s="670"/>
      <c r="V214" s="670"/>
      <c r="W214" s="670"/>
      <c r="X214" s="608">
        <v>10</v>
      </c>
      <c r="Y214" s="670"/>
      <c r="Z214" s="670"/>
      <c r="AA214" s="670"/>
      <c r="AB214" s="670"/>
      <c r="AC214" s="670"/>
      <c r="AD214" s="605">
        <v>10</v>
      </c>
    </row>
    <row r="215" spans="1:30" ht="15.75" thickBot="1" x14ac:dyDescent="0.3">
      <c r="A215" s="593" t="s">
        <v>405</v>
      </c>
      <c r="B215" s="673">
        <v>45336</v>
      </c>
      <c r="C215" s="671" t="s">
        <v>396</v>
      </c>
      <c r="D215" s="600" t="s">
        <v>397</v>
      </c>
      <c r="E215" s="602"/>
      <c r="F215" s="602"/>
      <c r="G215" s="602"/>
      <c r="H215" s="602"/>
      <c r="I215" s="602"/>
      <c r="J215" s="602"/>
      <c r="K215" s="601">
        <v>1699.45</v>
      </c>
      <c r="L215" s="602"/>
      <c r="M215" s="602"/>
      <c r="N215" s="602"/>
      <c r="O215" s="602"/>
      <c r="P215" s="602"/>
      <c r="Q215" s="603">
        <v>1699.45</v>
      </c>
      <c r="R215" s="602"/>
      <c r="S215" s="602"/>
      <c r="T215" s="602"/>
      <c r="U215" s="602"/>
      <c r="V215" s="602"/>
      <c r="W215" s="602"/>
      <c r="X215" s="604">
        <v>5</v>
      </c>
      <c r="Y215" s="602"/>
      <c r="Z215" s="602"/>
      <c r="AA215" s="602"/>
      <c r="AB215" s="602"/>
      <c r="AC215" s="602"/>
      <c r="AD215" s="605">
        <v>5</v>
      </c>
    </row>
    <row r="216" spans="1:30" ht="15.75" thickBot="1" x14ac:dyDescent="0.3">
      <c r="A216" s="593" t="s">
        <v>405</v>
      </c>
      <c r="B216" s="672">
        <v>45337</v>
      </c>
      <c r="C216" s="671" t="s">
        <v>396</v>
      </c>
      <c r="D216" s="606" t="s">
        <v>397</v>
      </c>
      <c r="E216" s="670"/>
      <c r="F216" s="670"/>
      <c r="G216" s="670"/>
      <c r="H216" s="670"/>
      <c r="I216" s="670"/>
      <c r="J216" s="670"/>
      <c r="K216" s="607">
        <v>197.18</v>
      </c>
      <c r="L216" s="670"/>
      <c r="M216" s="670"/>
      <c r="N216" s="670"/>
      <c r="O216" s="670"/>
      <c r="P216" s="670"/>
      <c r="Q216" s="603">
        <v>197.18</v>
      </c>
      <c r="R216" s="670"/>
      <c r="S216" s="670"/>
      <c r="T216" s="670"/>
      <c r="U216" s="670"/>
      <c r="V216" s="670"/>
      <c r="W216" s="670"/>
      <c r="X216" s="608">
        <v>1</v>
      </c>
      <c r="Y216" s="670"/>
      <c r="Z216" s="670"/>
      <c r="AA216" s="670"/>
      <c r="AB216" s="670"/>
      <c r="AC216" s="670"/>
      <c r="AD216" s="605">
        <v>1</v>
      </c>
    </row>
    <row r="217" spans="1:30" ht="15.75" thickBot="1" x14ac:dyDescent="0.3">
      <c r="A217" s="593" t="s">
        <v>405</v>
      </c>
      <c r="B217" s="673">
        <v>45345</v>
      </c>
      <c r="C217" s="671" t="s">
        <v>396</v>
      </c>
      <c r="D217" s="600" t="s">
        <v>397</v>
      </c>
      <c r="E217" s="602"/>
      <c r="F217" s="602"/>
      <c r="G217" s="602"/>
      <c r="H217" s="602"/>
      <c r="I217" s="602"/>
      <c r="J217" s="602"/>
      <c r="K217" s="601">
        <v>14513.85</v>
      </c>
      <c r="L217" s="602"/>
      <c r="M217" s="602"/>
      <c r="N217" s="602"/>
      <c r="O217" s="602"/>
      <c r="P217" s="602"/>
      <c r="Q217" s="603">
        <v>14513.85</v>
      </c>
      <c r="R217" s="602"/>
      <c r="S217" s="602"/>
      <c r="T217" s="602"/>
      <c r="U217" s="602"/>
      <c r="V217" s="602"/>
      <c r="W217" s="602"/>
      <c r="X217" s="604">
        <v>25</v>
      </c>
      <c r="Y217" s="602"/>
      <c r="Z217" s="602"/>
      <c r="AA217" s="602"/>
      <c r="AB217" s="602"/>
      <c r="AC217" s="602"/>
      <c r="AD217" s="605">
        <v>25</v>
      </c>
    </row>
    <row r="218" spans="1:30" ht="15.75" thickBot="1" x14ac:dyDescent="0.3">
      <c r="A218" s="593" t="s">
        <v>405</v>
      </c>
      <c r="B218" s="672">
        <v>45349</v>
      </c>
      <c r="C218" s="671" t="s">
        <v>396</v>
      </c>
      <c r="D218" s="606" t="s">
        <v>397</v>
      </c>
      <c r="E218" s="670"/>
      <c r="F218" s="670"/>
      <c r="G218" s="670"/>
      <c r="H218" s="670"/>
      <c r="I218" s="670"/>
      <c r="J218" s="607">
        <v>300.37</v>
      </c>
      <c r="K218" s="607">
        <v>17822.73</v>
      </c>
      <c r="L218" s="670"/>
      <c r="M218" s="670"/>
      <c r="N218" s="670"/>
      <c r="O218" s="670"/>
      <c r="P218" s="670"/>
      <c r="Q218" s="603">
        <v>18123.099999999999</v>
      </c>
      <c r="R218" s="670"/>
      <c r="S218" s="670"/>
      <c r="T218" s="670"/>
      <c r="U218" s="670"/>
      <c r="V218" s="670"/>
      <c r="W218" s="608">
        <v>1</v>
      </c>
      <c r="X218" s="608">
        <v>42</v>
      </c>
      <c r="Y218" s="670"/>
      <c r="Z218" s="670"/>
      <c r="AA218" s="670"/>
      <c r="AB218" s="670"/>
      <c r="AC218" s="670"/>
      <c r="AD218" s="605">
        <v>43</v>
      </c>
    </row>
    <row r="219" spans="1:30" ht="15.75" thickBot="1" x14ac:dyDescent="0.3">
      <c r="A219" s="593" t="s">
        <v>405</v>
      </c>
      <c r="B219" s="673">
        <v>45351</v>
      </c>
      <c r="C219" s="671" t="s">
        <v>396</v>
      </c>
      <c r="D219" s="600" t="s">
        <v>397</v>
      </c>
      <c r="E219" s="602"/>
      <c r="F219" s="602"/>
      <c r="G219" s="602"/>
      <c r="H219" s="602"/>
      <c r="I219" s="602"/>
      <c r="J219" s="602"/>
      <c r="K219" s="601">
        <v>4367.16</v>
      </c>
      <c r="L219" s="602"/>
      <c r="M219" s="602"/>
      <c r="N219" s="602"/>
      <c r="O219" s="602"/>
      <c r="P219" s="602"/>
      <c r="Q219" s="603">
        <v>4367.16</v>
      </c>
      <c r="R219" s="602"/>
      <c r="S219" s="602"/>
      <c r="T219" s="602"/>
      <c r="U219" s="602"/>
      <c r="V219" s="602"/>
      <c r="W219" s="602"/>
      <c r="X219" s="604">
        <v>7</v>
      </c>
      <c r="Y219" s="602"/>
      <c r="Z219" s="602"/>
      <c r="AA219" s="602"/>
      <c r="AB219" s="602"/>
      <c r="AC219" s="602"/>
      <c r="AD219" s="605">
        <v>7</v>
      </c>
    </row>
    <row r="220" spans="1:30" ht="15.75" thickBot="1" x14ac:dyDescent="0.3">
      <c r="A220" s="593" t="s">
        <v>405</v>
      </c>
      <c r="B220" s="672">
        <v>45358</v>
      </c>
      <c r="C220" s="671" t="s">
        <v>396</v>
      </c>
      <c r="D220" s="606" t="s">
        <v>397</v>
      </c>
      <c r="E220" s="670"/>
      <c r="F220" s="670"/>
      <c r="G220" s="670"/>
      <c r="H220" s="670"/>
      <c r="I220" s="670"/>
      <c r="J220" s="670"/>
      <c r="K220" s="607">
        <v>541.17999999999995</v>
      </c>
      <c r="L220" s="607">
        <v>323.41000000000003</v>
      </c>
      <c r="M220" s="670"/>
      <c r="N220" s="670"/>
      <c r="O220" s="670"/>
      <c r="P220" s="670"/>
      <c r="Q220" s="603">
        <v>864.59</v>
      </c>
      <c r="R220" s="670"/>
      <c r="S220" s="670"/>
      <c r="T220" s="670"/>
      <c r="U220" s="670"/>
      <c r="V220" s="670"/>
      <c r="W220" s="670"/>
      <c r="X220" s="608">
        <v>2</v>
      </c>
      <c r="Y220" s="608">
        <v>1</v>
      </c>
      <c r="Z220" s="670"/>
      <c r="AA220" s="670"/>
      <c r="AB220" s="670"/>
      <c r="AC220" s="670"/>
      <c r="AD220" s="605">
        <v>3</v>
      </c>
    </row>
    <row r="221" spans="1:30" ht="15.75" thickBot="1" x14ac:dyDescent="0.3">
      <c r="A221" s="593" t="s">
        <v>405</v>
      </c>
      <c r="B221" s="673">
        <v>45359</v>
      </c>
      <c r="C221" s="671" t="s">
        <v>396</v>
      </c>
      <c r="D221" s="600" t="s">
        <v>397</v>
      </c>
      <c r="E221" s="602"/>
      <c r="F221" s="602"/>
      <c r="G221" s="602"/>
      <c r="H221" s="602"/>
      <c r="I221" s="602"/>
      <c r="J221" s="602"/>
      <c r="K221" s="601">
        <v>5480.1</v>
      </c>
      <c r="L221" s="601">
        <v>74.319999999999993</v>
      </c>
      <c r="M221" s="602"/>
      <c r="N221" s="602"/>
      <c r="O221" s="602"/>
      <c r="P221" s="602"/>
      <c r="Q221" s="603">
        <v>5554.42</v>
      </c>
      <c r="R221" s="602"/>
      <c r="S221" s="602"/>
      <c r="T221" s="602"/>
      <c r="U221" s="602"/>
      <c r="V221" s="602"/>
      <c r="W221" s="602"/>
      <c r="X221" s="604">
        <v>14</v>
      </c>
      <c r="Y221" s="604">
        <v>1</v>
      </c>
      <c r="Z221" s="602"/>
      <c r="AA221" s="602"/>
      <c r="AB221" s="602"/>
      <c r="AC221" s="602"/>
      <c r="AD221" s="605">
        <v>15</v>
      </c>
    </row>
    <row r="222" spans="1:30" ht="15.75" thickBot="1" x14ac:dyDescent="0.3">
      <c r="A222" s="593" t="s">
        <v>405</v>
      </c>
      <c r="B222" s="672">
        <v>45363</v>
      </c>
      <c r="C222" s="671" t="s">
        <v>396</v>
      </c>
      <c r="D222" s="606" t="s">
        <v>397</v>
      </c>
      <c r="E222" s="670"/>
      <c r="F222" s="670"/>
      <c r="G222" s="670"/>
      <c r="H222" s="670"/>
      <c r="I222" s="670"/>
      <c r="J222" s="607">
        <v>1539.38</v>
      </c>
      <c r="K222" s="607">
        <v>3992.32</v>
      </c>
      <c r="L222" s="607">
        <v>19845.669999999998</v>
      </c>
      <c r="M222" s="670"/>
      <c r="N222" s="670"/>
      <c r="O222" s="670"/>
      <c r="P222" s="670"/>
      <c r="Q222" s="603">
        <v>25377.37</v>
      </c>
      <c r="R222" s="670"/>
      <c r="S222" s="670"/>
      <c r="T222" s="670"/>
      <c r="U222" s="670"/>
      <c r="V222" s="670"/>
      <c r="W222" s="608">
        <v>1</v>
      </c>
      <c r="X222" s="608">
        <v>10</v>
      </c>
      <c r="Y222" s="608">
        <v>36</v>
      </c>
      <c r="Z222" s="670"/>
      <c r="AA222" s="670"/>
      <c r="AB222" s="670"/>
      <c r="AC222" s="670"/>
      <c r="AD222" s="605">
        <v>47</v>
      </c>
    </row>
    <row r="223" spans="1:30" ht="15.75" thickBot="1" x14ac:dyDescent="0.3">
      <c r="A223" s="593" t="s">
        <v>405</v>
      </c>
      <c r="B223" s="673">
        <v>45365</v>
      </c>
      <c r="C223" s="671" t="s">
        <v>396</v>
      </c>
      <c r="D223" s="600" t="s">
        <v>397</v>
      </c>
      <c r="E223" s="602"/>
      <c r="F223" s="602"/>
      <c r="G223" s="602"/>
      <c r="H223" s="602"/>
      <c r="I223" s="602"/>
      <c r="J223" s="602"/>
      <c r="K223" s="602"/>
      <c r="L223" s="601">
        <v>2907.79</v>
      </c>
      <c r="M223" s="602"/>
      <c r="N223" s="602"/>
      <c r="O223" s="602"/>
      <c r="P223" s="602"/>
      <c r="Q223" s="603">
        <v>2907.79</v>
      </c>
      <c r="R223" s="602"/>
      <c r="S223" s="602"/>
      <c r="T223" s="602"/>
      <c r="U223" s="602"/>
      <c r="V223" s="602"/>
      <c r="W223" s="602"/>
      <c r="X223" s="602"/>
      <c r="Y223" s="604">
        <v>5</v>
      </c>
      <c r="Z223" s="602"/>
      <c r="AA223" s="602"/>
      <c r="AB223" s="602"/>
      <c r="AC223" s="602"/>
      <c r="AD223" s="605">
        <v>5</v>
      </c>
    </row>
    <row r="224" spans="1:30" ht="15.75" thickBot="1" x14ac:dyDescent="0.3">
      <c r="A224" s="593" t="s">
        <v>405</v>
      </c>
      <c r="B224" s="672">
        <v>45366</v>
      </c>
      <c r="C224" s="671" t="s">
        <v>396</v>
      </c>
      <c r="D224" s="606" t="s">
        <v>397</v>
      </c>
      <c r="E224" s="670"/>
      <c r="F224" s="670"/>
      <c r="G224" s="670"/>
      <c r="H224" s="670"/>
      <c r="I224" s="670"/>
      <c r="J224" s="670"/>
      <c r="K224" s="670"/>
      <c r="L224" s="607">
        <v>2228.91</v>
      </c>
      <c r="M224" s="670"/>
      <c r="N224" s="670"/>
      <c r="O224" s="670"/>
      <c r="P224" s="670"/>
      <c r="Q224" s="603">
        <v>2228.91</v>
      </c>
      <c r="R224" s="670"/>
      <c r="S224" s="670"/>
      <c r="T224" s="670"/>
      <c r="U224" s="670"/>
      <c r="V224" s="670"/>
      <c r="W224" s="670"/>
      <c r="X224" s="670"/>
      <c r="Y224" s="608">
        <v>8</v>
      </c>
      <c r="Z224" s="670"/>
      <c r="AA224" s="670"/>
      <c r="AB224" s="670"/>
      <c r="AC224" s="670"/>
      <c r="AD224" s="605">
        <v>8</v>
      </c>
    </row>
    <row r="225" spans="1:30" ht="15.75" thickBot="1" x14ac:dyDescent="0.3">
      <c r="A225" s="593" t="s">
        <v>405</v>
      </c>
      <c r="B225" s="673">
        <v>45369</v>
      </c>
      <c r="C225" s="671" t="s">
        <v>396</v>
      </c>
      <c r="D225" s="600" t="s">
        <v>397</v>
      </c>
      <c r="E225" s="602"/>
      <c r="F225" s="602"/>
      <c r="G225" s="602"/>
      <c r="H225" s="602"/>
      <c r="I225" s="602"/>
      <c r="J225" s="602"/>
      <c r="K225" s="602"/>
      <c r="L225" s="601">
        <v>9179.61</v>
      </c>
      <c r="M225" s="602"/>
      <c r="N225" s="602"/>
      <c r="O225" s="602"/>
      <c r="P225" s="602"/>
      <c r="Q225" s="603">
        <v>9179.61</v>
      </c>
      <c r="R225" s="602"/>
      <c r="S225" s="602"/>
      <c r="T225" s="602"/>
      <c r="U225" s="602"/>
      <c r="V225" s="602"/>
      <c r="W225" s="602"/>
      <c r="X225" s="602"/>
      <c r="Y225" s="604">
        <v>14</v>
      </c>
      <c r="Z225" s="602"/>
      <c r="AA225" s="602"/>
      <c r="AB225" s="602"/>
      <c r="AC225" s="602"/>
      <c r="AD225" s="605">
        <v>14</v>
      </c>
    </row>
    <row r="226" spans="1:30" ht="15.75" thickBot="1" x14ac:dyDescent="0.3">
      <c r="A226" s="593" t="s">
        <v>405</v>
      </c>
      <c r="B226" s="672">
        <v>45370</v>
      </c>
      <c r="C226" s="671" t="s">
        <v>396</v>
      </c>
      <c r="D226" s="606" t="s">
        <v>397</v>
      </c>
      <c r="E226" s="670"/>
      <c r="F226" s="670"/>
      <c r="G226" s="670"/>
      <c r="H226" s="670"/>
      <c r="I226" s="670"/>
      <c r="J226" s="670"/>
      <c r="K226" s="670"/>
      <c r="L226" s="607">
        <v>2995.01</v>
      </c>
      <c r="M226" s="670"/>
      <c r="N226" s="670"/>
      <c r="O226" s="670"/>
      <c r="P226" s="670"/>
      <c r="Q226" s="603">
        <v>2995.01</v>
      </c>
      <c r="R226" s="670"/>
      <c r="S226" s="670"/>
      <c r="T226" s="670"/>
      <c r="U226" s="670"/>
      <c r="V226" s="670"/>
      <c r="W226" s="670"/>
      <c r="X226" s="670"/>
      <c r="Y226" s="608">
        <v>7</v>
      </c>
      <c r="Z226" s="670"/>
      <c r="AA226" s="670"/>
      <c r="AB226" s="670"/>
      <c r="AC226" s="670"/>
      <c r="AD226" s="605">
        <v>7</v>
      </c>
    </row>
    <row r="227" spans="1:30" ht="15.75" thickBot="1" x14ac:dyDescent="0.3">
      <c r="A227" s="593" t="s">
        <v>405</v>
      </c>
      <c r="B227" s="673">
        <v>45373</v>
      </c>
      <c r="C227" s="671" t="s">
        <v>396</v>
      </c>
      <c r="D227" s="600" t="s">
        <v>397</v>
      </c>
      <c r="E227" s="602"/>
      <c r="F227" s="602"/>
      <c r="G227" s="602"/>
      <c r="H227" s="602"/>
      <c r="I227" s="602"/>
      <c r="J227" s="602"/>
      <c r="K227" s="602"/>
      <c r="L227" s="601">
        <v>1360.68</v>
      </c>
      <c r="M227" s="602"/>
      <c r="N227" s="602"/>
      <c r="O227" s="602"/>
      <c r="P227" s="602"/>
      <c r="Q227" s="603">
        <v>1360.68</v>
      </c>
      <c r="R227" s="602"/>
      <c r="S227" s="602"/>
      <c r="T227" s="602"/>
      <c r="U227" s="602"/>
      <c r="V227" s="602"/>
      <c r="W227" s="602"/>
      <c r="X227" s="602"/>
      <c r="Y227" s="604">
        <v>1</v>
      </c>
      <c r="Z227" s="602"/>
      <c r="AA227" s="602"/>
      <c r="AB227" s="602"/>
      <c r="AC227" s="602"/>
      <c r="AD227" s="605">
        <v>1</v>
      </c>
    </row>
    <row r="228" spans="1:30" ht="15.75" thickBot="1" x14ac:dyDescent="0.3">
      <c r="A228" s="593" t="s">
        <v>405</v>
      </c>
      <c r="B228" s="672">
        <v>45378</v>
      </c>
      <c r="C228" s="671" t="s">
        <v>396</v>
      </c>
      <c r="D228" s="606" t="s">
        <v>397</v>
      </c>
      <c r="E228" s="670"/>
      <c r="F228" s="670"/>
      <c r="G228" s="670"/>
      <c r="H228" s="670"/>
      <c r="I228" s="670"/>
      <c r="J228" s="670"/>
      <c r="K228" s="670"/>
      <c r="L228" s="607">
        <v>2763.89</v>
      </c>
      <c r="M228" s="670"/>
      <c r="N228" s="670"/>
      <c r="O228" s="670"/>
      <c r="P228" s="670"/>
      <c r="Q228" s="603">
        <v>2763.89</v>
      </c>
      <c r="R228" s="670"/>
      <c r="S228" s="670"/>
      <c r="T228" s="670"/>
      <c r="U228" s="670"/>
      <c r="V228" s="670"/>
      <c r="W228" s="670"/>
      <c r="X228" s="670"/>
      <c r="Y228" s="608">
        <v>10</v>
      </c>
      <c r="Z228" s="670"/>
      <c r="AA228" s="670"/>
      <c r="AB228" s="670"/>
      <c r="AC228" s="670"/>
      <c r="AD228" s="605">
        <v>10</v>
      </c>
    </row>
    <row r="229" spans="1:30" ht="15.75" thickBot="1" x14ac:dyDescent="0.3">
      <c r="A229" s="593" t="s">
        <v>405</v>
      </c>
      <c r="B229" s="673">
        <v>45379</v>
      </c>
      <c r="C229" s="671" t="s">
        <v>396</v>
      </c>
      <c r="D229" s="600" t="s">
        <v>397</v>
      </c>
      <c r="E229" s="602"/>
      <c r="F229" s="602"/>
      <c r="G229" s="602"/>
      <c r="H229" s="602"/>
      <c r="I229" s="602"/>
      <c r="J229" s="602"/>
      <c r="K229" s="602"/>
      <c r="L229" s="601">
        <v>344.64</v>
      </c>
      <c r="M229" s="602"/>
      <c r="N229" s="602"/>
      <c r="O229" s="602"/>
      <c r="P229" s="602"/>
      <c r="Q229" s="603">
        <v>344.64</v>
      </c>
      <c r="R229" s="602"/>
      <c r="S229" s="602"/>
      <c r="T229" s="602"/>
      <c r="U229" s="602"/>
      <c r="V229" s="602"/>
      <c r="W229" s="602"/>
      <c r="X229" s="602"/>
      <c r="Y229" s="604">
        <v>1</v>
      </c>
      <c r="Z229" s="602"/>
      <c r="AA229" s="602"/>
      <c r="AB229" s="602"/>
      <c r="AC229" s="602"/>
      <c r="AD229" s="605">
        <v>1</v>
      </c>
    </row>
    <row r="230" spans="1:30" ht="15.75" thickBot="1" x14ac:dyDescent="0.3">
      <c r="A230" s="593" t="s">
        <v>405</v>
      </c>
      <c r="B230" s="672">
        <v>45386</v>
      </c>
      <c r="C230" s="671" t="s">
        <v>396</v>
      </c>
      <c r="D230" s="606" t="s">
        <v>397</v>
      </c>
      <c r="E230" s="670"/>
      <c r="F230" s="670"/>
      <c r="G230" s="670"/>
      <c r="H230" s="670"/>
      <c r="I230" s="670"/>
      <c r="J230" s="670"/>
      <c r="K230" s="670"/>
      <c r="L230" s="607">
        <v>10741.16</v>
      </c>
      <c r="M230" s="607">
        <v>1682.25</v>
      </c>
      <c r="N230" s="670"/>
      <c r="O230" s="670"/>
      <c r="P230" s="670"/>
      <c r="Q230" s="603">
        <v>12423.41</v>
      </c>
      <c r="R230" s="670"/>
      <c r="S230" s="670"/>
      <c r="T230" s="670"/>
      <c r="U230" s="670"/>
      <c r="V230" s="670"/>
      <c r="W230" s="670"/>
      <c r="X230" s="670"/>
      <c r="Y230" s="608">
        <v>38</v>
      </c>
      <c r="Z230" s="608">
        <v>2</v>
      </c>
      <c r="AA230" s="670"/>
      <c r="AB230" s="670"/>
      <c r="AC230" s="670"/>
      <c r="AD230" s="605">
        <v>40</v>
      </c>
    </row>
    <row r="231" spans="1:30" ht="15.75" thickBot="1" x14ac:dyDescent="0.3">
      <c r="A231" s="593" t="s">
        <v>405</v>
      </c>
      <c r="B231" s="673">
        <v>45391</v>
      </c>
      <c r="C231" s="671" t="s">
        <v>396</v>
      </c>
      <c r="D231" s="600" t="s">
        <v>397</v>
      </c>
      <c r="E231" s="602"/>
      <c r="F231" s="602"/>
      <c r="G231" s="602"/>
      <c r="H231" s="602"/>
      <c r="I231" s="602"/>
      <c r="J231" s="602"/>
      <c r="K231" s="602"/>
      <c r="L231" s="601">
        <v>2685.52</v>
      </c>
      <c r="M231" s="601">
        <v>2061.2600000000002</v>
      </c>
      <c r="N231" s="602"/>
      <c r="O231" s="602"/>
      <c r="P231" s="602"/>
      <c r="Q231" s="603">
        <v>4746.78</v>
      </c>
      <c r="R231" s="602"/>
      <c r="S231" s="602"/>
      <c r="T231" s="602"/>
      <c r="U231" s="602"/>
      <c r="V231" s="602"/>
      <c r="W231" s="602"/>
      <c r="X231" s="602"/>
      <c r="Y231" s="604">
        <v>5</v>
      </c>
      <c r="Z231" s="604">
        <v>5</v>
      </c>
      <c r="AA231" s="602"/>
      <c r="AB231" s="602"/>
      <c r="AC231" s="602"/>
      <c r="AD231" s="605">
        <v>10</v>
      </c>
    </row>
    <row r="232" spans="1:30" ht="15.75" thickBot="1" x14ac:dyDescent="0.3">
      <c r="A232" s="593" t="s">
        <v>405</v>
      </c>
      <c r="B232" s="672">
        <v>45392</v>
      </c>
      <c r="C232" s="671" t="s">
        <v>396</v>
      </c>
      <c r="D232" s="606" t="s">
        <v>397</v>
      </c>
      <c r="E232" s="670"/>
      <c r="F232" s="670"/>
      <c r="G232" s="670"/>
      <c r="H232" s="670"/>
      <c r="I232" s="670"/>
      <c r="J232" s="670"/>
      <c r="K232" s="670"/>
      <c r="L232" s="670"/>
      <c r="M232" s="607">
        <v>8161.88</v>
      </c>
      <c r="N232" s="670"/>
      <c r="O232" s="670"/>
      <c r="P232" s="670"/>
      <c r="Q232" s="603">
        <v>8161.88</v>
      </c>
      <c r="R232" s="670"/>
      <c r="S232" s="670"/>
      <c r="T232" s="670"/>
      <c r="U232" s="670"/>
      <c r="V232" s="670"/>
      <c r="W232" s="670"/>
      <c r="X232" s="670"/>
      <c r="Y232" s="670"/>
      <c r="Z232" s="608">
        <v>18</v>
      </c>
      <c r="AA232" s="670"/>
      <c r="AB232" s="670"/>
      <c r="AC232" s="670"/>
      <c r="AD232" s="605">
        <v>18</v>
      </c>
    </row>
    <row r="233" spans="1:30" ht="15.75" thickBot="1" x14ac:dyDescent="0.3">
      <c r="A233" s="593" t="s">
        <v>405</v>
      </c>
      <c r="B233" s="673">
        <v>45393</v>
      </c>
      <c r="C233" s="671" t="s">
        <v>396</v>
      </c>
      <c r="D233" s="600" t="s">
        <v>397</v>
      </c>
      <c r="E233" s="602"/>
      <c r="F233" s="602"/>
      <c r="G233" s="602"/>
      <c r="H233" s="602"/>
      <c r="I233" s="602"/>
      <c r="J233" s="602"/>
      <c r="K233" s="602"/>
      <c r="L233" s="602"/>
      <c r="M233" s="601">
        <v>1191.47</v>
      </c>
      <c r="N233" s="602"/>
      <c r="O233" s="602"/>
      <c r="P233" s="602"/>
      <c r="Q233" s="603">
        <v>1191.47</v>
      </c>
      <c r="R233" s="602"/>
      <c r="S233" s="602"/>
      <c r="T233" s="602"/>
      <c r="U233" s="602"/>
      <c r="V233" s="602"/>
      <c r="W233" s="602"/>
      <c r="X233" s="602"/>
      <c r="Y233" s="602"/>
      <c r="Z233" s="604">
        <v>2</v>
      </c>
      <c r="AA233" s="602"/>
      <c r="AB233" s="602"/>
      <c r="AC233" s="602"/>
      <c r="AD233" s="605">
        <v>2</v>
      </c>
    </row>
    <row r="234" spans="1:30" ht="15.75" thickBot="1" x14ac:dyDescent="0.3">
      <c r="A234" s="593" t="s">
        <v>405</v>
      </c>
      <c r="B234" s="672">
        <v>45399</v>
      </c>
      <c r="C234" s="671" t="s">
        <v>396</v>
      </c>
      <c r="D234" s="606" t="s">
        <v>397</v>
      </c>
      <c r="E234" s="670"/>
      <c r="F234" s="670"/>
      <c r="G234" s="670"/>
      <c r="H234" s="670"/>
      <c r="I234" s="670"/>
      <c r="J234" s="670"/>
      <c r="K234" s="670"/>
      <c r="L234" s="670"/>
      <c r="M234" s="607">
        <v>2426.89</v>
      </c>
      <c r="N234" s="670"/>
      <c r="O234" s="670"/>
      <c r="P234" s="670"/>
      <c r="Q234" s="603">
        <v>2426.89</v>
      </c>
      <c r="R234" s="670"/>
      <c r="S234" s="670"/>
      <c r="T234" s="670"/>
      <c r="U234" s="670"/>
      <c r="V234" s="670"/>
      <c r="W234" s="670"/>
      <c r="X234" s="670"/>
      <c r="Y234" s="670"/>
      <c r="Z234" s="608">
        <v>8</v>
      </c>
      <c r="AA234" s="670"/>
      <c r="AB234" s="670"/>
      <c r="AC234" s="670"/>
      <c r="AD234" s="605">
        <v>8</v>
      </c>
    </row>
    <row r="235" spans="1:30" ht="15.75" thickBot="1" x14ac:dyDescent="0.3">
      <c r="A235" s="593" t="s">
        <v>405</v>
      </c>
      <c r="B235" s="673">
        <v>45404</v>
      </c>
      <c r="C235" s="671" t="s">
        <v>396</v>
      </c>
      <c r="D235" s="600" t="s">
        <v>397</v>
      </c>
      <c r="E235" s="602"/>
      <c r="F235" s="602"/>
      <c r="G235" s="602"/>
      <c r="H235" s="602"/>
      <c r="I235" s="602"/>
      <c r="J235" s="602"/>
      <c r="K235" s="602"/>
      <c r="L235" s="602"/>
      <c r="M235" s="601">
        <v>5006.3599999999997</v>
      </c>
      <c r="N235" s="602"/>
      <c r="O235" s="602"/>
      <c r="P235" s="602"/>
      <c r="Q235" s="603">
        <v>5006.3599999999997</v>
      </c>
      <c r="R235" s="602"/>
      <c r="S235" s="602"/>
      <c r="T235" s="602"/>
      <c r="U235" s="602"/>
      <c r="V235" s="602"/>
      <c r="W235" s="602"/>
      <c r="X235" s="602"/>
      <c r="Y235" s="602"/>
      <c r="Z235" s="604">
        <v>13</v>
      </c>
      <c r="AA235" s="602"/>
      <c r="AB235" s="602"/>
      <c r="AC235" s="602"/>
      <c r="AD235" s="605">
        <v>13</v>
      </c>
    </row>
    <row r="236" spans="1:30" ht="15.75" thickBot="1" x14ac:dyDescent="0.3">
      <c r="A236" s="593" t="s">
        <v>405</v>
      </c>
      <c r="B236" s="672">
        <v>45408</v>
      </c>
      <c r="C236" s="671" t="s">
        <v>396</v>
      </c>
      <c r="D236" s="606" t="s">
        <v>397</v>
      </c>
      <c r="E236" s="670"/>
      <c r="F236" s="670"/>
      <c r="G236" s="670"/>
      <c r="H236" s="670"/>
      <c r="I236" s="670"/>
      <c r="J236" s="670"/>
      <c r="K236" s="670"/>
      <c r="L236" s="670"/>
      <c r="M236" s="607">
        <v>277.86</v>
      </c>
      <c r="N236" s="670"/>
      <c r="O236" s="670"/>
      <c r="P236" s="670"/>
      <c r="Q236" s="603">
        <v>277.86</v>
      </c>
      <c r="R236" s="670"/>
      <c r="S236" s="670"/>
      <c r="T236" s="670"/>
      <c r="U236" s="670"/>
      <c r="V236" s="670"/>
      <c r="W236" s="670"/>
      <c r="X236" s="670"/>
      <c r="Y236" s="670"/>
      <c r="Z236" s="608">
        <v>1</v>
      </c>
      <c r="AA236" s="670"/>
      <c r="AB236" s="670"/>
      <c r="AC236" s="670"/>
      <c r="AD236" s="605">
        <v>1</v>
      </c>
    </row>
    <row r="237" spans="1:30" ht="15.75" thickBot="1" x14ac:dyDescent="0.3">
      <c r="A237" s="593" t="s">
        <v>405</v>
      </c>
      <c r="B237" s="673">
        <v>45412</v>
      </c>
      <c r="C237" s="671" t="s">
        <v>396</v>
      </c>
      <c r="D237" s="600" t="s">
        <v>397</v>
      </c>
      <c r="E237" s="602"/>
      <c r="F237" s="602"/>
      <c r="G237" s="602"/>
      <c r="H237" s="602"/>
      <c r="I237" s="602"/>
      <c r="J237" s="602"/>
      <c r="K237" s="602"/>
      <c r="L237" s="602"/>
      <c r="M237" s="601">
        <v>8509.82</v>
      </c>
      <c r="N237" s="602"/>
      <c r="O237" s="602"/>
      <c r="P237" s="602"/>
      <c r="Q237" s="603">
        <v>8509.82</v>
      </c>
      <c r="R237" s="602"/>
      <c r="S237" s="602"/>
      <c r="T237" s="602"/>
      <c r="U237" s="602"/>
      <c r="V237" s="602"/>
      <c r="W237" s="602"/>
      <c r="X237" s="602"/>
      <c r="Y237" s="602"/>
      <c r="Z237" s="604">
        <v>23</v>
      </c>
      <c r="AA237" s="602"/>
      <c r="AB237" s="602"/>
      <c r="AC237" s="602"/>
      <c r="AD237" s="605">
        <v>23</v>
      </c>
    </row>
    <row r="238" spans="1:30" ht="15.75" thickBot="1" x14ac:dyDescent="0.3">
      <c r="A238" s="593" t="s">
        <v>405</v>
      </c>
      <c r="B238" s="672">
        <v>45414</v>
      </c>
      <c r="C238" s="671" t="s">
        <v>396</v>
      </c>
      <c r="D238" s="606" t="s">
        <v>397</v>
      </c>
      <c r="E238" s="670"/>
      <c r="F238" s="670"/>
      <c r="G238" s="670"/>
      <c r="H238" s="670"/>
      <c r="I238" s="670"/>
      <c r="J238" s="670"/>
      <c r="K238" s="670"/>
      <c r="L238" s="670"/>
      <c r="M238" s="607">
        <v>186.33</v>
      </c>
      <c r="N238" s="607">
        <v>466.01</v>
      </c>
      <c r="O238" s="670"/>
      <c r="P238" s="670"/>
      <c r="Q238" s="603">
        <v>652.34</v>
      </c>
      <c r="R238" s="670"/>
      <c r="S238" s="670"/>
      <c r="T238" s="670"/>
      <c r="U238" s="670"/>
      <c r="V238" s="670"/>
      <c r="W238" s="670"/>
      <c r="X238" s="670"/>
      <c r="Y238" s="670"/>
      <c r="Z238" s="608">
        <v>1</v>
      </c>
      <c r="AA238" s="608">
        <v>1</v>
      </c>
      <c r="AB238" s="670"/>
      <c r="AC238" s="670"/>
      <c r="AD238" s="605">
        <v>2</v>
      </c>
    </row>
    <row r="239" spans="1:30" ht="15.75" thickBot="1" x14ac:dyDescent="0.3">
      <c r="A239" s="593" t="s">
        <v>405</v>
      </c>
      <c r="B239" s="673">
        <v>45418</v>
      </c>
      <c r="C239" s="671" t="s">
        <v>396</v>
      </c>
      <c r="D239" s="600" t="s">
        <v>397</v>
      </c>
      <c r="E239" s="602"/>
      <c r="F239" s="602"/>
      <c r="G239" s="602"/>
      <c r="H239" s="602"/>
      <c r="I239" s="602"/>
      <c r="J239" s="602"/>
      <c r="K239" s="602"/>
      <c r="L239" s="601">
        <v>223.93</v>
      </c>
      <c r="M239" s="601">
        <v>5655.34</v>
      </c>
      <c r="N239" s="602"/>
      <c r="O239" s="602"/>
      <c r="P239" s="602"/>
      <c r="Q239" s="603">
        <v>5879.27</v>
      </c>
      <c r="R239" s="602"/>
      <c r="S239" s="602"/>
      <c r="T239" s="602"/>
      <c r="U239" s="602"/>
      <c r="V239" s="602"/>
      <c r="W239" s="602"/>
      <c r="X239" s="602"/>
      <c r="Y239" s="604">
        <v>1</v>
      </c>
      <c r="Z239" s="604">
        <v>16</v>
      </c>
      <c r="AA239" s="602"/>
      <c r="AB239" s="602"/>
      <c r="AC239" s="602"/>
      <c r="AD239" s="605">
        <v>17</v>
      </c>
    </row>
    <row r="240" spans="1:30" ht="15.75" thickBot="1" x14ac:dyDescent="0.3">
      <c r="A240" s="593" t="s">
        <v>405</v>
      </c>
      <c r="B240" s="672">
        <v>45420</v>
      </c>
      <c r="C240" s="671" t="s">
        <v>396</v>
      </c>
      <c r="D240" s="606" t="s">
        <v>397</v>
      </c>
      <c r="E240" s="670"/>
      <c r="F240" s="670"/>
      <c r="G240" s="670"/>
      <c r="H240" s="670"/>
      <c r="I240" s="670"/>
      <c r="J240" s="670"/>
      <c r="K240" s="670"/>
      <c r="L240" s="670"/>
      <c r="M240" s="607">
        <v>1850.43</v>
      </c>
      <c r="N240" s="607">
        <v>5434.81</v>
      </c>
      <c r="O240" s="670"/>
      <c r="P240" s="670"/>
      <c r="Q240" s="603">
        <v>7285.24</v>
      </c>
      <c r="R240" s="670"/>
      <c r="S240" s="670"/>
      <c r="T240" s="670"/>
      <c r="U240" s="670"/>
      <c r="V240" s="670"/>
      <c r="W240" s="670"/>
      <c r="X240" s="670"/>
      <c r="Y240" s="670"/>
      <c r="Z240" s="608">
        <v>4</v>
      </c>
      <c r="AA240" s="608">
        <v>6</v>
      </c>
      <c r="AB240" s="670"/>
      <c r="AC240" s="670"/>
      <c r="AD240" s="605">
        <v>10</v>
      </c>
    </row>
    <row r="241" spans="1:30" ht="15.75" thickBot="1" x14ac:dyDescent="0.3">
      <c r="A241" s="593" t="s">
        <v>405</v>
      </c>
      <c r="B241" s="673">
        <v>45421</v>
      </c>
      <c r="C241" s="671" t="s">
        <v>396</v>
      </c>
      <c r="D241" s="600" t="s">
        <v>397</v>
      </c>
      <c r="E241" s="602"/>
      <c r="F241" s="602"/>
      <c r="G241" s="602"/>
      <c r="H241" s="602"/>
      <c r="I241" s="602"/>
      <c r="J241" s="602"/>
      <c r="K241" s="602"/>
      <c r="L241" s="602"/>
      <c r="M241" s="601">
        <v>6890.06</v>
      </c>
      <c r="N241" s="601">
        <v>576.49</v>
      </c>
      <c r="O241" s="602"/>
      <c r="P241" s="602"/>
      <c r="Q241" s="603">
        <v>7466.55</v>
      </c>
      <c r="R241" s="602"/>
      <c r="S241" s="602"/>
      <c r="T241" s="602"/>
      <c r="U241" s="602"/>
      <c r="V241" s="602"/>
      <c r="W241" s="602"/>
      <c r="X241" s="602"/>
      <c r="Y241" s="602"/>
      <c r="Z241" s="604">
        <v>17</v>
      </c>
      <c r="AA241" s="604">
        <v>3</v>
      </c>
      <c r="AB241" s="602"/>
      <c r="AC241" s="602"/>
      <c r="AD241" s="605">
        <v>20</v>
      </c>
    </row>
    <row r="242" spans="1:30" ht="15.75" thickBot="1" x14ac:dyDescent="0.3">
      <c r="A242" s="593" t="s">
        <v>405</v>
      </c>
      <c r="B242" s="672">
        <v>45426</v>
      </c>
      <c r="C242" s="671" t="s">
        <v>396</v>
      </c>
      <c r="D242" s="606" t="s">
        <v>397</v>
      </c>
      <c r="E242" s="670"/>
      <c r="F242" s="670"/>
      <c r="G242" s="670"/>
      <c r="H242" s="670"/>
      <c r="I242" s="670"/>
      <c r="J242" s="670"/>
      <c r="K242" s="670"/>
      <c r="L242" s="670"/>
      <c r="M242" s="670"/>
      <c r="N242" s="607">
        <v>2725.64</v>
      </c>
      <c r="O242" s="670"/>
      <c r="P242" s="670"/>
      <c r="Q242" s="603">
        <v>2725.64</v>
      </c>
      <c r="R242" s="670"/>
      <c r="S242" s="670"/>
      <c r="T242" s="670"/>
      <c r="U242" s="670"/>
      <c r="V242" s="670"/>
      <c r="W242" s="670"/>
      <c r="X242" s="670"/>
      <c r="Y242" s="670"/>
      <c r="Z242" s="670"/>
      <c r="AA242" s="608">
        <v>7</v>
      </c>
      <c r="AB242" s="670"/>
      <c r="AC242" s="670"/>
      <c r="AD242" s="605">
        <v>7</v>
      </c>
    </row>
    <row r="243" spans="1:30" ht="15.75" thickBot="1" x14ac:dyDescent="0.3">
      <c r="A243" s="593" t="s">
        <v>405</v>
      </c>
      <c r="B243" s="673">
        <v>45427</v>
      </c>
      <c r="C243" s="671" t="s">
        <v>396</v>
      </c>
      <c r="D243" s="600" t="s">
        <v>397</v>
      </c>
      <c r="E243" s="602"/>
      <c r="F243" s="602"/>
      <c r="G243" s="602"/>
      <c r="H243" s="602"/>
      <c r="I243" s="602"/>
      <c r="J243" s="602"/>
      <c r="K243" s="602"/>
      <c r="L243" s="602"/>
      <c r="M243" s="602"/>
      <c r="N243" s="601">
        <v>3004.14</v>
      </c>
      <c r="O243" s="602"/>
      <c r="P243" s="602"/>
      <c r="Q243" s="603">
        <v>3004.14</v>
      </c>
      <c r="R243" s="602"/>
      <c r="S243" s="602"/>
      <c r="T243" s="602"/>
      <c r="U243" s="602"/>
      <c r="V243" s="602"/>
      <c r="W243" s="602"/>
      <c r="X243" s="602"/>
      <c r="Y243" s="602"/>
      <c r="Z243" s="602"/>
      <c r="AA243" s="604">
        <v>9</v>
      </c>
      <c r="AB243" s="602"/>
      <c r="AC243" s="602"/>
      <c r="AD243" s="605">
        <v>9</v>
      </c>
    </row>
    <row r="244" spans="1:30" ht="15.75" thickBot="1" x14ac:dyDescent="0.3">
      <c r="A244" s="593" t="s">
        <v>405</v>
      </c>
      <c r="B244" s="672">
        <v>45432</v>
      </c>
      <c r="C244" s="671" t="s">
        <v>396</v>
      </c>
      <c r="D244" s="606" t="s">
        <v>397</v>
      </c>
      <c r="E244" s="670"/>
      <c r="F244" s="670"/>
      <c r="G244" s="670"/>
      <c r="H244" s="670"/>
      <c r="I244" s="670"/>
      <c r="J244" s="670"/>
      <c r="K244" s="670"/>
      <c r="L244" s="670"/>
      <c r="M244" s="670"/>
      <c r="N244" s="607">
        <v>11637.94</v>
      </c>
      <c r="O244" s="670"/>
      <c r="P244" s="670"/>
      <c r="Q244" s="603">
        <v>11637.94</v>
      </c>
      <c r="R244" s="670"/>
      <c r="S244" s="670"/>
      <c r="T244" s="670"/>
      <c r="U244" s="670"/>
      <c r="V244" s="670"/>
      <c r="W244" s="670"/>
      <c r="X244" s="670"/>
      <c r="Y244" s="670"/>
      <c r="Z244" s="670"/>
      <c r="AA244" s="608">
        <v>28</v>
      </c>
      <c r="AB244" s="670"/>
      <c r="AC244" s="670"/>
      <c r="AD244" s="605">
        <v>28</v>
      </c>
    </row>
    <row r="245" spans="1:30" ht="15.75" thickBot="1" x14ac:dyDescent="0.3">
      <c r="A245" s="593" t="s">
        <v>405</v>
      </c>
      <c r="B245" s="673">
        <v>45433</v>
      </c>
      <c r="C245" s="671" t="s">
        <v>396</v>
      </c>
      <c r="D245" s="600" t="s">
        <v>397</v>
      </c>
      <c r="E245" s="602"/>
      <c r="F245" s="602"/>
      <c r="G245" s="602"/>
      <c r="H245" s="602"/>
      <c r="I245" s="602"/>
      <c r="J245" s="602"/>
      <c r="K245" s="602"/>
      <c r="L245" s="602"/>
      <c r="M245" s="602"/>
      <c r="N245" s="601">
        <v>1427.43</v>
      </c>
      <c r="O245" s="602"/>
      <c r="P245" s="602"/>
      <c r="Q245" s="603">
        <v>1427.43</v>
      </c>
      <c r="R245" s="602"/>
      <c r="S245" s="602"/>
      <c r="T245" s="602"/>
      <c r="U245" s="602"/>
      <c r="V245" s="602"/>
      <c r="W245" s="602"/>
      <c r="X245" s="602"/>
      <c r="Y245" s="602"/>
      <c r="Z245" s="602"/>
      <c r="AA245" s="604">
        <v>4</v>
      </c>
      <c r="AB245" s="602"/>
      <c r="AC245" s="602"/>
      <c r="AD245" s="605">
        <v>4</v>
      </c>
    </row>
    <row r="246" spans="1:30" ht="15.75" thickBot="1" x14ac:dyDescent="0.3">
      <c r="A246" s="593" t="s">
        <v>405</v>
      </c>
      <c r="B246" s="672">
        <v>45442</v>
      </c>
      <c r="C246" s="671" t="s">
        <v>396</v>
      </c>
      <c r="D246" s="606" t="s">
        <v>397</v>
      </c>
      <c r="E246" s="670"/>
      <c r="F246" s="670"/>
      <c r="G246" s="670"/>
      <c r="H246" s="670"/>
      <c r="I246" s="670"/>
      <c r="J246" s="670"/>
      <c r="K246" s="670"/>
      <c r="L246" s="670"/>
      <c r="M246" s="670"/>
      <c r="N246" s="607">
        <v>5475.17</v>
      </c>
      <c r="O246" s="670"/>
      <c r="P246" s="670"/>
      <c r="Q246" s="603">
        <v>5475.17</v>
      </c>
      <c r="R246" s="670"/>
      <c r="S246" s="670"/>
      <c r="T246" s="670"/>
      <c r="U246" s="670"/>
      <c r="V246" s="670"/>
      <c r="W246" s="670"/>
      <c r="X246" s="670"/>
      <c r="Y246" s="670"/>
      <c r="Z246" s="670"/>
      <c r="AA246" s="608">
        <v>15</v>
      </c>
      <c r="AB246" s="670"/>
      <c r="AC246" s="670"/>
      <c r="AD246" s="605">
        <v>15</v>
      </c>
    </row>
    <row r="247" spans="1:30" ht="15.75" thickBot="1" x14ac:dyDescent="0.3">
      <c r="A247" s="593" t="s">
        <v>405</v>
      </c>
      <c r="B247" s="673">
        <v>45448</v>
      </c>
      <c r="C247" s="671" t="s">
        <v>396</v>
      </c>
      <c r="D247" s="600" t="s">
        <v>397</v>
      </c>
      <c r="E247" s="602"/>
      <c r="F247" s="602"/>
      <c r="G247" s="602"/>
      <c r="H247" s="602"/>
      <c r="I247" s="602"/>
      <c r="J247" s="602"/>
      <c r="K247" s="602"/>
      <c r="L247" s="602"/>
      <c r="M247" s="602"/>
      <c r="N247" s="601">
        <v>2354.65</v>
      </c>
      <c r="O247" s="602"/>
      <c r="P247" s="602"/>
      <c r="Q247" s="603">
        <v>2354.65</v>
      </c>
      <c r="R247" s="602"/>
      <c r="S247" s="602"/>
      <c r="T247" s="602"/>
      <c r="U247" s="602"/>
      <c r="V247" s="602"/>
      <c r="W247" s="602"/>
      <c r="X247" s="602"/>
      <c r="Y247" s="602"/>
      <c r="Z247" s="602"/>
      <c r="AA247" s="604">
        <v>10</v>
      </c>
      <c r="AB247" s="602"/>
      <c r="AC247" s="602"/>
      <c r="AD247" s="605">
        <v>10</v>
      </c>
    </row>
    <row r="248" spans="1:30" ht="15.75" thickBot="1" x14ac:dyDescent="0.3">
      <c r="A248" s="593" t="s">
        <v>405</v>
      </c>
      <c r="B248" s="672">
        <v>45450</v>
      </c>
      <c r="C248" s="671" t="s">
        <v>396</v>
      </c>
      <c r="D248" s="606" t="s">
        <v>397</v>
      </c>
      <c r="E248" s="670"/>
      <c r="F248" s="670"/>
      <c r="G248" s="670"/>
      <c r="H248" s="670"/>
      <c r="I248" s="670"/>
      <c r="J248" s="670"/>
      <c r="K248" s="670"/>
      <c r="L248" s="670"/>
      <c r="M248" s="670"/>
      <c r="N248" s="607">
        <v>221.73</v>
      </c>
      <c r="O248" s="670"/>
      <c r="P248" s="670"/>
      <c r="Q248" s="603">
        <v>221.73</v>
      </c>
      <c r="R248" s="670"/>
      <c r="S248" s="670"/>
      <c r="T248" s="670"/>
      <c r="U248" s="670"/>
      <c r="V248" s="670"/>
      <c r="W248" s="670"/>
      <c r="X248" s="670"/>
      <c r="Y248" s="670"/>
      <c r="Z248" s="670"/>
      <c r="AA248" s="608">
        <v>1</v>
      </c>
      <c r="AB248" s="670"/>
      <c r="AC248" s="670"/>
      <c r="AD248" s="605">
        <v>1</v>
      </c>
    </row>
    <row r="249" spans="1:30" ht="15.75" thickBot="1" x14ac:dyDescent="0.3">
      <c r="A249" s="593" t="s">
        <v>405</v>
      </c>
      <c r="B249" s="673">
        <v>45453</v>
      </c>
      <c r="C249" s="671" t="s">
        <v>396</v>
      </c>
      <c r="D249" s="600" t="s">
        <v>397</v>
      </c>
      <c r="E249" s="602"/>
      <c r="F249" s="602"/>
      <c r="G249" s="602"/>
      <c r="H249" s="602"/>
      <c r="I249" s="602"/>
      <c r="J249" s="602"/>
      <c r="K249" s="602"/>
      <c r="L249" s="602"/>
      <c r="M249" s="601">
        <v>278.64999999999998</v>
      </c>
      <c r="N249" s="602"/>
      <c r="O249" s="602"/>
      <c r="P249" s="602"/>
      <c r="Q249" s="603">
        <v>278.64999999999998</v>
      </c>
      <c r="R249" s="602"/>
      <c r="S249" s="602"/>
      <c r="T249" s="602"/>
      <c r="U249" s="602"/>
      <c r="V249" s="602"/>
      <c r="W249" s="602"/>
      <c r="X249" s="602"/>
      <c r="Y249" s="602"/>
      <c r="Z249" s="604">
        <v>1</v>
      </c>
      <c r="AA249" s="602"/>
      <c r="AB249" s="602"/>
      <c r="AC249" s="602"/>
      <c r="AD249" s="605">
        <v>1</v>
      </c>
    </row>
    <row r="250" spans="1:30" ht="15.75" thickBot="1" x14ac:dyDescent="0.3">
      <c r="A250" s="593" t="s">
        <v>405</v>
      </c>
      <c r="B250" s="672">
        <v>45454</v>
      </c>
      <c r="C250" s="671" t="s">
        <v>396</v>
      </c>
      <c r="D250" s="606" t="s">
        <v>397</v>
      </c>
      <c r="E250" s="670"/>
      <c r="F250" s="670"/>
      <c r="G250" s="670"/>
      <c r="H250" s="670"/>
      <c r="I250" s="670"/>
      <c r="J250" s="670"/>
      <c r="K250" s="670"/>
      <c r="L250" s="670"/>
      <c r="M250" s="670"/>
      <c r="N250" s="670"/>
      <c r="O250" s="607">
        <v>491.49</v>
      </c>
      <c r="P250" s="670"/>
      <c r="Q250" s="603">
        <v>491.49</v>
      </c>
      <c r="R250" s="670"/>
      <c r="S250" s="670"/>
      <c r="T250" s="670"/>
      <c r="U250" s="670"/>
      <c r="V250" s="670"/>
      <c r="W250" s="670"/>
      <c r="X250" s="670"/>
      <c r="Y250" s="670"/>
      <c r="Z250" s="670"/>
      <c r="AA250" s="670"/>
      <c r="AB250" s="608">
        <v>4</v>
      </c>
      <c r="AC250" s="670"/>
      <c r="AD250" s="605">
        <v>4</v>
      </c>
    </row>
    <row r="251" spans="1:30" ht="15.75" thickBot="1" x14ac:dyDescent="0.3">
      <c r="A251" s="593" t="s">
        <v>405</v>
      </c>
      <c r="B251" s="673">
        <v>45455</v>
      </c>
      <c r="C251" s="671" t="s">
        <v>396</v>
      </c>
      <c r="D251" s="600" t="s">
        <v>397</v>
      </c>
      <c r="E251" s="602"/>
      <c r="F251" s="602"/>
      <c r="G251" s="602"/>
      <c r="H251" s="602"/>
      <c r="I251" s="602"/>
      <c r="J251" s="602"/>
      <c r="K251" s="602"/>
      <c r="L251" s="602"/>
      <c r="M251" s="602"/>
      <c r="N251" s="602"/>
      <c r="O251" s="601">
        <v>3072.49</v>
      </c>
      <c r="P251" s="602"/>
      <c r="Q251" s="603">
        <v>3072.49</v>
      </c>
      <c r="R251" s="602"/>
      <c r="S251" s="602"/>
      <c r="T251" s="602"/>
      <c r="U251" s="602"/>
      <c r="V251" s="602"/>
      <c r="W251" s="602"/>
      <c r="X251" s="602"/>
      <c r="Y251" s="602"/>
      <c r="Z251" s="602"/>
      <c r="AA251" s="602"/>
      <c r="AB251" s="604">
        <v>14</v>
      </c>
      <c r="AC251" s="602"/>
      <c r="AD251" s="605">
        <v>14</v>
      </c>
    </row>
    <row r="252" spans="1:30" ht="15.75" thickBot="1" x14ac:dyDescent="0.3">
      <c r="A252" s="593" t="s">
        <v>405</v>
      </c>
      <c r="B252" s="672">
        <v>45463</v>
      </c>
      <c r="C252" s="671" t="s">
        <v>396</v>
      </c>
      <c r="D252" s="606" t="s">
        <v>397</v>
      </c>
      <c r="E252" s="670"/>
      <c r="F252" s="670"/>
      <c r="G252" s="670"/>
      <c r="H252" s="670"/>
      <c r="I252" s="670"/>
      <c r="J252" s="670"/>
      <c r="K252" s="670"/>
      <c r="L252" s="670"/>
      <c r="M252" s="670"/>
      <c r="N252" s="670"/>
      <c r="O252" s="607">
        <v>8835.67</v>
      </c>
      <c r="P252" s="670"/>
      <c r="Q252" s="603">
        <v>8835.67</v>
      </c>
      <c r="R252" s="670"/>
      <c r="S252" s="670"/>
      <c r="T252" s="670"/>
      <c r="U252" s="670"/>
      <c r="V252" s="670"/>
      <c r="W252" s="670"/>
      <c r="X252" s="670"/>
      <c r="Y252" s="670"/>
      <c r="Z252" s="670"/>
      <c r="AA252" s="670"/>
      <c r="AB252" s="608">
        <v>25</v>
      </c>
      <c r="AC252" s="670"/>
      <c r="AD252" s="605">
        <v>25</v>
      </c>
    </row>
    <row r="253" spans="1:30" ht="15.75" thickBot="1" x14ac:dyDescent="0.3">
      <c r="A253" s="593" t="s">
        <v>405</v>
      </c>
      <c r="B253" s="673">
        <v>45464</v>
      </c>
      <c r="C253" s="671" t="s">
        <v>396</v>
      </c>
      <c r="D253" s="600" t="s">
        <v>397</v>
      </c>
      <c r="E253" s="602"/>
      <c r="F253" s="602"/>
      <c r="G253" s="602"/>
      <c r="H253" s="602"/>
      <c r="I253" s="602"/>
      <c r="J253" s="602"/>
      <c r="K253" s="602"/>
      <c r="L253" s="602"/>
      <c r="M253" s="602"/>
      <c r="N253" s="602"/>
      <c r="O253" s="601">
        <v>3414.19</v>
      </c>
      <c r="P253" s="602"/>
      <c r="Q253" s="603">
        <v>3414.19</v>
      </c>
      <c r="R253" s="602"/>
      <c r="S253" s="602"/>
      <c r="T253" s="602"/>
      <c r="U253" s="602"/>
      <c r="V253" s="602"/>
      <c r="W253" s="602"/>
      <c r="X253" s="602"/>
      <c r="Y253" s="602"/>
      <c r="Z253" s="602"/>
      <c r="AA253" s="602"/>
      <c r="AB253" s="604">
        <v>14</v>
      </c>
      <c r="AC253" s="602"/>
      <c r="AD253" s="605">
        <v>14</v>
      </c>
    </row>
    <row r="254" spans="1:30" ht="15.75" thickBot="1" x14ac:dyDescent="0.3">
      <c r="A254" s="593" t="s">
        <v>405</v>
      </c>
      <c r="B254" s="672">
        <v>45469</v>
      </c>
      <c r="C254" s="671" t="s">
        <v>396</v>
      </c>
      <c r="D254" s="606" t="s">
        <v>397</v>
      </c>
      <c r="E254" s="670"/>
      <c r="F254" s="670"/>
      <c r="G254" s="670"/>
      <c r="H254" s="670"/>
      <c r="I254" s="670"/>
      <c r="J254" s="670"/>
      <c r="K254" s="670"/>
      <c r="L254" s="670"/>
      <c r="M254" s="670"/>
      <c r="N254" s="670"/>
      <c r="O254" s="607">
        <v>267.77999999999997</v>
      </c>
      <c r="P254" s="670"/>
      <c r="Q254" s="603">
        <v>267.77999999999997</v>
      </c>
      <c r="R254" s="670"/>
      <c r="S254" s="670"/>
      <c r="T254" s="670"/>
      <c r="U254" s="670"/>
      <c r="V254" s="670"/>
      <c r="W254" s="670"/>
      <c r="X254" s="670"/>
      <c r="Y254" s="670"/>
      <c r="Z254" s="670"/>
      <c r="AA254" s="670"/>
      <c r="AB254" s="608">
        <v>1</v>
      </c>
      <c r="AC254" s="670"/>
      <c r="AD254" s="605">
        <v>1</v>
      </c>
    </row>
    <row r="255" spans="1:30" ht="15.75" thickBot="1" x14ac:dyDescent="0.3">
      <c r="A255" s="593" t="s">
        <v>405</v>
      </c>
      <c r="B255" s="673">
        <v>45470</v>
      </c>
      <c r="C255" s="671" t="s">
        <v>396</v>
      </c>
      <c r="D255" s="600" t="s">
        <v>397</v>
      </c>
      <c r="E255" s="602"/>
      <c r="F255" s="602"/>
      <c r="G255" s="602"/>
      <c r="H255" s="602"/>
      <c r="I255" s="602"/>
      <c r="J255" s="602"/>
      <c r="K255" s="602"/>
      <c r="L255" s="602"/>
      <c r="M255" s="602"/>
      <c r="N255" s="602"/>
      <c r="O255" s="601">
        <v>1642.41</v>
      </c>
      <c r="P255" s="602"/>
      <c r="Q255" s="603">
        <v>1642.41</v>
      </c>
      <c r="R255" s="602"/>
      <c r="S255" s="602"/>
      <c r="T255" s="602"/>
      <c r="U255" s="602"/>
      <c r="V255" s="602"/>
      <c r="W255" s="602"/>
      <c r="X255" s="602"/>
      <c r="Y255" s="602"/>
      <c r="Z255" s="602"/>
      <c r="AA255" s="602"/>
      <c r="AB255" s="604">
        <v>6</v>
      </c>
      <c r="AC255" s="602"/>
      <c r="AD255" s="605">
        <v>6</v>
      </c>
    </row>
    <row r="256" spans="1:30" ht="15.75" thickBot="1" x14ac:dyDescent="0.3">
      <c r="A256" s="593" t="s">
        <v>405</v>
      </c>
      <c r="B256" s="672">
        <v>45474</v>
      </c>
      <c r="C256" s="671" t="s">
        <v>396</v>
      </c>
      <c r="D256" s="606" t="s">
        <v>397</v>
      </c>
      <c r="E256" s="670"/>
      <c r="F256" s="670"/>
      <c r="G256" s="670"/>
      <c r="H256" s="670"/>
      <c r="I256" s="670"/>
      <c r="J256" s="670"/>
      <c r="K256" s="670"/>
      <c r="L256" s="670"/>
      <c r="M256" s="670"/>
      <c r="N256" s="670"/>
      <c r="O256" s="607">
        <v>8377.9599999999991</v>
      </c>
      <c r="P256" s="670"/>
      <c r="Q256" s="603">
        <v>8377.9599999999991</v>
      </c>
      <c r="R256" s="670"/>
      <c r="S256" s="670"/>
      <c r="T256" s="670"/>
      <c r="U256" s="670"/>
      <c r="V256" s="670"/>
      <c r="W256" s="670"/>
      <c r="X256" s="670"/>
      <c r="Y256" s="670"/>
      <c r="Z256" s="670"/>
      <c r="AA256" s="670"/>
      <c r="AB256" s="608">
        <v>25</v>
      </c>
      <c r="AC256" s="670"/>
      <c r="AD256" s="605">
        <v>25</v>
      </c>
    </row>
    <row r="257" spans="1:30" ht="15.75" thickBot="1" x14ac:dyDescent="0.3">
      <c r="A257" s="593" t="s">
        <v>405</v>
      </c>
      <c r="B257" s="673">
        <v>45483</v>
      </c>
      <c r="C257" s="671" t="s">
        <v>396</v>
      </c>
      <c r="D257" s="600" t="s">
        <v>397</v>
      </c>
      <c r="E257" s="602"/>
      <c r="F257" s="602"/>
      <c r="G257" s="602"/>
      <c r="H257" s="602"/>
      <c r="I257" s="602"/>
      <c r="J257" s="602"/>
      <c r="K257" s="602"/>
      <c r="L257" s="602"/>
      <c r="M257" s="602"/>
      <c r="N257" s="602"/>
      <c r="O257" s="601">
        <v>6554.13</v>
      </c>
      <c r="P257" s="602"/>
      <c r="Q257" s="603">
        <v>6554.13</v>
      </c>
      <c r="R257" s="602"/>
      <c r="S257" s="602"/>
      <c r="T257" s="602"/>
      <c r="U257" s="602"/>
      <c r="V257" s="602"/>
      <c r="W257" s="602"/>
      <c r="X257" s="602"/>
      <c r="Y257" s="602"/>
      <c r="Z257" s="602"/>
      <c r="AA257" s="602"/>
      <c r="AB257" s="604">
        <v>20</v>
      </c>
      <c r="AC257" s="602"/>
      <c r="AD257" s="605">
        <v>20</v>
      </c>
    </row>
    <row r="258" spans="1:30" ht="15.75" thickBot="1" x14ac:dyDescent="0.3">
      <c r="A258" s="593" t="s">
        <v>405</v>
      </c>
      <c r="B258" s="672">
        <v>45490</v>
      </c>
      <c r="C258" s="671" t="s">
        <v>396</v>
      </c>
      <c r="D258" s="606" t="s">
        <v>397</v>
      </c>
      <c r="E258" s="670"/>
      <c r="F258" s="670"/>
      <c r="G258" s="670"/>
      <c r="H258" s="670"/>
      <c r="I258" s="670"/>
      <c r="J258" s="670"/>
      <c r="K258" s="670"/>
      <c r="L258" s="670"/>
      <c r="M258" s="670"/>
      <c r="N258" s="670"/>
      <c r="O258" s="607">
        <v>1591.97</v>
      </c>
      <c r="P258" s="607">
        <v>5351.59</v>
      </c>
      <c r="Q258" s="603">
        <v>6943.56</v>
      </c>
      <c r="R258" s="670"/>
      <c r="S258" s="670"/>
      <c r="T258" s="670"/>
      <c r="U258" s="670"/>
      <c r="V258" s="670"/>
      <c r="W258" s="670"/>
      <c r="X258" s="670"/>
      <c r="Y258" s="670"/>
      <c r="Z258" s="670"/>
      <c r="AA258" s="670"/>
      <c r="AB258" s="608">
        <v>4</v>
      </c>
      <c r="AC258" s="608">
        <v>17</v>
      </c>
      <c r="AD258" s="605">
        <v>21</v>
      </c>
    </row>
    <row r="259" spans="1:30" ht="15.75" thickBot="1" x14ac:dyDescent="0.3">
      <c r="A259" s="593" t="s">
        <v>405</v>
      </c>
      <c r="B259" s="673">
        <v>45497</v>
      </c>
      <c r="C259" s="671" t="s">
        <v>396</v>
      </c>
      <c r="D259" s="600" t="s">
        <v>397</v>
      </c>
      <c r="E259" s="602"/>
      <c r="F259" s="602"/>
      <c r="G259" s="602"/>
      <c r="H259" s="602"/>
      <c r="I259" s="602"/>
      <c r="J259" s="602"/>
      <c r="K259" s="602"/>
      <c r="L259" s="602"/>
      <c r="M259" s="602"/>
      <c r="N259" s="602"/>
      <c r="O259" s="602"/>
      <c r="P259" s="601">
        <v>7817.71</v>
      </c>
      <c r="Q259" s="603">
        <v>7817.71</v>
      </c>
      <c r="R259" s="602"/>
      <c r="S259" s="602"/>
      <c r="T259" s="602"/>
      <c r="U259" s="602"/>
      <c r="V259" s="602"/>
      <c r="W259" s="602"/>
      <c r="X259" s="602"/>
      <c r="Y259" s="602"/>
      <c r="Z259" s="602"/>
      <c r="AA259" s="602"/>
      <c r="AB259" s="602"/>
      <c r="AC259" s="604">
        <v>19</v>
      </c>
      <c r="AD259" s="605">
        <v>19</v>
      </c>
    </row>
    <row r="260" spans="1:30" ht="15.75" thickBot="1" x14ac:dyDescent="0.3">
      <c r="A260" s="593" t="s">
        <v>405</v>
      </c>
      <c r="B260" s="672">
        <v>45498</v>
      </c>
      <c r="C260" s="671" t="s">
        <v>396</v>
      </c>
      <c r="D260" s="606" t="s">
        <v>397</v>
      </c>
      <c r="E260" s="670"/>
      <c r="F260" s="670"/>
      <c r="G260" s="670"/>
      <c r="H260" s="670"/>
      <c r="I260" s="670"/>
      <c r="J260" s="670"/>
      <c r="K260" s="670"/>
      <c r="L260" s="670"/>
      <c r="M260" s="670"/>
      <c r="N260" s="670"/>
      <c r="O260" s="670"/>
      <c r="P260" s="607">
        <v>2361.6799999999998</v>
      </c>
      <c r="Q260" s="603">
        <v>2361.6799999999998</v>
      </c>
      <c r="R260" s="670"/>
      <c r="S260" s="670"/>
      <c r="T260" s="670"/>
      <c r="U260" s="670"/>
      <c r="V260" s="670"/>
      <c r="W260" s="670"/>
      <c r="X260" s="670"/>
      <c r="Y260" s="670"/>
      <c r="Z260" s="670"/>
      <c r="AA260" s="670"/>
      <c r="AB260" s="670"/>
      <c r="AC260" s="608">
        <v>11</v>
      </c>
      <c r="AD260" s="605">
        <v>11</v>
      </c>
    </row>
    <row r="261" spans="1:30" ht="15.75" thickBot="1" x14ac:dyDescent="0.3">
      <c r="A261" s="593" t="s">
        <v>405</v>
      </c>
      <c r="B261" s="673">
        <v>45502</v>
      </c>
      <c r="C261" s="671" t="s">
        <v>396</v>
      </c>
      <c r="D261" s="600" t="s">
        <v>397</v>
      </c>
      <c r="E261" s="602"/>
      <c r="F261" s="602"/>
      <c r="G261" s="602"/>
      <c r="H261" s="602"/>
      <c r="I261" s="602"/>
      <c r="J261" s="602"/>
      <c r="K261" s="602"/>
      <c r="L261" s="602"/>
      <c r="M261" s="602"/>
      <c r="N261" s="602"/>
      <c r="O261" s="602"/>
      <c r="P261" s="601">
        <v>6501.73</v>
      </c>
      <c r="Q261" s="603">
        <v>6501.73</v>
      </c>
      <c r="R261" s="602"/>
      <c r="S261" s="602"/>
      <c r="T261" s="602"/>
      <c r="U261" s="602"/>
      <c r="V261" s="602"/>
      <c r="W261" s="602"/>
      <c r="X261" s="602"/>
      <c r="Y261" s="602"/>
      <c r="Z261" s="602"/>
      <c r="AA261" s="602"/>
      <c r="AB261" s="602"/>
      <c r="AC261" s="604">
        <v>22</v>
      </c>
      <c r="AD261" s="605">
        <v>22</v>
      </c>
    </row>
    <row r="262" spans="1:30" ht="15.75" thickBot="1" x14ac:dyDescent="0.3">
      <c r="A262" s="593" t="s">
        <v>405</v>
      </c>
      <c r="B262" s="672">
        <v>45505</v>
      </c>
      <c r="C262" s="671" t="s">
        <v>396</v>
      </c>
      <c r="D262" s="606" t="s">
        <v>397</v>
      </c>
      <c r="E262" s="670"/>
      <c r="F262" s="670"/>
      <c r="G262" s="670"/>
      <c r="H262" s="670"/>
      <c r="I262" s="670"/>
      <c r="J262" s="670"/>
      <c r="K262" s="670"/>
      <c r="L262" s="670"/>
      <c r="M262" s="670"/>
      <c r="N262" s="670"/>
      <c r="O262" s="670"/>
      <c r="P262" s="607">
        <v>1334.55</v>
      </c>
      <c r="Q262" s="603">
        <v>1334.55</v>
      </c>
      <c r="R262" s="670"/>
      <c r="S262" s="670"/>
      <c r="T262" s="670"/>
      <c r="U262" s="670"/>
      <c r="V262" s="670"/>
      <c r="W262" s="670"/>
      <c r="X262" s="670"/>
      <c r="Y262" s="670"/>
      <c r="Z262" s="670"/>
      <c r="AA262" s="670"/>
      <c r="AB262" s="670"/>
      <c r="AC262" s="608">
        <v>7</v>
      </c>
      <c r="AD262" s="605">
        <v>7</v>
      </c>
    </row>
    <row r="263" spans="1:30" ht="15.75" thickBot="1" x14ac:dyDescent="0.3">
      <c r="A263" s="593" t="s">
        <v>405</v>
      </c>
      <c r="B263" s="673">
        <v>45513</v>
      </c>
      <c r="C263" s="671" t="s">
        <v>396</v>
      </c>
      <c r="D263" s="600" t="s">
        <v>397</v>
      </c>
      <c r="E263" s="602"/>
      <c r="F263" s="602"/>
      <c r="G263" s="602"/>
      <c r="H263" s="602"/>
      <c r="I263" s="602"/>
      <c r="J263" s="602"/>
      <c r="K263" s="602"/>
      <c r="L263" s="602"/>
      <c r="M263" s="602"/>
      <c r="N263" s="602"/>
      <c r="O263" s="601">
        <v>1233.18</v>
      </c>
      <c r="P263" s="602"/>
      <c r="Q263" s="603">
        <v>1233.18</v>
      </c>
      <c r="R263" s="602"/>
      <c r="S263" s="602"/>
      <c r="T263" s="602"/>
      <c r="U263" s="602"/>
      <c r="V263" s="602"/>
      <c r="W263" s="602"/>
      <c r="X263" s="602"/>
      <c r="Y263" s="602"/>
      <c r="Z263" s="602"/>
      <c r="AA263" s="602"/>
      <c r="AB263" s="604">
        <v>1</v>
      </c>
      <c r="AC263" s="602"/>
      <c r="AD263" s="605">
        <v>1</v>
      </c>
    </row>
    <row r="264" spans="1:30" ht="15.75" thickBot="1" x14ac:dyDescent="0.3">
      <c r="A264" s="593" t="s">
        <v>405</v>
      </c>
      <c r="B264" s="672">
        <v>45516</v>
      </c>
      <c r="C264" s="671" t="s">
        <v>396</v>
      </c>
      <c r="D264" s="606" t="s">
        <v>397</v>
      </c>
      <c r="E264" s="670"/>
      <c r="F264" s="670"/>
      <c r="G264" s="670"/>
      <c r="H264" s="670"/>
      <c r="I264" s="670"/>
      <c r="J264" s="670"/>
      <c r="K264" s="670"/>
      <c r="L264" s="670"/>
      <c r="M264" s="670"/>
      <c r="N264" s="670"/>
      <c r="O264" s="670"/>
      <c r="P264" s="607">
        <v>75.53</v>
      </c>
      <c r="Q264" s="603">
        <v>75.53</v>
      </c>
      <c r="R264" s="670"/>
      <c r="S264" s="670"/>
      <c r="T264" s="670"/>
      <c r="U264" s="670"/>
      <c r="V264" s="670"/>
      <c r="W264" s="670"/>
      <c r="X264" s="670"/>
      <c r="Y264" s="670"/>
      <c r="Z264" s="670"/>
      <c r="AA264" s="670"/>
      <c r="AB264" s="670"/>
      <c r="AC264" s="608">
        <v>1</v>
      </c>
      <c r="AD264" s="605">
        <v>1</v>
      </c>
    </row>
    <row r="265" spans="1:30" ht="15.75" thickBot="1" x14ac:dyDescent="0.3">
      <c r="A265" s="593" t="s">
        <v>405</v>
      </c>
      <c r="B265" s="673">
        <v>45517</v>
      </c>
      <c r="C265" s="671" t="s">
        <v>396</v>
      </c>
      <c r="D265" s="600" t="s">
        <v>397</v>
      </c>
      <c r="E265" s="602"/>
      <c r="F265" s="602"/>
      <c r="G265" s="602"/>
      <c r="H265" s="602"/>
      <c r="I265" s="602"/>
      <c r="J265" s="602"/>
      <c r="K265" s="602"/>
      <c r="L265" s="602"/>
      <c r="M265" s="602"/>
      <c r="N265" s="602"/>
      <c r="O265" s="602"/>
      <c r="P265" s="601">
        <v>593.49</v>
      </c>
      <c r="Q265" s="603">
        <v>593.49</v>
      </c>
      <c r="R265" s="602"/>
      <c r="S265" s="602"/>
      <c r="T265" s="602"/>
      <c r="U265" s="602"/>
      <c r="V265" s="602"/>
      <c r="W265" s="602"/>
      <c r="X265" s="602"/>
      <c r="Y265" s="602"/>
      <c r="Z265" s="602"/>
      <c r="AA265" s="602"/>
      <c r="AB265" s="602"/>
      <c r="AC265" s="604">
        <v>2</v>
      </c>
      <c r="AD265" s="605">
        <v>2</v>
      </c>
    </row>
    <row r="266" spans="1:30" ht="15.75" thickBot="1" x14ac:dyDescent="0.3">
      <c r="A266" s="593" t="s">
        <v>405</v>
      </c>
      <c r="B266" s="672">
        <v>45518</v>
      </c>
      <c r="C266" s="671" t="s">
        <v>396</v>
      </c>
      <c r="D266" s="606" t="s">
        <v>397</v>
      </c>
      <c r="E266" s="670"/>
      <c r="F266" s="670"/>
      <c r="G266" s="670"/>
      <c r="H266" s="670"/>
      <c r="I266" s="670"/>
      <c r="J266" s="670"/>
      <c r="K266" s="670"/>
      <c r="L266" s="670"/>
      <c r="M266" s="670"/>
      <c r="N266" s="670"/>
      <c r="O266" s="670"/>
      <c r="P266" s="607">
        <v>3695.56</v>
      </c>
      <c r="Q266" s="603">
        <v>3695.56</v>
      </c>
      <c r="R266" s="670"/>
      <c r="S266" s="670"/>
      <c r="T266" s="670"/>
      <c r="U266" s="670"/>
      <c r="V266" s="670"/>
      <c r="W266" s="670"/>
      <c r="X266" s="670"/>
      <c r="Y266" s="670"/>
      <c r="Z266" s="670"/>
      <c r="AA266" s="670"/>
      <c r="AB266" s="670"/>
      <c r="AC266" s="608">
        <v>17</v>
      </c>
      <c r="AD266" s="605">
        <v>17</v>
      </c>
    </row>
    <row r="267" spans="1:30" ht="15.75" thickBot="1" x14ac:dyDescent="0.3">
      <c r="A267" s="593" t="s">
        <v>405</v>
      </c>
      <c r="B267" s="692" t="s">
        <v>398</v>
      </c>
      <c r="C267" s="692" t="s">
        <v>396</v>
      </c>
      <c r="D267" s="600" t="s">
        <v>402</v>
      </c>
      <c r="E267" s="602"/>
      <c r="F267" s="602"/>
      <c r="G267" s="602"/>
      <c r="H267" s="602"/>
      <c r="I267" s="602"/>
      <c r="J267" s="602"/>
      <c r="K267" s="602"/>
      <c r="L267" s="602"/>
      <c r="M267" s="602"/>
      <c r="N267" s="602"/>
      <c r="O267" s="602"/>
      <c r="P267" s="602"/>
      <c r="Q267" s="591"/>
      <c r="R267" s="602"/>
      <c r="S267" s="604">
        <v>2</v>
      </c>
      <c r="T267" s="604">
        <v>5</v>
      </c>
      <c r="U267" s="604">
        <v>11</v>
      </c>
      <c r="V267" s="604">
        <v>24</v>
      </c>
      <c r="W267" s="604">
        <v>11</v>
      </c>
      <c r="X267" s="604">
        <v>11</v>
      </c>
      <c r="Y267" s="604">
        <v>4</v>
      </c>
      <c r="Z267" s="604">
        <v>3</v>
      </c>
      <c r="AA267" s="602"/>
      <c r="AB267" s="602"/>
      <c r="AC267" s="604">
        <v>3</v>
      </c>
      <c r="AD267" s="605">
        <v>65</v>
      </c>
    </row>
    <row r="268" spans="1:30" ht="15.75" thickBot="1" x14ac:dyDescent="0.3">
      <c r="A268" s="593" t="s">
        <v>405</v>
      </c>
      <c r="B268" s="692" t="s">
        <v>398</v>
      </c>
      <c r="C268" s="692" t="s">
        <v>396</v>
      </c>
      <c r="D268" s="606" t="s">
        <v>397</v>
      </c>
      <c r="E268" s="670"/>
      <c r="F268" s="670"/>
      <c r="G268" s="670"/>
      <c r="H268" s="670"/>
      <c r="I268" s="670"/>
      <c r="J268" s="670"/>
      <c r="K268" s="670"/>
      <c r="L268" s="670"/>
      <c r="M268" s="670"/>
      <c r="N268" s="670"/>
      <c r="O268" s="670"/>
      <c r="P268" s="670"/>
      <c r="Q268" s="591"/>
      <c r="R268" s="608">
        <v>32</v>
      </c>
      <c r="S268" s="608">
        <v>34</v>
      </c>
      <c r="T268" s="608">
        <v>118</v>
      </c>
      <c r="U268" s="608">
        <v>91</v>
      </c>
      <c r="V268" s="608">
        <v>84</v>
      </c>
      <c r="W268" s="608">
        <v>97</v>
      </c>
      <c r="X268" s="608">
        <v>110</v>
      </c>
      <c r="Y268" s="608">
        <v>116</v>
      </c>
      <c r="Z268" s="608">
        <v>103</v>
      </c>
      <c r="AA268" s="608">
        <v>80</v>
      </c>
      <c r="AB268" s="608">
        <v>102</v>
      </c>
      <c r="AC268" s="608">
        <v>89</v>
      </c>
      <c r="AD268" s="605">
        <v>317</v>
      </c>
    </row>
    <row r="269" spans="1:30" ht="15.75" thickBot="1" x14ac:dyDescent="0.3">
      <c r="A269" s="593" t="s">
        <v>405</v>
      </c>
      <c r="B269" s="692" t="s">
        <v>398</v>
      </c>
      <c r="C269" s="692" t="s">
        <v>396</v>
      </c>
      <c r="D269" s="600" t="s">
        <v>399</v>
      </c>
      <c r="E269" s="602"/>
      <c r="F269" s="602"/>
      <c r="G269" s="602"/>
      <c r="H269" s="602"/>
      <c r="I269" s="602"/>
      <c r="J269" s="602"/>
      <c r="K269" s="602"/>
      <c r="L269" s="602"/>
      <c r="M269" s="602"/>
      <c r="N269" s="602"/>
      <c r="O269" s="602"/>
      <c r="P269" s="602"/>
      <c r="Q269" s="591"/>
      <c r="R269" s="604">
        <v>1</v>
      </c>
      <c r="S269" s="602"/>
      <c r="T269" s="602"/>
      <c r="U269" s="602"/>
      <c r="V269" s="604">
        <v>1</v>
      </c>
      <c r="W269" s="602"/>
      <c r="X269" s="602"/>
      <c r="Y269" s="602"/>
      <c r="Z269" s="602"/>
      <c r="AA269" s="602"/>
      <c r="AB269" s="602"/>
      <c r="AC269" s="602"/>
      <c r="AD269" s="605">
        <v>2</v>
      </c>
    </row>
    <row r="270" spans="1:30" ht="15.75" thickBot="1" x14ac:dyDescent="0.3">
      <c r="A270" s="593" t="s">
        <v>405</v>
      </c>
      <c r="B270" s="692" t="s">
        <v>398</v>
      </c>
      <c r="C270" s="692" t="s">
        <v>396</v>
      </c>
      <c r="D270" s="606" t="s">
        <v>403</v>
      </c>
      <c r="E270" s="670"/>
      <c r="F270" s="670"/>
      <c r="G270" s="670"/>
      <c r="H270" s="670"/>
      <c r="I270" s="670"/>
      <c r="J270" s="670"/>
      <c r="K270" s="670"/>
      <c r="L270" s="670"/>
      <c r="M270" s="670"/>
      <c r="N270" s="670"/>
      <c r="O270" s="670"/>
      <c r="P270" s="670"/>
      <c r="Q270" s="591"/>
      <c r="R270" s="608">
        <v>1</v>
      </c>
      <c r="S270" s="670"/>
      <c r="T270" s="670"/>
      <c r="U270" s="670"/>
      <c r="V270" s="670"/>
      <c r="W270" s="670"/>
      <c r="X270" s="670"/>
      <c r="Y270" s="670"/>
      <c r="Z270" s="670"/>
      <c r="AA270" s="670"/>
      <c r="AB270" s="670"/>
      <c r="AC270" s="670"/>
      <c r="AD270" s="605">
        <v>1</v>
      </c>
    </row>
    <row r="271" spans="1:30" ht="15.75" thickBot="1" x14ac:dyDescent="0.3">
      <c r="A271" s="593" t="s">
        <v>405</v>
      </c>
      <c r="B271" s="671" t="s">
        <v>400</v>
      </c>
      <c r="C271" s="671" t="s">
        <v>400</v>
      </c>
      <c r="D271" s="609" t="s">
        <v>400</v>
      </c>
      <c r="E271" s="603">
        <v>10797.65</v>
      </c>
      <c r="F271" s="603">
        <v>12921.45</v>
      </c>
      <c r="G271" s="603">
        <v>69002.34</v>
      </c>
      <c r="H271" s="603">
        <v>35736.1</v>
      </c>
      <c r="I271" s="603">
        <v>48459.66</v>
      </c>
      <c r="J271" s="603">
        <v>52271.94</v>
      </c>
      <c r="K271" s="603">
        <v>59228.3</v>
      </c>
      <c r="L271" s="603">
        <v>55674.54</v>
      </c>
      <c r="M271" s="603">
        <v>44178.6</v>
      </c>
      <c r="N271" s="603">
        <v>33324.01</v>
      </c>
      <c r="O271" s="603">
        <v>35481.269999999997</v>
      </c>
      <c r="P271" s="603">
        <v>27731.84</v>
      </c>
      <c r="Q271" s="603">
        <v>484807.7</v>
      </c>
      <c r="R271" s="610">
        <v>35</v>
      </c>
      <c r="S271" s="610">
        <v>36</v>
      </c>
      <c r="T271" s="610">
        <v>125</v>
      </c>
      <c r="U271" s="610">
        <v>105</v>
      </c>
      <c r="V271" s="610">
        <v>117</v>
      </c>
      <c r="W271" s="610">
        <v>110</v>
      </c>
      <c r="X271" s="610">
        <v>122</v>
      </c>
      <c r="Y271" s="610">
        <v>122</v>
      </c>
      <c r="Z271" s="610">
        <v>107</v>
      </c>
      <c r="AA271" s="610">
        <v>83</v>
      </c>
      <c r="AB271" s="610">
        <v>102</v>
      </c>
      <c r="AC271" s="610">
        <v>92</v>
      </c>
      <c r="AD271" s="605">
        <v>326</v>
      </c>
    </row>
    <row r="272" spans="1:30" ht="15.75" thickBot="1" x14ac:dyDescent="0.3">
      <c r="A272" s="593" t="s">
        <v>406</v>
      </c>
      <c r="B272" s="672">
        <v>45145</v>
      </c>
      <c r="C272" s="671" t="s">
        <v>396</v>
      </c>
      <c r="D272" s="606" t="s">
        <v>397</v>
      </c>
      <c r="E272" s="607">
        <v>1761.87</v>
      </c>
      <c r="F272" s="670"/>
      <c r="G272" s="670"/>
      <c r="H272" s="670"/>
      <c r="I272" s="670"/>
      <c r="J272" s="670"/>
      <c r="K272" s="670"/>
      <c r="L272" s="670"/>
      <c r="M272" s="670"/>
      <c r="N272" s="670"/>
      <c r="O272" s="670"/>
      <c r="P272" s="670"/>
      <c r="Q272" s="603">
        <v>1761.87</v>
      </c>
      <c r="R272" s="608">
        <v>2</v>
      </c>
      <c r="S272" s="670"/>
      <c r="T272" s="670"/>
      <c r="U272" s="670"/>
      <c r="V272" s="670"/>
      <c r="W272" s="670"/>
      <c r="X272" s="670"/>
      <c r="Y272" s="670"/>
      <c r="Z272" s="670"/>
      <c r="AA272" s="670"/>
      <c r="AB272" s="670"/>
      <c r="AC272" s="670"/>
      <c r="AD272" s="605">
        <v>2</v>
      </c>
    </row>
    <row r="273" spans="1:30" ht="15.75" thickBot="1" x14ac:dyDescent="0.3">
      <c r="A273" s="593" t="s">
        <v>406</v>
      </c>
      <c r="B273" s="691">
        <v>45146</v>
      </c>
      <c r="C273" s="692" t="s">
        <v>396</v>
      </c>
      <c r="D273" s="600" t="s">
        <v>399</v>
      </c>
      <c r="E273" s="601">
        <v>2573</v>
      </c>
      <c r="F273" s="602"/>
      <c r="G273" s="602"/>
      <c r="H273" s="602"/>
      <c r="I273" s="602"/>
      <c r="J273" s="602"/>
      <c r="K273" s="602"/>
      <c r="L273" s="602"/>
      <c r="M273" s="602"/>
      <c r="N273" s="602"/>
      <c r="O273" s="602"/>
      <c r="P273" s="602"/>
      <c r="Q273" s="603">
        <v>2573</v>
      </c>
      <c r="R273" s="604">
        <v>5</v>
      </c>
      <c r="S273" s="602"/>
      <c r="T273" s="602"/>
      <c r="U273" s="602"/>
      <c r="V273" s="602"/>
      <c r="W273" s="602"/>
      <c r="X273" s="602"/>
      <c r="Y273" s="602"/>
      <c r="Z273" s="602"/>
      <c r="AA273" s="602"/>
      <c r="AB273" s="602"/>
      <c r="AC273" s="602"/>
      <c r="AD273" s="605">
        <v>5</v>
      </c>
    </row>
    <row r="274" spans="1:30" ht="15.75" thickBot="1" x14ac:dyDescent="0.3">
      <c r="A274" s="593" t="s">
        <v>406</v>
      </c>
      <c r="B274" s="690">
        <v>45146</v>
      </c>
      <c r="C274" s="692" t="s">
        <v>396</v>
      </c>
      <c r="D274" s="606" t="s">
        <v>403</v>
      </c>
      <c r="E274" s="607">
        <v>1212</v>
      </c>
      <c r="F274" s="670"/>
      <c r="G274" s="670"/>
      <c r="H274" s="670"/>
      <c r="I274" s="670"/>
      <c r="J274" s="670"/>
      <c r="K274" s="670"/>
      <c r="L274" s="670"/>
      <c r="M274" s="670"/>
      <c r="N274" s="670"/>
      <c r="O274" s="670"/>
      <c r="P274" s="670"/>
      <c r="Q274" s="603">
        <v>1212</v>
      </c>
      <c r="R274" s="608">
        <v>3</v>
      </c>
      <c r="S274" s="670"/>
      <c r="T274" s="670"/>
      <c r="U274" s="670"/>
      <c r="V274" s="670"/>
      <c r="W274" s="670"/>
      <c r="X274" s="670"/>
      <c r="Y274" s="670"/>
      <c r="Z274" s="670"/>
      <c r="AA274" s="670"/>
      <c r="AB274" s="670"/>
      <c r="AC274" s="670"/>
      <c r="AD274" s="605">
        <v>3</v>
      </c>
    </row>
    <row r="275" spans="1:30" ht="15.75" thickBot="1" x14ac:dyDescent="0.3">
      <c r="A275" s="593" t="s">
        <v>406</v>
      </c>
      <c r="B275" s="691">
        <v>45147</v>
      </c>
      <c r="C275" s="692" t="s">
        <v>396</v>
      </c>
      <c r="D275" s="600" t="s">
        <v>399</v>
      </c>
      <c r="E275" s="601">
        <v>2176</v>
      </c>
      <c r="F275" s="602"/>
      <c r="G275" s="602"/>
      <c r="H275" s="602"/>
      <c r="I275" s="602"/>
      <c r="J275" s="602"/>
      <c r="K275" s="602"/>
      <c r="L275" s="602"/>
      <c r="M275" s="602"/>
      <c r="N275" s="602"/>
      <c r="O275" s="602"/>
      <c r="P275" s="602"/>
      <c r="Q275" s="603">
        <v>2176</v>
      </c>
      <c r="R275" s="604">
        <v>4</v>
      </c>
      <c r="S275" s="602"/>
      <c r="T275" s="602"/>
      <c r="U275" s="602"/>
      <c r="V275" s="602"/>
      <c r="W275" s="602"/>
      <c r="X275" s="602"/>
      <c r="Y275" s="602"/>
      <c r="Z275" s="602"/>
      <c r="AA275" s="602"/>
      <c r="AB275" s="602"/>
      <c r="AC275" s="602"/>
      <c r="AD275" s="605">
        <v>4</v>
      </c>
    </row>
    <row r="276" spans="1:30" ht="15.75" thickBot="1" x14ac:dyDescent="0.3">
      <c r="A276" s="593" t="s">
        <v>406</v>
      </c>
      <c r="B276" s="690">
        <v>45147</v>
      </c>
      <c r="C276" s="692" t="s">
        <v>396</v>
      </c>
      <c r="D276" s="606" t="s">
        <v>403</v>
      </c>
      <c r="E276" s="607">
        <v>1255</v>
      </c>
      <c r="F276" s="670"/>
      <c r="G276" s="670"/>
      <c r="H276" s="670"/>
      <c r="I276" s="670"/>
      <c r="J276" s="670"/>
      <c r="K276" s="670"/>
      <c r="L276" s="670"/>
      <c r="M276" s="670"/>
      <c r="N276" s="670"/>
      <c r="O276" s="670"/>
      <c r="P276" s="670"/>
      <c r="Q276" s="603">
        <v>1255</v>
      </c>
      <c r="R276" s="608">
        <v>2</v>
      </c>
      <c r="S276" s="670"/>
      <c r="T276" s="670"/>
      <c r="U276" s="670"/>
      <c r="V276" s="670"/>
      <c r="W276" s="670"/>
      <c r="X276" s="670"/>
      <c r="Y276" s="670"/>
      <c r="Z276" s="670"/>
      <c r="AA276" s="670"/>
      <c r="AB276" s="670"/>
      <c r="AC276" s="670"/>
      <c r="AD276" s="605">
        <v>2</v>
      </c>
    </row>
    <row r="277" spans="1:30" ht="15.75" thickBot="1" x14ac:dyDescent="0.3">
      <c r="A277" s="593" t="s">
        <v>406</v>
      </c>
      <c r="B277" s="691">
        <v>45148</v>
      </c>
      <c r="C277" s="692" t="s">
        <v>396</v>
      </c>
      <c r="D277" s="600" t="s">
        <v>399</v>
      </c>
      <c r="E277" s="601">
        <v>4688</v>
      </c>
      <c r="F277" s="602"/>
      <c r="G277" s="602"/>
      <c r="H277" s="602"/>
      <c r="I277" s="602"/>
      <c r="J277" s="602"/>
      <c r="K277" s="602"/>
      <c r="L277" s="602"/>
      <c r="M277" s="602"/>
      <c r="N277" s="602"/>
      <c r="O277" s="602"/>
      <c r="P277" s="602"/>
      <c r="Q277" s="603">
        <v>4688</v>
      </c>
      <c r="R277" s="604">
        <v>8</v>
      </c>
      <c r="S277" s="602"/>
      <c r="T277" s="602"/>
      <c r="U277" s="602"/>
      <c r="V277" s="602"/>
      <c r="W277" s="602"/>
      <c r="X277" s="602"/>
      <c r="Y277" s="602"/>
      <c r="Z277" s="602"/>
      <c r="AA277" s="602"/>
      <c r="AB277" s="602"/>
      <c r="AC277" s="602"/>
      <c r="AD277" s="605">
        <v>8</v>
      </c>
    </row>
    <row r="278" spans="1:30" ht="15.75" thickBot="1" x14ac:dyDescent="0.3">
      <c r="A278" s="593" t="s">
        <v>406</v>
      </c>
      <c r="B278" s="690">
        <v>45148</v>
      </c>
      <c r="C278" s="692" t="s">
        <v>396</v>
      </c>
      <c r="D278" s="606" t="s">
        <v>403</v>
      </c>
      <c r="E278" s="607">
        <v>1536</v>
      </c>
      <c r="F278" s="670"/>
      <c r="G278" s="670"/>
      <c r="H278" s="670"/>
      <c r="I278" s="670"/>
      <c r="J278" s="670"/>
      <c r="K278" s="670"/>
      <c r="L278" s="670"/>
      <c r="M278" s="670"/>
      <c r="N278" s="670"/>
      <c r="O278" s="670"/>
      <c r="P278" s="670"/>
      <c r="Q278" s="603">
        <v>1536</v>
      </c>
      <c r="R278" s="608">
        <v>3</v>
      </c>
      <c r="S278" s="670"/>
      <c r="T278" s="670"/>
      <c r="U278" s="670"/>
      <c r="V278" s="670"/>
      <c r="W278" s="670"/>
      <c r="X278" s="670"/>
      <c r="Y278" s="670"/>
      <c r="Z278" s="670"/>
      <c r="AA278" s="670"/>
      <c r="AB278" s="670"/>
      <c r="AC278" s="670"/>
      <c r="AD278" s="605">
        <v>3</v>
      </c>
    </row>
    <row r="279" spans="1:30" ht="15.75" thickBot="1" x14ac:dyDescent="0.3">
      <c r="A279" s="593" t="s">
        <v>406</v>
      </c>
      <c r="B279" s="673">
        <v>45149</v>
      </c>
      <c r="C279" s="671" t="s">
        <v>396</v>
      </c>
      <c r="D279" s="600" t="s">
        <v>402</v>
      </c>
      <c r="E279" s="601">
        <v>68953</v>
      </c>
      <c r="F279" s="602"/>
      <c r="G279" s="602"/>
      <c r="H279" s="602"/>
      <c r="I279" s="602"/>
      <c r="J279" s="602"/>
      <c r="K279" s="602"/>
      <c r="L279" s="602"/>
      <c r="M279" s="602"/>
      <c r="N279" s="602"/>
      <c r="O279" s="602"/>
      <c r="P279" s="602"/>
      <c r="Q279" s="603">
        <v>68953</v>
      </c>
      <c r="R279" s="604">
        <v>102</v>
      </c>
      <c r="S279" s="602"/>
      <c r="T279" s="602"/>
      <c r="U279" s="602"/>
      <c r="V279" s="602"/>
      <c r="W279" s="602"/>
      <c r="X279" s="602"/>
      <c r="Y279" s="602"/>
      <c r="Z279" s="602"/>
      <c r="AA279" s="602"/>
      <c r="AB279" s="602"/>
      <c r="AC279" s="602"/>
      <c r="AD279" s="605">
        <v>102</v>
      </c>
    </row>
    <row r="280" spans="1:30" ht="15.75" thickBot="1" x14ac:dyDescent="0.3">
      <c r="A280" s="593" t="s">
        <v>406</v>
      </c>
      <c r="B280" s="672">
        <v>45152</v>
      </c>
      <c r="C280" s="671" t="s">
        <v>396</v>
      </c>
      <c r="D280" s="606" t="s">
        <v>402</v>
      </c>
      <c r="E280" s="607">
        <v>5251</v>
      </c>
      <c r="F280" s="670"/>
      <c r="G280" s="670"/>
      <c r="H280" s="670"/>
      <c r="I280" s="670"/>
      <c r="J280" s="670"/>
      <c r="K280" s="670"/>
      <c r="L280" s="670"/>
      <c r="M280" s="670"/>
      <c r="N280" s="670"/>
      <c r="O280" s="670"/>
      <c r="P280" s="670"/>
      <c r="Q280" s="603">
        <v>5251</v>
      </c>
      <c r="R280" s="608">
        <v>14</v>
      </c>
      <c r="S280" s="670"/>
      <c r="T280" s="670"/>
      <c r="U280" s="670"/>
      <c r="V280" s="670"/>
      <c r="W280" s="670"/>
      <c r="X280" s="670"/>
      <c r="Y280" s="670"/>
      <c r="Z280" s="670"/>
      <c r="AA280" s="670"/>
      <c r="AB280" s="670"/>
      <c r="AC280" s="670"/>
      <c r="AD280" s="605">
        <v>14</v>
      </c>
    </row>
    <row r="281" spans="1:30" ht="15.75" thickBot="1" x14ac:dyDescent="0.3">
      <c r="A281" s="593" t="s">
        <v>406</v>
      </c>
      <c r="B281" s="673">
        <v>45153</v>
      </c>
      <c r="C281" s="671" t="s">
        <v>396</v>
      </c>
      <c r="D281" s="600" t="s">
        <v>402</v>
      </c>
      <c r="E281" s="601">
        <v>4470</v>
      </c>
      <c r="F281" s="602"/>
      <c r="G281" s="602"/>
      <c r="H281" s="602"/>
      <c r="I281" s="602"/>
      <c r="J281" s="602"/>
      <c r="K281" s="602"/>
      <c r="L281" s="602"/>
      <c r="M281" s="602"/>
      <c r="N281" s="602"/>
      <c r="O281" s="602"/>
      <c r="P281" s="602"/>
      <c r="Q281" s="603">
        <v>4470</v>
      </c>
      <c r="R281" s="604">
        <v>10</v>
      </c>
      <c r="S281" s="602"/>
      <c r="T281" s="602"/>
      <c r="U281" s="602"/>
      <c r="V281" s="602"/>
      <c r="W281" s="602"/>
      <c r="X281" s="602"/>
      <c r="Y281" s="602"/>
      <c r="Z281" s="602"/>
      <c r="AA281" s="602"/>
      <c r="AB281" s="602"/>
      <c r="AC281" s="602"/>
      <c r="AD281" s="605">
        <v>10</v>
      </c>
    </row>
    <row r="282" spans="1:30" ht="15.75" thickBot="1" x14ac:dyDescent="0.3">
      <c r="A282" s="593" t="s">
        <v>406</v>
      </c>
      <c r="B282" s="690">
        <v>45154</v>
      </c>
      <c r="C282" s="692" t="s">
        <v>396</v>
      </c>
      <c r="D282" s="606" t="s">
        <v>402</v>
      </c>
      <c r="E282" s="607">
        <v>3413</v>
      </c>
      <c r="F282" s="670"/>
      <c r="G282" s="670"/>
      <c r="H282" s="670"/>
      <c r="I282" s="670"/>
      <c r="J282" s="670"/>
      <c r="K282" s="670"/>
      <c r="L282" s="670"/>
      <c r="M282" s="670"/>
      <c r="N282" s="670"/>
      <c r="O282" s="670"/>
      <c r="P282" s="670"/>
      <c r="Q282" s="603">
        <v>3413</v>
      </c>
      <c r="R282" s="608">
        <v>6</v>
      </c>
      <c r="S282" s="670"/>
      <c r="T282" s="670"/>
      <c r="U282" s="670"/>
      <c r="V282" s="670"/>
      <c r="W282" s="670"/>
      <c r="X282" s="670"/>
      <c r="Y282" s="670"/>
      <c r="Z282" s="670"/>
      <c r="AA282" s="670"/>
      <c r="AB282" s="670"/>
      <c r="AC282" s="670"/>
      <c r="AD282" s="605">
        <v>6</v>
      </c>
    </row>
    <row r="283" spans="1:30" ht="15.75" thickBot="1" x14ac:dyDescent="0.3">
      <c r="A283" s="593" t="s">
        <v>406</v>
      </c>
      <c r="B283" s="691">
        <v>45154</v>
      </c>
      <c r="C283" s="692" t="s">
        <v>396</v>
      </c>
      <c r="D283" s="600" t="s">
        <v>399</v>
      </c>
      <c r="E283" s="601">
        <v>1797</v>
      </c>
      <c r="F283" s="602"/>
      <c r="G283" s="602"/>
      <c r="H283" s="602"/>
      <c r="I283" s="602"/>
      <c r="J283" s="602"/>
      <c r="K283" s="602"/>
      <c r="L283" s="602"/>
      <c r="M283" s="602"/>
      <c r="N283" s="602"/>
      <c r="O283" s="602"/>
      <c r="P283" s="602"/>
      <c r="Q283" s="603">
        <v>1797</v>
      </c>
      <c r="R283" s="604">
        <v>4</v>
      </c>
      <c r="S283" s="602"/>
      <c r="T283" s="602"/>
      <c r="U283" s="602"/>
      <c r="V283" s="602"/>
      <c r="W283" s="602"/>
      <c r="X283" s="602"/>
      <c r="Y283" s="602"/>
      <c r="Z283" s="602"/>
      <c r="AA283" s="602"/>
      <c r="AB283" s="602"/>
      <c r="AC283" s="602"/>
      <c r="AD283" s="605">
        <v>4</v>
      </c>
    </row>
    <row r="284" spans="1:30" ht="15.75" thickBot="1" x14ac:dyDescent="0.3">
      <c r="A284" s="593" t="s">
        <v>406</v>
      </c>
      <c r="B284" s="690">
        <v>45154</v>
      </c>
      <c r="C284" s="692" t="s">
        <v>396</v>
      </c>
      <c r="D284" s="606" t="s">
        <v>403</v>
      </c>
      <c r="E284" s="607">
        <v>1653</v>
      </c>
      <c r="F284" s="670"/>
      <c r="G284" s="670"/>
      <c r="H284" s="670"/>
      <c r="I284" s="670"/>
      <c r="J284" s="670"/>
      <c r="K284" s="670"/>
      <c r="L284" s="670"/>
      <c r="M284" s="670"/>
      <c r="N284" s="670"/>
      <c r="O284" s="670"/>
      <c r="P284" s="670"/>
      <c r="Q284" s="603">
        <v>1653</v>
      </c>
      <c r="R284" s="608">
        <v>3</v>
      </c>
      <c r="S284" s="670"/>
      <c r="T284" s="670"/>
      <c r="U284" s="670"/>
      <c r="V284" s="670"/>
      <c r="W284" s="670"/>
      <c r="X284" s="670"/>
      <c r="Y284" s="670"/>
      <c r="Z284" s="670"/>
      <c r="AA284" s="670"/>
      <c r="AB284" s="670"/>
      <c r="AC284" s="670"/>
      <c r="AD284" s="605">
        <v>3</v>
      </c>
    </row>
    <row r="285" spans="1:30" ht="15.75" thickBot="1" x14ac:dyDescent="0.3">
      <c r="A285" s="593" t="s">
        <v>406</v>
      </c>
      <c r="B285" s="691">
        <v>45155</v>
      </c>
      <c r="C285" s="692" t="s">
        <v>396</v>
      </c>
      <c r="D285" s="600" t="s">
        <v>399</v>
      </c>
      <c r="E285" s="601">
        <v>1863</v>
      </c>
      <c r="F285" s="602"/>
      <c r="G285" s="602"/>
      <c r="H285" s="602"/>
      <c r="I285" s="602"/>
      <c r="J285" s="602"/>
      <c r="K285" s="602"/>
      <c r="L285" s="602"/>
      <c r="M285" s="602"/>
      <c r="N285" s="602"/>
      <c r="O285" s="602"/>
      <c r="P285" s="602"/>
      <c r="Q285" s="603">
        <v>1863</v>
      </c>
      <c r="R285" s="604">
        <v>5</v>
      </c>
      <c r="S285" s="602"/>
      <c r="T285" s="602"/>
      <c r="U285" s="602"/>
      <c r="V285" s="602"/>
      <c r="W285" s="602"/>
      <c r="X285" s="602"/>
      <c r="Y285" s="602"/>
      <c r="Z285" s="602"/>
      <c r="AA285" s="602"/>
      <c r="AB285" s="602"/>
      <c r="AC285" s="602"/>
      <c r="AD285" s="605">
        <v>5</v>
      </c>
    </row>
    <row r="286" spans="1:30" ht="15.75" thickBot="1" x14ac:dyDescent="0.3">
      <c r="A286" s="593" t="s">
        <v>406</v>
      </c>
      <c r="B286" s="690">
        <v>45155</v>
      </c>
      <c r="C286" s="692" t="s">
        <v>396</v>
      </c>
      <c r="D286" s="606" t="s">
        <v>403</v>
      </c>
      <c r="E286" s="607">
        <v>269</v>
      </c>
      <c r="F286" s="670"/>
      <c r="G286" s="670"/>
      <c r="H286" s="670"/>
      <c r="I286" s="670"/>
      <c r="J286" s="670"/>
      <c r="K286" s="670"/>
      <c r="L286" s="670"/>
      <c r="M286" s="670"/>
      <c r="N286" s="670"/>
      <c r="O286" s="670"/>
      <c r="P286" s="670"/>
      <c r="Q286" s="603">
        <v>269</v>
      </c>
      <c r="R286" s="608">
        <v>1</v>
      </c>
      <c r="S286" s="670"/>
      <c r="T286" s="670"/>
      <c r="U286" s="670"/>
      <c r="V286" s="670"/>
      <c r="W286" s="670"/>
      <c r="X286" s="670"/>
      <c r="Y286" s="670"/>
      <c r="Z286" s="670"/>
      <c r="AA286" s="670"/>
      <c r="AB286" s="670"/>
      <c r="AC286" s="670"/>
      <c r="AD286" s="605">
        <v>1</v>
      </c>
    </row>
    <row r="287" spans="1:30" ht="15.75" thickBot="1" x14ac:dyDescent="0.3">
      <c r="A287" s="593" t="s">
        <v>406</v>
      </c>
      <c r="B287" s="691">
        <v>45156</v>
      </c>
      <c r="C287" s="692" t="s">
        <v>396</v>
      </c>
      <c r="D287" s="600" t="s">
        <v>399</v>
      </c>
      <c r="E287" s="601">
        <v>4928</v>
      </c>
      <c r="F287" s="602"/>
      <c r="G287" s="602"/>
      <c r="H287" s="602"/>
      <c r="I287" s="602"/>
      <c r="J287" s="602"/>
      <c r="K287" s="602"/>
      <c r="L287" s="602"/>
      <c r="M287" s="602"/>
      <c r="N287" s="602"/>
      <c r="O287" s="602"/>
      <c r="P287" s="602"/>
      <c r="Q287" s="603">
        <v>4928</v>
      </c>
      <c r="R287" s="604">
        <v>11</v>
      </c>
      <c r="S287" s="602"/>
      <c r="T287" s="602"/>
      <c r="U287" s="602"/>
      <c r="V287" s="602"/>
      <c r="W287" s="602"/>
      <c r="X287" s="602"/>
      <c r="Y287" s="602"/>
      <c r="Z287" s="602"/>
      <c r="AA287" s="602"/>
      <c r="AB287" s="602"/>
      <c r="AC287" s="602"/>
      <c r="AD287" s="605">
        <v>11</v>
      </c>
    </row>
    <row r="288" spans="1:30" ht="15.75" thickBot="1" x14ac:dyDescent="0.3">
      <c r="A288" s="593" t="s">
        <v>406</v>
      </c>
      <c r="B288" s="690">
        <v>45156</v>
      </c>
      <c r="C288" s="692" t="s">
        <v>396</v>
      </c>
      <c r="D288" s="606" t="s">
        <v>403</v>
      </c>
      <c r="E288" s="607">
        <v>3258</v>
      </c>
      <c r="F288" s="670"/>
      <c r="G288" s="670"/>
      <c r="H288" s="670"/>
      <c r="I288" s="670"/>
      <c r="J288" s="670"/>
      <c r="K288" s="670"/>
      <c r="L288" s="670"/>
      <c r="M288" s="670"/>
      <c r="N288" s="670"/>
      <c r="O288" s="670"/>
      <c r="P288" s="670"/>
      <c r="Q288" s="603">
        <v>3258</v>
      </c>
      <c r="R288" s="608">
        <v>6</v>
      </c>
      <c r="S288" s="670"/>
      <c r="T288" s="670"/>
      <c r="U288" s="670"/>
      <c r="V288" s="670"/>
      <c r="W288" s="670"/>
      <c r="X288" s="670"/>
      <c r="Y288" s="670"/>
      <c r="Z288" s="670"/>
      <c r="AA288" s="670"/>
      <c r="AB288" s="670"/>
      <c r="AC288" s="670"/>
      <c r="AD288" s="605">
        <v>6</v>
      </c>
    </row>
    <row r="289" spans="1:30" ht="15.75" thickBot="1" x14ac:dyDescent="0.3">
      <c r="A289" s="593" t="s">
        <v>406</v>
      </c>
      <c r="B289" s="673">
        <v>45160</v>
      </c>
      <c r="C289" s="671" t="s">
        <v>396</v>
      </c>
      <c r="D289" s="600" t="s">
        <v>399</v>
      </c>
      <c r="E289" s="601">
        <v>910</v>
      </c>
      <c r="F289" s="602"/>
      <c r="G289" s="602"/>
      <c r="H289" s="602"/>
      <c r="I289" s="602"/>
      <c r="J289" s="602"/>
      <c r="K289" s="602"/>
      <c r="L289" s="602"/>
      <c r="M289" s="602"/>
      <c r="N289" s="602"/>
      <c r="O289" s="602"/>
      <c r="P289" s="602"/>
      <c r="Q289" s="603">
        <v>910</v>
      </c>
      <c r="R289" s="604">
        <v>2</v>
      </c>
      <c r="S289" s="602"/>
      <c r="T289" s="602"/>
      <c r="U289" s="602"/>
      <c r="V289" s="602"/>
      <c r="W289" s="602"/>
      <c r="X289" s="602"/>
      <c r="Y289" s="602"/>
      <c r="Z289" s="602"/>
      <c r="AA289" s="602"/>
      <c r="AB289" s="602"/>
      <c r="AC289" s="602"/>
      <c r="AD289" s="605">
        <v>2</v>
      </c>
    </row>
    <row r="290" spans="1:30" ht="15.75" thickBot="1" x14ac:dyDescent="0.3">
      <c r="A290" s="593" t="s">
        <v>406</v>
      </c>
      <c r="B290" s="672">
        <v>45166</v>
      </c>
      <c r="C290" s="671" t="s">
        <v>396</v>
      </c>
      <c r="D290" s="606" t="s">
        <v>399</v>
      </c>
      <c r="E290" s="607">
        <v>877</v>
      </c>
      <c r="F290" s="670"/>
      <c r="G290" s="670"/>
      <c r="H290" s="670"/>
      <c r="I290" s="670"/>
      <c r="J290" s="670"/>
      <c r="K290" s="670"/>
      <c r="L290" s="670"/>
      <c r="M290" s="670"/>
      <c r="N290" s="670"/>
      <c r="O290" s="670"/>
      <c r="P290" s="670"/>
      <c r="Q290" s="603">
        <v>877</v>
      </c>
      <c r="R290" s="608">
        <v>1</v>
      </c>
      <c r="S290" s="670"/>
      <c r="T290" s="670"/>
      <c r="U290" s="670"/>
      <c r="V290" s="670"/>
      <c r="W290" s="670"/>
      <c r="X290" s="670"/>
      <c r="Y290" s="670"/>
      <c r="Z290" s="670"/>
      <c r="AA290" s="670"/>
      <c r="AB290" s="670"/>
      <c r="AC290" s="670"/>
      <c r="AD290" s="605">
        <v>1</v>
      </c>
    </row>
    <row r="291" spans="1:30" ht="15.75" thickBot="1" x14ac:dyDescent="0.3">
      <c r="A291" s="593" t="s">
        <v>406</v>
      </c>
      <c r="B291" s="673">
        <v>45168</v>
      </c>
      <c r="C291" s="671" t="s">
        <v>396</v>
      </c>
      <c r="D291" s="600" t="s">
        <v>403</v>
      </c>
      <c r="E291" s="601">
        <v>7946</v>
      </c>
      <c r="F291" s="602"/>
      <c r="G291" s="602"/>
      <c r="H291" s="602"/>
      <c r="I291" s="602"/>
      <c r="J291" s="602"/>
      <c r="K291" s="602"/>
      <c r="L291" s="602"/>
      <c r="M291" s="602"/>
      <c r="N291" s="602"/>
      <c r="O291" s="602"/>
      <c r="P291" s="602"/>
      <c r="Q291" s="603">
        <v>7946</v>
      </c>
      <c r="R291" s="604">
        <v>16</v>
      </c>
      <c r="S291" s="602"/>
      <c r="T291" s="602"/>
      <c r="U291" s="602"/>
      <c r="V291" s="602"/>
      <c r="W291" s="602"/>
      <c r="X291" s="602"/>
      <c r="Y291" s="602"/>
      <c r="Z291" s="602"/>
      <c r="AA291" s="602"/>
      <c r="AB291" s="602"/>
      <c r="AC291" s="602"/>
      <c r="AD291" s="605">
        <v>16</v>
      </c>
    </row>
    <row r="292" spans="1:30" ht="15.75" thickBot="1" x14ac:dyDescent="0.3">
      <c r="A292" s="593" t="s">
        <v>406</v>
      </c>
      <c r="B292" s="690">
        <v>45169</v>
      </c>
      <c r="C292" s="692" t="s">
        <v>396</v>
      </c>
      <c r="D292" s="606" t="s">
        <v>402</v>
      </c>
      <c r="E292" s="607">
        <v>4527</v>
      </c>
      <c r="F292" s="670"/>
      <c r="G292" s="670"/>
      <c r="H292" s="670"/>
      <c r="I292" s="670"/>
      <c r="J292" s="670"/>
      <c r="K292" s="670"/>
      <c r="L292" s="670"/>
      <c r="M292" s="670"/>
      <c r="N292" s="670"/>
      <c r="O292" s="670"/>
      <c r="P292" s="670"/>
      <c r="Q292" s="603">
        <v>4527</v>
      </c>
      <c r="R292" s="608">
        <v>8</v>
      </c>
      <c r="S292" s="670"/>
      <c r="T292" s="670"/>
      <c r="U292" s="670"/>
      <c r="V292" s="670"/>
      <c r="W292" s="670"/>
      <c r="X292" s="670"/>
      <c r="Y292" s="670"/>
      <c r="Z292" s="670"/>
      <c r="AA292" s="670"/>
      <c r="AB292" s="670"/>
      <c r="AC292" s="670"/>
      <c r="AD292" s="605">
        <v>8</v>
      </c>
    </row>
    <row r="293" spans="1:30" ht="15.75" thickBot="1" x14ac:dyDescent="0.3">
      <c r="A293" s="593" t="s">
        <v>406</v>
      </c>
      <c r="B293" s="691">
        <v>45169</v>
      </c>
      <c r="C293" s="692" t="s">
        <v>396</v>
      </c>
      <c r="D293" s="600" t="s">
        <v>399</v>
      </c>
      <c r="E293" s="601">
        <v>54521</v>
      </c>
      <c r="F293" s="602"/>
      <c r="G293" s="602"/>
      <c r="H293" s="602"/>
      <c r="I293" s="602"/>
      <c r="J293" s="602"/>
      <c r="K293" s="602"/>
      <c r="L293" s="602"/>
      <c r="M293" s="602"/>
      <c r="N293" s="602"/>
      <c r="O293" s="602"/>
      <c r="P293" s="602"/>
      <c r="Q293" s="603">
        <v>54521</v>
      </c>
      <c r="R293" s="604">
        <v>89</v>
      </c>
      <c r="S293" s="602"/>
      <c r="T293" s="602"/>
      <c r="U293" s="602"/>
      <c r="V293" s="602"/>
      <c r="W293" s="602"/>
      <c r="X293" s="602"/>
      <c r="Y293" s="602"/>
      <c r="Z293" s="602"/>
      <c r="AA293" s="602"/>
      <c r="AB293" s="602"/>
      <c r="AC293" s="602"/>
      <c r="AD293" s="605">
        <v>89</v>
      </c>
    </row>
    <row r="294" spans="1:30" ht="15.75" thickBot="1" x14ac:dyDescent="0.3">
      <c r="A294" s="593" t="s">
        <v>406</v>
      </c>
      <c r="B294" s="690">
        <v>45169</v>
      </c>
      <c r="C294" s="692" t="s">
        <v>396</v>
      </c>
      <c r="D294" s="606" t="s">
        <v>403</v>
      </c>
      <c r="E294" s="607">
        <v>9894</v>
      </c>
      <c r="F294" s="670"/>
      <c r="G294" s="670"/>
      <c r="H294" s="670"/>
      <c r="I294" s="670"/>
      <c r="J294" s="670"/>
      <c r="K294" s="670"/>
      <c r="L294" s="670"/>
      <c r="M294" s="670"/>
      <c r="N294" s="670"/>
      <c r="O294" s="670"/>
      <c r="P294" s="670"/>
      <c r="Q294" s="603">
        <v>9894</v>
      </c>
      <c r="R294" s="608">
        <v>26</v>
      </c>
      <c r="S294" s="670"/>
      <c r="T294" s="670"/>
      <c r="U294" s="670"/>
      <c r="V294" s="670"/>
      <c r="W294" s="670"/>
      <c r="X294" s="670"/>
      <c r="Y294" s="670"/>
      <c r="Z294" s="670"/>
      <c r="AA294" s="670"/>
      <c r="AB294" s="670"/>
      <c r="AC294" s="670"/>
      <c r="AD294" s="605">
        <v>26</v>
      </c>
    </row>
    <row r="295" spans="1:30" ht="15.75" thickBot="1" x14ac:dyDescent="0.3">
      <c r="A295" s="593" t="s">
        <v>406</v>
      </c>
      <c r="B295" s="691">
        <v>45170</v>
      </c>
      <c r="C295" s="692" t="s">
        <v>396</v>
      </c>
      <c r="D295" s="600" t="s">
        <v>402</v>
      </c>
      <c r="E295" s="602"/>
      <c r="F295" s="601">
        <v>126079</v>
      </c>
      <c r="G295" s="602"/>
      <c r="H295" s="602"/>
      <c r="I295" s="602"/>
      <c r="J295" s="602"/>
      <c r="K295" s="602"/>
      <c r="L295" s="602"/>
      <c r="M295" s="602"/>
      <c r="N295" s="602"/>
      <c r="O295" s="602"/>
      <c r="P295" s="602"/>
      <c r="Q295" s="603">
        <v>126079</v>
      </c>
      <c r="R295" s="602"/>
      <c r="S295" s="604">
        <v>112</v>
      </c>
      <c r="T295" s="602"/>
      <c r="U295" s="602"/>
      <c r="V295" s="602"/>
      <c r="W295" s="602"/>
      <c r="X295" s="602"/>
      <c r="Y295" s="602"/>
      <c r="Z295" s="602"/>
      <c r="AA295" s="602"/>
      <c r="AB295" s="602"/>
      <c r="AC295" s="602"/>
      <c r="AD295" s="605">
        <v>112</v>
      </c>
    </row>
    <row r="296" spans="1:30" ht="15.75" thickBot="1" x14ac:dyDescent="0.3">
      <c r="A296" s="593" t="s">
        <v>406</v>
      </c>
      <c r="B296" s="690">
        <v>45170</v>
      </c>
      <c r="C296" s="692" t="s">
        <v>396</v>
      </c>
      <c r="D296" s="606" t="s">
        <v>399</v>
      </c>
      <c r="E296" s="607">
        <v>75459</v>
      </c>
      <c r="F296" s="607">
        <v>10583</v>
      </c>
      <c r="G296" s="670"/>
      <c r="H296" s="670"/>
      <c r="I296" s="670"/>
      <c r="J296" s="670"/>
      <c r="K296" s="670"/>
      <c r="L296" s="670"/>
      <c r="M296" s="670"/>
      <c r="N296" s="670"/>
      <c r="O296" s="670"/>
      <c r="P296" s="670"/>
      <c r="Q296" s="603">
        <v>86042</v>
      </c>
      <c r="R296" s="608">
        <v>124</v>
      </c>
      <c r="S296" s="608">
        <v>17</v>
      </c>
      <c r="T296" s="670"/>
      <c r="U296" s="670"/>
      <c r="V296" s="670"/>
      <c r="W296" s="670"/>
      <c r="X296" s="670"/>
      <c r="Y296" s="670"/>
      <c r="Z296" s="670"/>
      <c r="AA296" s="670"/>
      <c r="AB296" s="670"/>
      <c r="AC296" s="670"/>
      <c r="AD296" s="605">
        <v>141</v>
      </c>
    </row>
    <row r="297" spans="1:30" ht="15.75" thickBot="1" x14ac:dyDescent="0.3">
      <c r="A297" s="593" t="s">
        <v>406</v>
      </c>
      <c r="B297" s="691">
        <v>45170</v>
      </c>
      <c r="C297" s="692" t="s">
        <v>396</v>
      </c>
      <c r="D297" s="600" t="s">
        <v>403</v>
      </c>
      <c r="E297" s="601">
        <v>14989</v>
      </c>
      <c r="F297" s="601">
        <v>2773</v>
      </c>
      <c r="G297" s="602"/>
      <c r="H297" s="602"/>
      <c r="I297" s="602"/>
      <c r="J297" s="602"/>
      <c r="K297" s="602"/>
      <c r="L297" s="602"/>
      <c r="M297" s="602"/>
      <c r="N297" s="602"/>
      <c r="O297" s="602"/>
      <c r="P297" s="602"/>
      <c r="Q297" s="603">
        <v>17762</v>
      </c>
      <c r="R297" s="604">
        <v>33</v>
      </c>
      <c r="S297" s="604">
        <v>6</v>
      </c>
      <c r="T297" s="602"/>
      <c r="U297" s="602"/>
      <c r="V297" s="602"/>
      <c r="W297" s="602"/>
      <c r="X297" s="602"/>
      <c r="Y297" s="602"/>
      <c r="Z297" s="602"/>
      <c r="AA297" s="602"/>
      <c r="AB297" s="602"/>
      <c r="AC297" s="602"/>
      <c r="AD297" s="605">
        <v>39</v>
      </c>
    </row>
    <row r="298" spans="1:30" ht="15.75" thickBot="1" x14ac:dyDescent="0.3">
      <c r="A298" s="593" t="s">
        <v>406</v>
      </c>
      <c r="B298" s="672">
        <v>45174</v>
      </c>
      <c r="C298" s="671" t="s">
        <v>396</v>
      </c>
      <c r="D298" s="606" t="s">
        <v>402</v>
      </c>
      <c r="E298" s="670"/>
      <c r="F298" s="607">
        <v>25197</v>
      </c>
      <c r="G298" s="670"/>
      <c r="H298" s="670"/>
      <c r="I298" s="670"/>
      <c r="J298" s="670"/>
      <c r="K298" s="670"/>
      <c r="L298" s="670"/>
      <c r="M298" s="670"/>
      <c r="N298" s="670"/>
      <c r="O298" s="670"/>
      <c r="P298" s="670"/>
      <c r="Q298" s="603">
        <v>25197</v>
      </c>
      <c r="R298" s="670"/>
      <c r="S298" s="608">
        <v>39</v>
      </c>
      <c r="T298" s="670"/>
      <c r="U298" s="670"/>
      <c r="V298" s="670"/>
      <c r="W298" s="670"/>
      <c r="X298" s="670"/>
      <c r="Y298" s="670"/>
      <c r="Z298" s="670"/>
      <c r="AA298" s="670"/>
      <c r="AB298" s="670"/>
      <c r="AC298" s="670"/>
      <c r="AD298" s="605">
        <v>39</v>
      </c>
    </row>
    <row r="299" spans="1:30" ht="15.75" thickBot="1" x14ac:dyDescent="0.3">
      <c r="A299" s="593" t="s">
        <v>406</v>
      </c>
      <c r="B299" s="673">
        <v>45175</v>
      </c>
      <c r="C299" s="671" t="s">
        <v>396</v>
      </c>
      <c r="D299" s="600" t="s">
        <v>402</v>
      </c>
      <c r="E299" s="602"/>
      <c r="F299" s="601">
        <v>134303</v>
      </c>
      <c r="G299" s="602"/>
      <c r="H299" s="602"/>
      <c r="I299" s="602"/>
      <c r="J299" s="602"/>
      <c r="K299" s="602"/>
      <c r="L299" s="602"/>
      <c r="M299" s="602"/>
      <c r="N299" s="602"/>
      <c r="O299" s="602"/>
      <c r="P299" s="602"/>
      <c r="Q299" s="603">
        <v>134303</v>
      </c>
      <c r="R299" s="602"/>
      <c r="S299" s="604">
        <v>197</v>
      </c>
      <c r="T299" s="602"/>
      <c r="U299" s="602"/>
      <c r="V299" s="602"/>
      <c r="W299" s="602"/>
      <c r="X299" s="602"/>
      <c r="Y299" s="602"/>
      <c r="Z299" s="602"/>
      <c r="AA299" s="602"/>
      <c r="AB299" s="602"/>
      <c r="AC299" s="602"/>
      <c r="AD299" s="605">
        <v>197</v>
      </c>
    </row>
    <row r="300" spans="1:30" ht="15.75" thickBot="1" x14ac:dyDescent="0.3">
      <c r="A300" s="593" t="s">
        <v>406</v>
      </c>
      <c r="B300" s="690">
        <v>45176</v>
      </c>
      <c r="C300" s="692" t="s">
        <v>396</v>
      </c>
      <c r="D300" s="606" t="s">
        <v>402</v>
      </c>
      <c r="E300" s="670"/>
      <c r="F300" s="607">
        <v>98205</v>
      </c>
      <c r="G300" s="670"/>
      <c r="H300" s="670"/>
      <c r="I300" s="670"/>
      <c r="J300" s="670"/>
      <c r="K300" s="670"/>
      <c r="L300" s="670"/>
      <c r="M300" s="670"/>
      <c r="N300" s="670"/>
      <c r="O300" s="670"/>
      <c r="P300" s="670"/>
      <c r="Q300" s="603">
        <v>98205</v>
      </c>
      <c r="R300" s="670"/>
      <c r="S300" s="608">
        <v>240</v>
      </c>
      <c r="T300" s="670"/>
      <c r="U300" s="670"/>
      <c r="V300" s="670"/>
      <c r="W300" s="670"/>
      <c r="X300" s="670"/>
      <c r="Y300" s="670"/>
      <c r="Z300" s="670"/>
      <c r="AA300" s="670"/>
      <c r="AB300" s="670"/>
      <c r="AC300" s="670"/>
      <c r="AD300" s="605">
        <v>240</v>
      </c>
    </row>
    <row r="301" spans="1:30" ht="15.75" thickBot="1" x14ac:dyDescent="0.3">
      <c r="A301" s="593" t="s">
        <v>406</v>
      </c>
      <c r="B301" s="691">
        <v>45176</v>
      </c>
      <c r="C301" s="692" t="s">
        <v>396</v>
      </c>
      <c r="D301" s="600" t="s">
        <v>399</v>
      </c>
      <c r="E301" s="601">
        <v>38598</v>
      </c>
      <c r="F301" s="601">
        <v>1070</v>
      </c>
      <c r="G301" s="602"/>
      <c r="H301" s="602"/>
      <c r="I301" s="602"/>
      <c r="J301" s="602"/>
      <c r="K301" s="602"/>
      <c r="L301" s="602"/>
      <c r="M301" s="602"/>
      <c r="N301" s="602"/>
      <c r="O301" s="602"/>
      <c r="P301" s="602"/>
      <c r="Q301" s="603">
        <v>39668</v>
      </c>
      <c r="R301" s="604">
        <v>64</v>
      </c>
      <c r="S301" s="604">
        <v>2</v>
      </c>
      <c r="T301" s="602"/>
      <c r="U301" s="602"/>
      <c r="V301" s="602"/>
      <c r="W301" s="602"/>
      <c r="X301" s="602"/>
      <c r="Y301" s="602"/>
      <c r="Z301" s="602"/>
      <c r="AA301" s="602"/>
      <c r="AB301" s="602"/>
      <c r="AC301" s="602"/>
      <c r="AD301" s="605">
        <v>66</v>
      </c>
    </row>
    <row r="302" spans="1:30" ht="15.75" thickBot="1" x14ac:dyDescent="0.3">
      <c r="A302" s="593" t="s">
        <v>406</v>
      </c>
      <c r="B302" s="690">
        <v>45176</v>
      </c>
      <c r="C302" s="692" t="s">
        <v>396</v>
      </c>
      <c r="D302" s="606" t="s">
        <v>403</v>
      </c>
      <c r="E302" s="607">
        <v>139</v>
      </c>
      <c r="F302" s="670"/>
      <c r="G302" s="670"/>
      <c r="H302" s="670"/>
      <c r="I302" s="670"/>
      <c r="J302" s="670"/>
      <c r="K302" s="670"/>
      <c r="L302" s="670"/>
      <c r="M302" s="670"/>
      <c r="N302" s="670"/>
      <c r="O302" s="670"/>
      <c r="P302" s="670"/>
      <c r="Q302" s="603">
        <v>139</v>
      </c>
      <c r="R302" s="608">
        <v>1</v>
      </c>
      <c r="S302" s="670"/>
      <c r="T302" s="670"/>
      <c r="U302" s="670"/>
      <c r="V302" s="670"/>
      <c r="W302" s="670"/>
      <c r="X302" s="670"/>
      <c r="Y302" s="670"/>
      <c r="Z302" s="670"/>
      <c r="AA302" s="670"/>
      <c r="AB302" s="670"/>
      <c r="AC302" s="670"/>
      <c r="AD302" s="605">
        <v>1</v>
      </c>
    </row>
    <row r="303" spans="1:30" ht="15.75" thickBot="1" x14ac:dyDescent="0.3">
      <c r="A303" s="593" t="s">
        <v>406</v>
      </c>
      <c r="B303" s="673">
        <v>45177</v>
      </c>
      <c r="C303" s="671" t="s">
        <v>396</v>
      </c>
      <c r="D303" s="600" t="s">
        <v>402</v>
      </c>
      <c r="E303" s="602"/>
      <c r="F303" s="601">
        <v>84810</v>
      </c>
      <c r="G303" s="602"/>
      <c r="H303" s="602"/>
      <c r="I303" s="602"/>
      <c r="J303" s="602"/>
      <c r="K303" s="602"/>
      <c r="L303" s="602"/>
      <c r="M303" s="602"/>
      <c r="N303" s="602"/>
      <c r="O303" s="602"/>
      <c r="P303" s="602"/>
      <c r="Q303" s="603">
        <v>84810</v>
      </c>
      <c r="R303" s="602"/>
      <c r="S303" s="604">
        <v>190</v>
      </c>
      <c r="T303" s="602"/>
      <c r="U303" s="602"/>
      <c r="V303" s="602"/>
      <c r="W303" s="602"/>
      <c r="X303" s="602"/>
      <c r="Y303" s="602"/>
      <c r="Z303" s="602"/>
      <c r="AA303" s="602"/>
      <c r="AB303" s="602"/>
      <c r="AC303" s="602"/>
      <c r="AD303" s="605">
        <v>190</v>
      </c>
    </row>
    <row r="304" spans="1:30" ht="15.75" thickBot="1" x14ac:dyDescent="0.3">
      <c r="A304" s="593" t="s">
        <v>406</v>
      </c>
      <c r="B304" s="672">
        <v>45180</v>
      </c>
      <c r="C304" s="671" t="s">
        <v>396</v>
      </c>
      <c r="D304" s="606" t="s">
        <v>402</v>
      </c>
      <c r="E304" s="670"/>
      <c r="F304" s="607">
        <v>57105</v>
      </c>
      <c r="G304" s="670"/>
      <c r="H304" s="670"/>
      <c r="I304" s="670"/>
      <c r="J304" s="670"/>
      <c r="K304" s="670"/>
      <c r="L304" s="670"/>
      <c r="M304" s="670"/>
      <c r="N304" s="670"/>
      <c r="O304" s="670"/>
      <c r="P304" s="670"/>
      <c r="Q304" s="603">
        <v>57105</v>
      </c>
      <c r="R304" s="670"/>
      <c r="S304" s="608">
        <v>129</v>
      </c>
      <c r="T304" s="670"/>
      <c r="U304" s="670"/>
      <c r="V304" s="670"/>
      <c r="W304" s="670"/>
      <c r="X304" s="670"/>
      <c r="Y304" s="670"/>
      <c r="Z304" s="670"/>
      <c r="AA304" s="670"/>
      <c r="AB304" s="670"/>
      <c r="AC304" s="670"/>
      <c r="AD304" s="605">
        <v>129</v>
      </c>
    </row>
    <row r="305" spans="1:30" ht="15.75" thickBot="1" x14ac:dyDescent="0.3">
      <c r="A305" s="593" t="s">
        <v>406</v>
      </c>
      <c r="B305" s="691">
        <v>45181</v>
      </c>
      <c r="C305" s="692" t="s">
        <v>396</v>
      </c>
      <c r="D305" s="600" t="s">
        <v>399</v>
      </c>
      <c r="E305" s="601">
        <v>52815</v>
      </c>
      <c r="F305" s="601">
        <v>7752</v>
      </c>
      <c r="G305" s="602"/>
      <c r="H305" s="602"/>
      <c r="I305" s="602"/>
      <c r="J305" s="602"/>
      <c r="K305" s="602"/>
      <c r="L305" s="602"/>
      <c r="M305" s="602"/>
      <c r="N305" s="602"/>
      <c r="O305" s="602"/>
      <c r="P305" s="602"/>
      <c r="Q305" s="603">
        <v>60567</v>
      </c>
      <c r="R305" s="604">
        <v>84</v>
      </c>
      <c r="S305" s="604">
        <v>15</v>
      </c>
      <c r="T305" s="602"/>
      <c r="U305" s="602"/>
      <c r="V305" s="602"/>
      <c r="W305" s="602"/>
      <c r="X305" s="602"/>
      <c r="Y305" s="602"/>
      <c r="Z305" s="602"/>
      <c r="AA305" s="602"/>
      <c r="AB305" s="602"/>
      <c r="AC305" s="602"/>
      <c r="AD305" s="605">
        <v>99</v>
      </c>
    </row>
    <row r="306" spans="1:30" ht="15.75" thickBot="1" x14ac:dyDescent="0.3">
      <c r="A306" s="593" t="s">
        <v>406</v>
      </c>
      <c r="B306" s="690">
        <v>45181</v>
      </c>
      <c r="C306" s="692" t="s">
        <v>396</v>
      </c>
      <c r="D306" s="606" t="s">
        <v>403</v>
      </c>
      <c r="E306" s="607">
        <v>8558</v>
      </c>
      <c r="F306" s="607">
        <v>297</v>
      </c>
      <c r="G306" s="670"/>
      <c r="H306" s="670"/>
      <c r="I306" s="670"/>
      <c r="J306" s="670"/>
      <c r="K306" s="670"/>
      <c r="L306" s="670"/>
      <c r="M306" s="670"/>
      <c r="N306" s="670"/>
      <c r="O306" s="670"/>
      <c r="P306" s="670"/>
      <c r="Q306" s="603">
        <v>8855</v>
      </c>
      <c r="R306" s="608">
        <v>18</v>
      </c>
      <c r="S306" s="608">
        <v>1</v>
      </c>
      <c r="T306" s="670"/>
      <c r="U306" s="670"/>
      <c r="V306" s="670"/>
      <c r="W306" s="670"/>
      <c r="X306" s="670"/>
      <c r="Y306" s="670"/>
      <c r="Z306" s="670"/>
      <c r="AA306" s="670"/>
      <c r="AB306" s="670"/>
      <c r="AC306" s="670"/>
      <c r="AD306" s="605">
        <v>19</v>
      </c>
    </row>
    <row r="307" spans="1:30" ht="15.75" thickBot="1" x14ac:dyDescent="0.3">
      <c r="A307" s="593" t="s">
        <v>406</v>
      </c>
      <c r="B307" s="691">
        <v>45191</v>
      </c>
      <c r="C307" s="692" t="s">
        <v>396</v>
      </c>
      <c r="D307" s="600" t="s">
        <v>399</v>
      </c>
      <c r="E307" s="601">
        <v>81206</v>
      </c>
      <c r="F307" s="601">
        <v>120883</v>
      </c>
      <c r="G307" s="602"/>
      <c r="H307" s="602"/>
      <c r="I307" s="602"/>
      <c r="J307" s="602"/>
      <c r="K307" s="602"/>
      <c r="L307" s="602"/>
      <c r="M307" s="602"/>
      <c r="N307" s="602"/>
      <c r="O307" s="602"/>
      <c r="P307" s="602"/>
      <c r="Q307" s="603">
        <v>202089</v>
      </c>
      <c r="R307" s="604">
        <v>131</v>
      </c>
      <c r="S307" s="604">
        <v>198</v>
      </c>
      <c r="T307" s="602"/>
      <c r="U307" s="602"/>
      <c r="V307" s="602"/>
      <c r="W307" s="602"/>
      <c r="X307" s="602"/>
      <c r="Y307" s="602"/>
      <c r="Z307" s="602"/>
      <c r="AA307" s="602"/>
      <c r="AB307" s="602"/>
      <c r="AC307" s="602"/>
      <c r="AD307" s="605">
        <v>329</v>
      </c>
    </row>
    <row r="308" spans="1:30" ht="15.75" thickBot="1" x14ac:dyDescent="0.3">
      <c r="A308" s="593" t="s">
        <v>406</v>
      </c>
      <c r="B308" s="690">
        <v>45191</v>
      </c>
      <c r="C308" s="692" t="s">
        <v>396</v>
      </c>
      <c r="D308" s="606" t="s">
        <v>403</v>
      </c>
      <c r="E308" s="607">
        <v>15446</v>
      </c>
      <c r="F308" s="607">
        <v>25816</v>
      </c>
      <c r="G308" s="670"/>
      <c r="H308" s="670"/>
      <c r="I308" s="670"/>
      <c r="J308" s="670"/>
      <c r="K308" s="670"/>
      <c r="L308" s="670"/>
      <c r="M308" s="670"/>
      <c r="N308" s="670"/>
      <c r="O308" s="670"/>
      <c r="P308" s="670"/>
      <c r="Q308" s="603">
        <v>41262</v>
      </c>
      <c r="R308" s="608">
        <v>33</v>
      </c>
      <c r="S308" s="608">
        <v>53</v>
      </c>
      <c r="T308" s="670"/>
      <c r="U308" s="670"/>
      <c r="V308" s="670"/>
      <c r="W308" s="670"/>
      <c r="X308" s="670"/>
      <c r="Y308" s="670"/>
      <c r="Z308" s="670"/>
      <c r="AA308" s="670"/>
      <c r="AB308" s="670"/>
      <c r="AC308" s="670"/>
      <c r="AD308" s="605">
        <v>86</v>
      </c>
    </row>
    <row r="309" spans="1:30" ht="15.75" thickBot="1" x14ac:dyDescent="0.3">
      <c r="A309" s="593" t="s">
        <v>406</v>
      </c>
      <c r="B309" s="673">
        <v>45195</v>
      </c>
      <c r="C309" s="671" t="s">
        <v>396</v>
      </c>
      <c r="D309" s="600" t="s">
        <v>403</v>
      </c>
      <c r="E309" s="602"/>
      <c r="F309" s="601">
        <v>104</v>
      </c>
      <c r="G309" s="602"/>
      <c r="H309" s="602"/>
      <c r="I309" s="602"/>
      <c r="J309" s="602"/>
      <c r="K309" s="602"/>
      <c r="L309" s="602"/>
      <c r="M309" s="602"/>
      <c r="N309" s="602"/>
      <c r="O309" s="602"/>
      <c r="P309" s="602"/>
      <c r="Q309" s="603">
        <v>104</v>
      </c>
      <c r="R309" s="602"/>
      <c r="S309" s="604">
        <v>1</v>
      </c>
      <c r="T309" s="602"/>
      <c r="U309" s="602"/>
      <c r="V309" s="602"/>
      <c r="W309" s="602"/>
      <c r="X309" s="602"/>
      <c r="Y309" s="602"/>
      <c r="Z309" s="602"/>
      <c r="AA309" s="602"/>
      <c r="AB309" s="602"/>
      <c r="AC309" s="602"/>
      <c r="AD309" s="605">
        <v>1</v>
      </c>
    </row>
    <row r="310" spans="1:30" ht="15.75" thickBot="1" x14ac:dyDescent="0.3">
      <c r="A310" s="593" t="s">
        <v>406</v>
      </c>
      <c r="B310" s="672">
        <v>45243</v>
      </c>
      <c r="C310" s="671" t="s">
        <v>396</v>
      </c>
      <c r="D310" s="606" t="s">
        <v>397</v>
      </c>
      <c r="E310" s="670"/>
      <c r="F310" s="670"/>
      <c r="G310" s="670"/>
      <c r="H310" s="607">
        <v>700</v>
      </c>
      <c r="I310" s="670"/>
      <c r="J310" s="670"/>
      <c r="K310" s="670"/>
      <c r="L310" s="670"/>
      <c r="M310" s="670"/>
      <c r="N310" s="670"/>
      <c r="O310" s="670"/>
      <c r="P310" s="670"/>
      <c r="Q310" s="603">
        <v>700</v>
      </c>
      <c r="R310" s="670"/>
      <c r="S310" s="670"/>
      <c r="T310" s="670"/>
      <c r="U310" s="608">
        <v>1</v>
      </c>
      <c r="V310" s="670"/>
      <c r="W310" s="670"/>
      <c r="X310" s="670"/>
      <c r="Y310" s="670"/>
      <c r="Z310" s="670"/>
      <c r="AA310" s="670"/>
      <c r="AB310" s="670"/>
      <c r="AC310" s="670"/>
      <c r="AD310" s="605">
        <v>1</v>
      </c>
    </row>
    <row r="311" spans="1:30" ht="15.75" thickBot="1" x14ac:dyDescent="0.3">
      <c r="A311" s="593" t="s">
        <v>406</v>
      </c>
      <c r="B311" s="691">
        <v>45261</v>
      </c>
      <c r="C311" s="692" t="s">
        <v>396</v>
      </c>
      <c r="D311" s="600" t="s">
        <v>402</v>
      </c>
      <c r="E311" s="602"/>
      <c r="F311" s="602"/>
      <c r="G311" s="601">
        <v>212068</v>
      </c>
      <c r="H311" s="601">
        <v>27058</v>
      </c>
      <c r="I311" s="601">
        <v>19498</v>
      </c>
      <c r="J311" s="602"/>
      <c r="K311" s="602"/>
      <c r="L311" s="602"/>
      <c r="M311" s="602"/>
      <c r="N311" s="602"/>
      <c r="O311" s="602"/>
      <c r="P311" s="602"/>
      <c r="Q311" s="603">
        <v>258624</v>
      </c>
      <c r="R311" s="602"/>
      <c r="S311" s="602"/>
      <c r="T311" s="604">
        <v>427</v>
      </c>
      <c r="U311" s="604">
        <v>58</v>
      </c>
      <c r="V311" s="604">
        <v>36</v>
      </c>
      <c r="W311" s="602"/>
      <c r="X311" s="602"/>
      <c r="Y311" s="602"/>
      <c r="Z311" s="602"/>
      <c r="AA311" s="602"/>
      <c r="AB311" s="602"/>
      <c r="AC311" s="602"/>
      <c r="AD311" s="605">
        <v>519</v>
      </c>
    </row>
    <row r="312" spans="1:30" ht="15.75" thickBot="1" x14ac:dyDescent="0.3">
      <c r="A312" s="593" t="s">
        <v>406</v>
      </c>
      <c r="B312" s="690">
        <v>45261</v>
      </c>
      <c r="C312" s="692" t="s">
        <v>396</v>
      </c>
      <c r="D312" s="606" t="s">
        <v>399</v>
      </c>
      <c r="E312" s="670"/>
      <c r="F312" s="670"/>
      <c r="G312" s="607">
        <v>200884</v>
      </c>
      <c r="H312" s="607">
        <v>12925</v>
      </c>
      <c r="I312" s="607">
        <v>5826</v>
      </c>
      <c r="J312" s="670"/>
      <c r="K312" s="670"/>
      <c r="L312" s="670"/>
      <c r="M312" s="670"/>
      <c r="N312" s="670"/>
      <c r="O312" s="670"/>
      <c r="P312" s="670"/>
      <c r="Q312" s="603">
        <v>219635</v>
      </c>
      <c r="R312" s="670"/>
      <c r="S312" s="670"/>
      <c r="T312" s="608">
        <v>343</v>
      </c>
      <c r="U312" s="608">
        <v>24</v>
      </c>
      <c r="V312" s="608">
        <v>10</v>
      </c>
      <c r="W312" s="670"/>
      <c r="X312" s="670"/>
      <c r="Y312" s="670"/>
      <c r="Z312" s="670"/>
      <c r="AA312" s="670"/>
      <c r="AB312" s="670"/>
      <c r="AC312" s="670"/>
      <c r="AD312" s="605">
        <v>377</v>
      </c>
    </row>
    <row r="313" spans="1:30" ht="15.75" thickBot="1" x14ac:dyDescent="0.3">
      <c r="A313" s="593" t="s">
        <v>406</v>
      </c>
      <c r="B313" s="691">
        <v>45261</v>
      </c>
      <c r="C313" s="692" t="s">
        <v>396</v>
      </c>
      <c r="D313" s="600" t="s">
        <v>403</v>
      </c>
      <c r="E313" s="602"/>
      <c r="F313" s="602"/>
      <c r="G313" s="601">
        <v>28141</v>
      </c>
      <c r="H313" s="601">
        <v>3257</v>
      </c>
      <c r="I313" s="601">
        <v>450</v>
      </c>
      <c r="J313" s="602"/>
      <c r="K313" s="602"/>
      <c r="L313" s="602"/>
      <c r="M313" s="602"/>
      <c r="N313" s="602"/>
      <c r="O313" s="602"/>
      <c r="P313" s="602"/>
      <c r="Q313" s="603">
        <v>31848</v>
      </c>
      <c r="R313" s="602"/>
      <c r="S313" s="602"/>
      <c r="T313" s="604">
        <v>60</v>
      </c>
      <c r="U313" s="604">
        <v>6</v>
      </c>
      <c r="V313" s="604">
        <v>1</v>
      </c>
      <c r="W313" s="602"/>
      <c r="X313" s="602"/>
      <c r="Y313" s="602"/>
      <c r="Z313" s="602"/>
      <c r="AA313" s="602"/>
      <c r="AB313" s="602"/>
      <c r="AC313" s="602"/>
      <c r="AD313" s="605">
        <v>67</v>
      </c>
    </row>
    <row r="314" spans="1:30" ht="15.75" thickBot="1" x14ac:dyDescent="0.3">
      <c r="A314" s="593" t="s">
        <v>406</v>
      </c>
      <c r="B314" s="690">
        <v>45264</v>
      </c>
      <c r="C314" s="692" t="s">
        <v>396</v>
      </c>
      <c r="D314" s="606" t="s">
        <v>402</v>
      </c>
      <c r="E314" s="670"/>
      <c r="F314" s="670"/>
      <c r="G314" s="670"/>
      <c r="H314" s="670"/>
      <c r="I314" s="607">
        <v>778.37</v>
      </c>
      <c r="J314" s="670"/>
      <c r="K314" s="670"/>
      <c r="L314" s="670"/>
      <c r="M314" s="670"/>
      <c r="N314" s="670"/>
      <c r="O314" s="670"/>
      <c r="P314" s="670"/>
      <c r="Q314" s="603">
        <v>778.37</v>
      </c>
      <c r="R314" s="670"/>
      <c r="S314" s="670"/>
      <c r="T314" s="670"/>
      <c r="U314" s="670"/>
      <c r="V314" s="608">
        <v>2</v>
      </c>
      <c r="W314" s="670"/>
      <c r="X314" s="670"/>
      <c r="Y314" s="670"/>
      <c r="Z314" s="670"/>
      <c r="AA314" s="670"/>
      <c r="AB314" s="670"/>
      <c r="AC314" s="670"/>
      <c r="AD314" s="605">
        <v>2</v>
      </c>
    </row>
    <row r="315" spans="1:30" ht="15.75" thickBot="1" x14ac:dyDescent="0.3">
      <c r="A315" s="593" t="s">
        <v>406</v>
      </c>
      <c r="B315" s="691">
        <v>45264</v>
      </c>
      <c r="C315" s="692" t="s">
        <v>396</v>
      </c>
      <c r="D315" s="600" t="s">
        <v>399</v>
      </c>
      <c r="E315" s="602"/>
      <c r="F315" s="602"/>
      <c r="G315" s="601">
        <v>161844</v>
      </c>
      <c r="H315" s="601">
        <v>32852</v>
      </c>
      <c r="I315" s="601">
        <v>11451</v>
      </c>
      <c r="J315" s="602"/>
      <c r="K315" s="602"/>
      <c r="L315" s="602"/>
      <c r="M315" s="602"/>
      <c r="N315" s="602"/>
      <c r="O315" s="602"/>
      <c r="P315" s="602"/>
      <c r="Q315" s="603">
        <v>206147</v>
      </c>
      <c r="R315" s="602"/>
      <c r="S315" s="602"/>
      <c r="T315" s="604">
        <v>286</v>
      </c>
      <c r="U315" s="604">
        <v>56</v>
      </c>
      <c r="V315" s="604">
        <v>21</v>
      </c>
      <c r="W315" s="602"/>
      <c r="X315" s="602"/>
      <c r="Y315" s="602"/>
      <c r="Z315" s="602"/>
      <c r="AA315" s="602"/>
      <c r="AB315" s="602"/>
      <c r="AC315" s="602"/>
      <c r="AD315" s="605">
        <v>363</v>
      </c>
    </row>
    <row r="316" spans="1:30" ht="15.75" thickBot="1" x14ac:dyDescent="0.3">
      <c r="A316" s="593" t="s">
        <v>406</v>
      </c>
      <c r="B316" s="690">
        <v>45264</v>
      </c>
      <c r="C316" s="692" t="s">
        <v>396</v>
      </c>
      <c r="D316" s="606" t="s">
        <v>403</v>
      </c>
      <c r="E316" s="670"/>
      <c r="F316" s="670"/>
      <c r="G316" s="607">
        <v>29757</v>
      </c>
      <c r="H316" s="607">
        <v>3904</v>
      </c>
      <c r="I316" s="607">
        <v>4136</v>
      </c>
      <c r="J316" s="670"/>
      <c r="K316" s="670"/>
      <c r="L316" s="670"/>
      <c r="M316" s="670"/>
      <c r="N316" s="670"/>
      <c r="O316" s="670"/>
      <c r="P316" s="670"/>
      <c r="Q316" s="603">
        <v>37797</v>
      </c>
      <c r="R316" s="670"/>
      <c r="S316" s="670"/>
      <c r="T316" s="608">
        <v>64</v>
      </c>
      <c r="U316" s="608">
        <v>8</v>
      </c>
      <c r="V316" s="608">
        <v>8</v>
      </c>
      <c r="W316" s="670"/>
      <c r="X316" s="670"/>
      <c r="Y316" s="670"/>
      <c r="Z316" s="670"/>
      <c r="AA316" s="670"/>
      <c r="AB316" s="670"/>
      <c r="AC316" s="670"/>
      <c r="AD316" s="605">
        <v>80</v>
      </c>
    </row>
    <row r="317" spans="1:30" ht="15.75" thickBot="1" x14ac:dyDescent="0.3">
      <c r="A317" s="593" t="s">
        <v>406</v>
      </c>
      <c r="B317" s="691">
        <v>45266</v>
      </c>
      <c r="C317" s="692" t="s">
        <v>396</v>
      </c>
      <c r="D317" s="600" t="s">
        <v>399</v>
      </c>
      <c r="E317" s="602"/>
      <c r="F317" s="602"/>
      <c r="G317" s="601">
        <v>60613</v>
      </c>
      <c r="H317" s="601">
        <v>40448</v>
      </c>
      <c r="I317" s="601">
        <v>3014</v>
      </c>
      <c r="J317" s="602"/>
      <c r="K317" s="602"/>
      <c r="L317" s="602"/>
      <c r="M317" s="602"/>
      <c r="N317" s="602"/>
      <c r="O317" s="602"/>
      <c r="P317" s="602"/>
      <c r="Q317" s="603">
        <v>104075</v>
      </c>
      <c r="R317" s="602"/>
      <c r="S317" s="602"/>
      <c r="T317" s="604">
        <v>110</v>
      </c>
      <c r="U317" s="604">
        <v>75</v>
      </c>
      <c r="V317" s="604">
        <v>6</v>
      </c>
      <c r="W317" s="602"/>
      <c r="X317" s="602"/>
      <c r="Y317" s="602"/>
      <c r="Z317" s="602"/>
      <c r="AA317" s="602"/>
      <c r="AB317" s="602"/>
      <c r="AC317" s="602"/>
      <c r="AD317" s="605">
        <v>191</v>
      </c>
    </row>
    <row r="318" spans="1:30" ht="15.75" thickBot="1" x14ac:dyDescent="0.3">
      <c r="A318" s="593" t="s">
        <v>406</v>
      </c>
      <c r="B318" s="690">
        <v>45266</v>
      </c>
      <c r="C318" s="692" t="s">
        <v>396</v>
      </c>
      <c r="D318" s="606" t="s">
        <v>403</v>
      </c>
      <c r="E318" s="670"/>
      <c r="F318" s="670"/>
      <c r="G318" s="607">
        <v>10053</v>
      </c>
      <c r="H318" s="607">
        <v>3034</v>
      </c>
      <c r="I318" s="607">
        <v>385</v>
      </c>
      <c r="J318" s="670"/>
      <c r="K318" s="670"/>
      <c r="L318" s="670"/>
      <c r="M318" s="670"/>
      <c r="N318" s="670"/>
      <c r="O318" s="670"/>
      <c r="P318" s="670"/>
      <c r="Q318" s="603">
        <v>13472</v>
      </c>
      <c r="R318" s="670"/>
      <c r="S318" s="670"/>
      <c r="T318" s="608">
        <v>21</v>
      </c>
      <c r="U318" s="608">
        <v>7</v>
      </c>
      <c r="V318" s="608">
        <v>1</v>
      </c>
      <c r="W318" s="670"/>
      <c r="X318" s="670"/>
      <c r="Y318" s="670"/>
      <c r="Z318" s="670"/>
      <c r="AA318" s="670"/>
      <c r="AB318" s="670"/>
      <c r="AC318" s="670"/>
      <c r="AD318" s="605">
        <v>29</v>
      </c>
    </row>
    <row r="319" spans="1:30" ht="15.75" thickBot="1" x14ac:dyDescent="0.3">
      <c r="A319" s="593" t="s">
        <v>406</v>
      </c>
      <c r="B319" s="691">
        <v>45267</v>
      </c>
      <c r="C319" s="692" t="s">
        <v>396</v>
      </c>
      <c r="D319" s="600" t="s">
        <v>399</v>
      </c>
      <c r="E319" s="602"/>
      <c r="F319" s="602"/>
      <c r="G319" s="601">
        <v>102436</v>
      </c>
      <c r="H319" s="601">
        <v>792</v>
      </c>
      <c r="I319" s="601">
        <v>5191</v>
      </c>
      <c r="J319" s="602"/>
      <c r="K319" s="602"/>
      <c r="L319" s="602"/>
      <c r="M319" s="602"/>
      <c r="N319" s="602"/>
      <c r="O319" s="602"/>
      <c r="P319" s="602"/>
      <c r="Q319" s="603">
        <v>108419</v>
      </c>
      <c r="R319" s="602"/>
      <c r="S319" s="602"/>
      <c r="T319" s="604">
        <v>176</v>
      </c>
      <c r="U319" s="604">
        <v>1</v>
      </c>
      <c r="V319" s="604">
        <v>7</v>
      </c>
      <c r="W319" s="602"/>
      <c r="X319" s="602"/>
      <c r="Y319" s="602"/>
      <c r="Z319" s="602"/>
      <c r="AA319" s="602"/>
      <c r="AB319" s="602"/>
      <c r="AC319" s="602"/>
      <c r="AD319" s="605">
        <v>184</v>
      </c>
    </row>
    <row r="320" spans="1:30" ht="15.75" thickBot="1" x14ac:dyDescent="0.3">
      <c r="A320" s="593" t="s">
        <v>406</v>
      </c>
      <c r="B320" s="690">
        <v>45267</v>
      </c>
      <c r="C320" s="692" t="s">
        <v>396</v>
      </c>
      <c r="D320" s="606" t="s">
        <v>403</v>
      </c>
      <c r="E320" s="670"/>
      <c r="F320" s="670"/>
      <c r="G320" s="607">
        <v>13856</v>
      </c>
      <c r="H320" s="670"/>
      <c r="I320" s="607">
        <v>681</v>
      </c>
      <c r="J320" s="670"/>
      <c r="K320" s="670"/>
      <c r="L320" s="670"/>
      <c r="M320" s="670"/>
      <c r="N320" s="670"/>
      <c r="O320" s="670"/>
      <c r="P320" s="670"/>
      <c r="Q320" s="603">
        <v>14537</v>
      </c>
      <c r="R320" s="670"/>
      <c r="S320" s="670"/>
      <c r="T320" s="608">
        <v>36</v>
      </c>
      <c r="U320" s="670"/>
      <c r="V320" s="608">
        <v>1</v>
      </c>
      <c r="W320" s="670"/>
      <c r="X320" s="670"/>
      <c r="Y320" s="670"/>
      <c r="Z320" s="670"/>
      <c r="AA320" s="670"/>
      <c r="AB320" s="670"/>
      <c r="AC320" s="670"/>
      <c r="AD320" s="605">
        <v>37</v>
      </c>
    </row>
    <row r="321" spans="1:30" ht="15.75" thickBot="1" x14ac:dyDescent="0.3">
      <c r="A321" s="593" t="s">
        <v>406</v>
      </c>
      <c r="B321" s="673">
        <v>45274</v>
      </c>
      <c r="C321" s="671" t="s">
        <v>396</v>
      </c>
      <c r="D321" s="600" t="s">
        <v>397</v>
      </c>
      <c r="E321" s="602"/>
      <c r="F321" s="602"/>
      <c r="G321" s="602"/>
      <c r="H321" s="602"/>
      <c r="I321" s="601">
        <v>117</v>
      </c>
      <c r="J321" s="602"/>
      <c r="K321" s="602"/>
      <c r="L321" s="602"/>
      <c r="M321" s="602"/>
      <c r="N321" s="602"/>
      <c r="O321" s="602"/>
      <c r="P321" s="602"/>
      <c r="Q321" s="603">
        <v>117</v>
      </c>
      <c r="R321" s="602"/>
      <c r="S321" s="602"/>
      <c r="T321" s="602"/>
      <c r="U321" s="602"/>
      <c r="V321" s="604">
        <v>1</v>
      </c>
      <c r="W321" s="602"/>
      <c r="X321" s="602"/>
      <c r="Y321" s="602"/>
      <c r="Z321" s="602"/>
      <c r="AA321" s="602"/>
      <c r="AB321" s="602"/>
      <c r="AC321" s="602"/>
      <c r="AD321" s="605">
        <v>1</v>
      </c>
    </row>
    <row r="322" spans="1:30" ht="15.75" thickBot="1" x14ac:dyDescent="0.3">
      <c r="A322" s="593" t="s">
        <v>406</v>
      </c>
      <c r="B322" s="690">
        <v>45295</v>
      </c>
      <c r="C322" s="692" t="s">
        <v>396</v>
      </c>
      <c r="D322" s="606" t="s">
        <v>402</v>
      </c>
      <c r="E322" s="670"/>
      <c r="F322" s="670"/>
      <c r="G322" s="607">
        <v>148018</v>
      </c>
      <c r="H322" s="607">
        <v>50101</v>
      </c>
      <c r="I322" s="607">
        <v>1310</v>
      </c>
      <c r="J322" s="607">
        <v>7230</v>
      </c>
      <c r="K322" s="670"/>
      <c r="L322" s="670"/>
      <c r="M322" s="670"/>
      <c r="N322" s="670"/>
      <c r="O322" s="670"/>
      <c r="P322" s="670"/>
      <c r="Q322" s="603">
        <v>206659</v>
      </c>
      <c r="R322" s="670"/>
      <c r="S322" s="670"/>
      <c r="T322" s="608">
        <v>324</v>
      </c>
      <c r="U322" s="608">
        <v>107</v>
      </c>
      <c r="V322" s="608">
        <v>4</v>
      </c>
      <c r="W322" s="608">
        <v>19</v>
      </c>
      <c r="X322" s="670"/>
      <c r="Y322" s="670"/>
      <c r="Z322" s="670"/>
      <c r="AA322" s="670"/>
      <c r="AB322" s="670"/>
      <c r="AC322" s="670"/>
      <c r="AD322" s="605">
        <v>454</v>
      </c>
    </row>
    <row r="323" spans="1:30" ht="15.75" thickBot="1" x14ac:dyDescent="0.3">
      <c r="A323" s="593" t="s">
        <v>406</v>
      </c>
      <c r="B323" s="691">
        <v>45295</v>
      </c>
      <c r="C323" s="692" t="s">
        <v>396</v>
      </c>
      <c r="D323" s="600" t="s">
        <v>399</v>
      </c>
      <c r="E323" s="602"/>
      <c r="F323" s="602"/>
      <c r="G323" s="601">
        <v>33103</v>
      </c>
      <c r="H323" s="601">
        <v>52015</v>
      </c>
      <c r="I323" s="602"/>
      <c r="J323" s="601">
        <v>5299</v>
      </c>
      <c r="K323" s="602"/>
      <c r="L323" s="602"/>
      <c r="M323" s="602"/>
      <c r="N323" s="602"/>
      <c r="O323" s="602"/>
      <c r="P323" s="602"/>
      <c r="Q323" s="603">
        <v>90417</v>
      </c>
      <c r="R323" s="602"/>
      <c r="S323" s="602"/>
      <c r="T323" s="604">
        <v>58</v>
      </c>
      <c r="U323" s="604">
        <v>104</v>
      </c>
      <c r="V323" s="602"/>
      <c r="W323" s="604">
        <v>10</v>
      </c>
      <c r="X323" s="602"/>
      <c r="Y323" s="602"/>
      <c r="Z323" s="602"/>
      <c r="AA323" s="602"/>
      <c r="AB323" s="602"/>
      <c r="AC323" s="602"/>
      <c r="AD323" s="605">
        <v>172</v>
      </c>
    </row>
    <row r="324" spans="1:30" ht="15.75" thickBot="1" x14ac:dyDescent="0.3">
      <c r="A324" s="593" t="s">
        <v>406</v>
      </c>
      <c r="B324" s="690">
        <v>45295</v>
      </c>
      <c r="C324" s="692" t="s">
        <v>396</v>
      </c>
      <c r="D324" s="606" t="s">
        <v>403</v>
      </c>
      <c r="E324" s="670"/>
      <c r="F324" s="670"/>
      <c r="G324" s="607">
        <v>8360</v>
      </c>
      <c r="H324" s="607">
        <v>6368</v>
      </c>
      <c r="I324" s="670"/>
      <c r="J324" s="670"/>
      <c r="K324" s="670"/>
      <c r="L324" s="670"/>
      <c r="M324" s="670"/>
      <c r="N324" s="670"/>
      <c r="O324" s="670"/>
      <c r="P324" s="670"/>
      <c r="Q324" s="603">
        <v>14728</v>
      </c>
      <c r="R324" s="670"/>
      <c r="S324" s="670"/>
      <c r="T324" s="608">
        <v>19</v>
      </c>
      <c r="U324" s="608">
        <v>18</v>
      </c>
      <c r="V324" s="670"/>
      <c r="W324" s="670"/>
      <c r="X324" s="670"/>
      <c r="Y324" s="670"/>
      <c r="Z324" s="670"/>
      <c r="AA324" s="670"/>
      <c r="AB324" s="670"/>
      <c r="AC324" s="670"/>
      <c r="AD324" s="605">
        <v>37</v>
      </c>
    </row>
    <row r="325" spans="1:30" ht="15.75" thickBot="1" x14ac:dyDescent="0.3">
      <c r="A325" s="593" t="s">
        <v>406</v>
      </c>
      <c r="B325" s="673">
        <v>45296</v>
      </c>
      <c r="C325" s="671" t="s">
        <v>396</v>
      </c>
      <c r="D325" s="600" t="s">
        <v>402</v>
      </c>
      <c r="E325" s="602"/>
      <c r="F325" s="602"/>
      <c r="G325" s="601">
        <v>221996</v>
      </c>
      <c r="H325" s="601">
        <v>71110</v>
      </c>
      <c r="I325" s="601">
        <v>3399</v>
      </c>
      <c r="J325" s="601">
        <v>17604</v>
      </c>
      <c r="K325" s="602"/>
      <c r="L325" s="602"/>
      <c r="M325" s="602"/>
      <c r="N325" s="602"/>
      <c r="O325" s="602"/>
      <c r="P325" s="602"/>
      <c r="Q325" s="603">
        <v>314109</v>
      </c>
      <c r="R325" s="602"/>
      <c r="S325" s="602"/>
      <c r="T325" s="604">
        <v>519</v>
      </c>
      <c r="U325" s="604">
        <v>179</v>
      </c>
      <c r="V325" s="604">
        <v>10</v>
      </c>
      <c r="W325" s="604">
        <v>44</v>
      </c>
      <c r="X325" s="602"/>
      <c r="Y325" s="602"/>
      <c r="Z325" s="602"/>
      <c r="AA325" s="602"/>
      <c r="AB325" s="602"/>
      <c r="AC325" s="602"/>
      <c r="AD325" s="605">
        <v>752</v>
      </c>
    </row>
    <row r="326" spans="1:30" ht="15.75" thickBot="1" x14ac:dyDescent="0.3">
      <c r="A326" s="593" t="s">
        <v>406</v>
      </c>
      <c r="B326" s="672">
        <v>45299</v>
      </c>
      <c r="C326" s="671" t="s">
        <v>396</v>
      </c>
      <c r="D326" s="606" t="s">
        <v>402</v>
      </c>
      <c r="E326" s="670"/>
      <c r="F326" s="670"/>
      <c r="G326" s="607">
        <v>11988</v>
      </c>
      <c r="H326" s="607">
        <v>6680</v>
      </c>
      <c r="I326" s="670"/>
      <c r="J326" s="607">
        <v>2535</v>
      </c>
      <c r="K326" s="670"/>
      <c r="L326" s="670"/>
      <c r="M326" s="670"/>
      <c r="N326" s="670"/>
      <c r="O326" s="670"/>
      <c r="P326" s="670"/>
      <c r="Q326" s="603">
        <v>21203</v>
      </c>
      <c r="R326" s="670"/>
      <c r="S326" s="670"/>
      <c r="T326" s="608">
        <v>43</v>
      </c>
      <c r="U326" s="608">
        <v>28</v>
      </c>
      <c r="V326" s="670"/>
      <c r="W326" s="608">
        <v>7</v>
      </c>
      <c r="X326" s="670"/>
      <c r="Y326" s="670"/>
      <c r="Z326" s="670"/>
      <c r="AA326" s="670"/>
      <c r="AB326" s="670"/>
      <c r="AC326" s="670"/>
      <c r="AD326" s="605">
        <v>78</v>
      </c>
    </row>
    <row r="327" spans="1:30" ht="15.75" thickBot="1" x14ac:dyDescent="0.3">
      <c r="A327" s="593" t="s">
        <v>406</v>
      </c>
      <c r="B327" s="691">
        <v>45300</v>
      </c>
      <c r="C327" s="692" t="s">
        <v>396</v>
      </c>
      <c r="D327" s="600" t="s">
        <v>397</v>
      </c>
      <c r="E327" s="602"/>
      <c r="F327" s="602"/>
      <c r="G327" s="602"/>
      <c r="H327" s="602"/>
      <c r="I327" s="602"/>
      <c r="J327" s="601">
        <v>2732.7</v>
      </c>
      <c r="K327" s="602"/>
      <c r="L327" s="602"/>
      <c r="M327" s="602"/>
      <c r="N327" s="602"/>
      <c r="O327" s="602"/>
      <c r="P327" s="602"/>
      <c r="Q327" s="603">
        <v>2732.7</v>
      </c>
      <c r="R327" s="602"/>
      <c r="S327" s="602"/>
      <c r="T327" s="602"/>
      <c r="U327" s="602"/>
      <c r="V327" s="602"/>
      <c r="W327" s="604">
        <v>2</v>
      </c>
      <c r="X327" s="602"/>
      <c r="Y327" s="602"/>
      <c r="Z327" s="602"/>
      <c r="AA327" s="602"/>
      <c r="AB327" s="602"/>
      <c r="AC327" s="602"/>
      <c r="AD327" s="605">
        <v>2</v>
      </c>
    </row>
    <row r="328" spans="1:30" ht="15.75" thickBot="1" x14ac:dyDescent="0.3">
      <c r="A328" s="593" t="s">
        <v>406</v>
      </c>
      <c r="B328" s="690">
        <v>45300</v>
      </c>
      <c r="C328" s="692" t="s">
        <v>396</v>
      </c>
      <c r="D328" s="606" t="s">
        <v>399</v>
      </c>
      <c r="E328" s="670"/>
      <c r="F328" s="670"/>
      <c r="G328" s="607">
        <v>55083</v>
      </c>
      <c r="H328" s="607">
        <v>36891</v>
      </c>
      <c r="I328" s="607">
        <v>3298</v>
      </c>
      <c r="J328" s="607">
        <v>3717</v>
      </c>
      <c r="K328" s="670"/>
      <c r="L328" s="670"/>
      <c r="M328" s="670"/>
      <c r="N328" s="670"/>
      <c r="O328" s="670"/>
      <c r="P328" s="670"/>
      <c r="Q328" s="603">
        <v>98989</v>
      </c>
      <c r="R328" s="670"/>
      <c r="S328" s="670"/>
      <c r="T328" s="608">
        <v>101</v>
      </c>
      <c r="U328" s="608">
        <v>66</v>
      </c>
      <c r="V328" s="608">
        <v>6</v>
      </c>
      <c r="W328" s="608">
        <v>7</v>
      </c>
      <c r="X328" s="670"/>
      <c r="Y328" s="670"/>
      <c r="Z328" s="670"/>
      <c r="AA328" s="670"/>
      <c r="AB328" s="670"/>
      <c r="AC328" s="670"/>
      <c r="AD328" s="605">
        <v>179</v>
      </c>
    </row>
    <row r="329" spans="1:30" ht="15.75" thickBot="1" x14ac:dyDescent="0.3">
      <c r="A329" s="593" t="s">
        <v>406</v>
      </c>
      <c r="B329" s="691">
        <v>45300</v>
      </c>
      <c r="C329" s="692" t="s">
        <v>396</v>
      </c>
      <c r="D329" s="600" t="s">
        <v>403</v>
      </c>
      <c r="E329" s="602"/>
      <c r="F329" s="602"/>
      <c r="G329" s="601">
        <v>12868</v>
      </c>
      <c r="H329" s="601">
        <v>3294</v>
      </c>
      <c r="I329" s="602"/>
      <c r="J329" s="601">
        <v>1874</v>
      </c>
      <c r="K329" s="602"/>
      <c r="L329" s="602"/>
      <c r="M329" s="602"/>
      <c r="N329" s="602"/>
      <c r="O329" s="602"/>
      <c r="P329" s="602"/>
      <c r="Q329" s="603">
        <v>18036</v>
      </c>
      <c r="R329" s="602"/>
      <c r="S329" s="602"/>
      <c r="T329" s="604">
        <v>27</v>
      </c>
      <c r="U329" s="604">
        <v>8</v>
      </c>
      <c r="V329" s="602"/>
      <c r="W329" s="604">
        <v>3</v>
      </c>
      <c r="X329" s="602"/>
      <c r="Y329" s="602"/>
      <c r="Z329" s="602"/>
      <c r="AA329" s="602"/>
      <c r="AB329" s="602"/>
      <c r="AC329" s="602"/>
      <c r="AD329" s="605">
        <v>38</v>
      </c>
    </row>
    <row r="330" spans="1:30" ht="15.75" thickBot="1" x14ac:dyDescent="0.3">
      <c r="A330" s="593" t="s">
        <v>406</v>
      </c>
      <c r="B330" s="672">
        <v>45301</v>
      </c>
      <c r="C330" s="671" t="s">
        <v>396</v>
      </c>
      <c r="D330" s="606" t="s">
        <v>403</v>
      </c>
      <c r="E330" s="670"/>
      <c r="F330" s="670"/>
      <c r="G330" s="607">
        <v>8474</v>
      </c>
      <c r="H330" s="607">
        <v>1171</v>
      </c>
      <c r="I330" s="670"/>
      <c r="J330" s="607">
        <v>1820</v>
      </c>
      <c r="K330" s="670"/>
      <c r="L330" s="670"/>
      <c r="M330" s="670"/>
      <c r="N330" s="670"/>
      <c r="O330" s="670"/>
      <c r="P330" s="670"/>
      <c r="Q330" s="603">
        <v>11465</v>
      </c>
      <c r="R330" s="670"/>
      <c r="S330" s="670"/>
      <c r="T330" s="608">
        <v>18</v>
      </c>
      <c r="U330" s="608">
        <v>2</v>
      </c>
      <c r="V330" s="670"/>
      <c r="W330" s="608">
        <v>4</v>
      </c>
      <c r="X330" s="670"/>
      <c r="Y330" s="670"/>
      <c r="Z330" s="670"/>
      <c r="AA330" s="670"/>
      <c r="AB330" s="670"/>
      <c r="AC330" s="670"/>
      <c r="AD330" s="605">
        <v>24</v>
      </c>
    </row>
    <row r="331" spans="1:30" ht="15.75" thickBot="1" x14ac:dyDescent="0.3">
      <c r="A331" s="593" t="s">
        <v>406</v>
      </c>
      <c r="B331" s="673">
        <v>45302</v>
      </c>
      <c r="C331" s="671" t="s">
        <v>396</v>
      </c>
      <c r="D331" s="600" t="s">
        <v>399</v>
      </c>
      <c r="E331" s="602"/>
      <c r="F331" s="602"/>
      <c r="G331" s="601">
        <v>94760</v>
      </c>
      <c r="H331" s="601">
        <v>6167</v>
      </c>
      <c r="I331" s="602"/>
      <c r="J331" s="601">
        <v>7602</v>
      </c>
      <c r="K331" s="602"/>
      <c r="L331" s="602"/>
      <c r="M331" s="602"/>
      <c r="N331" s="602"/>
      <c r="O331" s="602"/>
      <c r="P331" s="602"/>
      <c r="Q331" s="603">
        <v>108529</v>
      </c>
      <c r="R331" s="602"/>
      <c r="S331" s="602"/>
      <c r="T331" s="604">
        <v>180</v>
      </c>
      <c r="U331" s="604">
        <v>10</v>
      </c>
      <c r="V331" s="602"/>
      <c r="W331" s="604">
        <v>14</v>
      </c>
      <c r="X331" s="602"/>
      <c r="Y331" s="602"/>
      <c r="Z331" s="602"/>
      <c r="AA331" s="602"/>
      <c r="AB331" s="602"/>
      <c r="AC331" s="602"/>
      <c r="AD331" s="605">
        <v>204</v>
      </c>
    </row>
    <row r="332" spans="1:30" ht="15.75" thickBot="1" x14ac:dyDescent="0.3">
      <c r="A332" s="593" t="s">
        <v>406</v>
      </c>
      <c r="B332" s="690">
        <v>45303</v>
      </c>
      <c r="C332" s="692" t="s">
        <v>396</v>
      </c>
      <c r="D332" s="606" t="s">
        <v>399</v>
      </c>
      <c r="E332" s="670"/>
      <c r="F332" s="670"/>
      <c r="G332" s="607">
        <v>73582</v>
      </c>
      <c r="H332" s="607">
        <v>18177</v>
      </c>
      <c r="I332" s="607">
        <v>1820</v>
      </c>
      <c r="J332" s="607">
        <v>4575</v>
      </c>
      <c r="K332" s="670"/>
      <c r="L332" s="670"/>
      <c r="M332" s="670"/>
      <c r="N332" s="670"/>
      <c r="O332" s="670"/>
      <c r="P332" s="670"/>
      <c r="Q332" s="603">
        <v>98154</v>
      </c>
      <c r="R332" s="670"/>
      <c r="S332" s="670"/>
      <c r="T332" s="608">
        <v>138</v>
      </c>
      <c r="U332" s="608">
        <v>29</v>
      </c>
      <c r="V332" s="608">
        <v>4</v>
      </c>
      <c r="W332" s="608">
        <v>10</v>
      </c>
      <c r="X332" s="670"/>
      <c r="Y332" s="670"/>
      <c r="Z332" s="670"/>
      <c r="AA332" s="670"/>
      <c r="AB332" s="670"/>
      <c r="AC332" s="670"/>
      <c r="AD332" s="605">
        <v>181</v>
      </c>
    </row>
    <row r="333" spans="1:30" ht="15.75" thickBot="1" x14ac:dyDescent="0.3">
      <c r="A333" s="593" t="s">
        <v>406</v>
      </c>
      <c r="B333" s="691">
        <v>45303</v>
      </c>
      <c r="C333" s="692" t="s">
        <v>396</v>
      </c>
      <c r="D333" s="600" t="s">
        <v>403</v>
      </c>
      <c r="E333" s="602"/>
      <c r="F333" s="602"/>
      <c r="G333" s="601">
        <v>14168</v>
      </c>
      <c r="H333" s="601">
        <v>2446</v>
      </c>
      <c r="I333" s="601">
        <v>812</v>
      </c>
      <c r="J333" s="601">
        <v>4060</v>
      </c>
      <c r="K333" s="602"/>
      <c r="L333" s="602"/>
      <c r="M333" s="602"/>
      <c r="N333" s="602"/>
      <c r="O333" s="602"/>
      <c r="P333" s="602"/>
      <c r="Q333" s="603">
        <v>21486</v>
      </c>
      <c r="R333" s="602"/>
      <c r="S333" s="602"/>
      <c r="T333" s="604">
        <v>35</v>
      </c>
      <c r="U333" s="604">
        <v>7</v>
      </c>
      <c r="V333" s="604">
        <v>2</v>
      </c>
      <c r="W333" s="604">
        <v>7</v>
      </c>
      <c r="X333" s="602"/>
      <c r="Y333" s="602"/>
      <c r="Z333" s="602"/>
      <c r="AA333" s="602"/>
      <c r="AB333" s="602"/>
      <c r="AC333" s="602"/>
      <c r="AD333" s="605">
        <v>51</v>
      </c>
    </row>
    <row r="334" spans="1:30" ht="15.75" thickBot="1" x14ac:dyDescent="0.3">
      <c r="A334" s="593" t="s">
        <v>406</v>
      </c>
      <c r="B334" s="672">
        <v>45309</v>
      </c>
      <c r="C334" s="671" t="s">
        <v>396</v>
      </c>
      <c r="D334" s="606" t="s">
        <v>402</v>
      </c>
      <c r="E334" s="670"/>
      <c r="F334" s="607">
        <v>500</v>
      </c>
      <c r="G334" s="670"/>
      <c r="H334" s="670"/>
      <c r="I334" s="670"/>
      <c r="J334" s="670"/>
      <c r="K334" s="670"/>
      <c r="L334" s="670"/>
      <c r="M334" s="670"/>
      <c r="N334" s="670"/>
      <c r="O334" s="670"/>
      <c r="P334" s="670"/>
      <c r="Q334" s="603">
        <v>500</v>
      </c>
      <c r="R334" s="670"/>
      <c r="S334" s="608">
        <v>1</v>
      </c>
      <c r="T334" s="670"/>
      <c r="U334" s="670"/>
      <c r="V334" s="670"/>
      <c r="W334" s="670"/>
      <c r="X334" s="670"/>
      <c r="Y334" s="670"/>
      <c r="Z334" s="670"/>
      <c r="AA334" s="670"/>
      <c r="AB334" s="670"/>
      <c r="AC334" s="670"/>
      <c r="AD334" s="605">
        <v>1</v>
      </c>
    </row>
    <row r="335" spans="1:30" ht="15.75" thickBot="1" x14ac:dyDescent="0.3">
      <c r="A335" s="593" t="s">
        <v>406</v>
      </c>
      <c r="B335" s="691">
        <v>45316</v>
      </c>
      <c r="C335" s="692" t="s">
        <v>396</v>
      </c>
      <c r="D335" s="600" t="s">
        <v>399</v>
      </c>
      <c r="E335" s="602"/>
      <c r="F335" s="602"/>
      <c r="G335" s="601">
        <v>40445</v>
      </c>
      <c r="H335" s="601">
        <v>56609</v>
      </c>
      <c r="I335" s="601">
        <v>1698</v>
      </c>
      <c r="J335" s="601">
        <v>4728</v>
      </c>
      <c r="K335" s="602"/>
      <c r="L335" s="602"/>
      <c r="M335" s="602"/>
      <c r="N335" s="602"/>
      <c r="O335" s="602"/>
      <c r="P335" s="602"/>
      <c r="Q335" s="603">
        <v>103480</v>
      </c>
      <c r="R335" s="602"/>
      <c r="S335" s="602"/>
      <c r="T335" s="604">
        <v>69</v>
      </c>
      <c r="U335" s="604">
        <v>103</v>
      </c>
      <c r="V335" s="604">
        <v>3</v>
      </c>
      <c r="W335" s="604">
        <v>12</v>
      </c>
      <c r="X335" s="602"/>
      <c r="Y335" s="602"/>
      <c r="Z335" s="602"/>
      <c r="AA335" s="602"/>
      <c r="AB335" s="602"/>
      <c r="AC335" s="602"/>
      <c r="AD335" s="605">
        <v>187</v>
      </c>
    </row>
    <row r="336" spans="1:30" ht="15.75" thickBot="1" x14ac:dyDescent="0.3">
      <c r="A336" s="593" t="s">
        <v>406</v>
      </c>
      <c r="B336" s="690">
        <v>45316</v>
      </c>
      <c r="C336" s="692" t="s">
        <v>396</v>
      </c>
      <c r="D336" s="606" t="s">
        <v>403</v>
      </c>
      <c r="E336" s="670"/>
      <c r="F336" s="670"/>
      <c r="G336" s="607">
        <v>7451</v>
      </c>
      <c r="H336" s="607">
        <v>9406</v>
      </c>
      <c r="I336" s="670"/>
      <c r="J336" s="607">
        <v>512</v>
      </c>
      <c r="K336" s="670"/>
      <c r="L336" s="670"/>
      <c r="M336" s="670"/>
      <c r="N336" s="670"/>
      <c r="O336" s="670"/>
      <c r="P336" s="670"/>
      <c r="Q336" s="603">
        <v>17369</v>
      </c>
      <c r="R336" s="670"/>
      <c r="S336" s="670"/>
      <c r="T336" s="608">
        <v>17</v>
      </c>
      <c r="U336" s="608">
        <v>21</v>
      </c>
      <c r="V336" s="670"/>
      <c r="W336" s="608">
        <v>2</v>
      </c>
      <c r="X336" s="670"/>
      <c r="Y336" s="670"/>
      <c r="Z336" s="670"/>
      <c r="AA336" s="670"/>
      <c r="AB336" s="670"/>
      <c r="AC336" s="670"/>
      <c r="AD336" s="605">
        <v>40</v>
      </c>
    </row>
    <row r="337" spans="1:30" ht="15.75" thickBot="1" x14ac:dyDescent="0.3">
      <c r="A337" s="593" t="s">
        <v>406</v>
      </c>
      <c r="B337" s="691">
        <v>45320</v>
      </c>
      <c r="C337" s="692" t="s">
        <v>396</v>
      </c>
      <c r="D337" s="600" t="s">
        <v>399</v>
      </c>
      <c r="E337" s="602"/>
      <c r="F337" s="602"/>
      <c r="G337" s="601">
        <v>25249</v>
      </c>
      <c r="H337" s="601">
        <v>57655</v>
      </c>
      <c r="I337" s="601">
        <v>3683</v>
      </c>
      <c r="J337" s="601">
        <v>13844</v>
      </c>
      <c r="K337" s="602"/>
      <c r="L337" s="602"/>
      <c r="M337" s="602"/>
      <c r="N337" s="602"/>
      <c r="O337" s="602"/>
      <c r="P337" s="602"/>
      <c r="Q337" s="603">
        <v>100431</v>
      </c>
      <c r="R337" s="602"/>
      <c r="S337" s="602"/>
      <c r="T337" s="604">
        <v>49</v>
      </c>
      <c r="U337" s="604">
        <v>116</v>
      </c>
      <c r="V337" s="604">
        <v>6</v>
      </c>
      <c r="W337" s="604">
        <v>23</v>
      </c>
      <c r="X337" s="602"/>
      <c r="Y337" s="602"/>
      <c r="Z337" s="602"/>
      <c r="AA337" s="602"/>
      <c r="AB337" s="602"/>
      <c r="AC337" s="602"/>
      <c r="AD337" s="605">
        <v>194</v>
      </c>
    </row>
    <row r="338" spans="1:30" ht="15.75" thickBot="1" x14ac:dyDescent="0.3">
      <c r="A338" s="593" t="s">
        <v>406</v>
      </c>
      <c r="B338" s="690">
        <v>45320</v>
      </c>
      <c r="C338" s="692" t="s">
        <v>396</v>
      </c>
      <c r="D338" s="606" t="s">
        <v>403</v>
      </c>
      <c r="E338" s="670"/>
      <c r="F338" s="670"/>
      <c r="G338" s="607">
        <v>2296</v>
      </c>
      <c r="H338" s="607">
        <v>6164</v>
      </c>
      <c r="I338" s="670"/>
      <c r="J338" s="607">
        <v>3145</v>
      </c>
      <c r="K338" s="670"/>
      <c r="L338" s="670"/>
      <c r="M338" s="670"/>
      <c r="N338" s="670"/>
      <c r="O338" s="670"/>
      <c r="P338" s="670"/>
      <c r="Q338" s="603">
        <v>11605</v>
      </c>
      <c r="R338" s="670"/>
      <c r="S338" s="670"/>
      <c r="T338" s="608">
        <v>5</v>
      </c>
      <c r="U338" s="608">
        <v>15</v>
      </c>
      <c r="V338" s="670"/>
      <c r="W338" s="608">
        <v>6</v>
      </c>
      <c r="X338" s="670"/>
      <c r="Y338" s="670"/>
      <c r="Z338" s="670"/>
      <c r="AA338" s="670"/>
      <c r="AB338" s="670"/>
      <c r="AC338" s="670"/>
      <c r="AD338" s="605">
        <v>26</v>
      </c>
    </row>
    <row r="339" spans="1:30" ht="15.75" thickBot="1" x14ac:dyDescent="0.3">
      <c r="A339" s="593" t="s">
        <v>406</v>
      </c>
      <c r="B339" s="691">
        <v>45321</v>
      </c>
      <c r="C339" s="692" t="s">
        <v>396</v>
      </c>
      <c r="D339" s="600" t="s">
        <v>402</v>
      </c>
      <c r="E339" s="602"/>
      <c r="F339" s="602"/>
      <c r="G339" s="601">
        <v>91586</v>
      </c>
      <c r="H339" s="601">
        <v>108246</v>
      </c>
      <c r="I339" s="601">
        <v>17650</v>
      </c>
      <c r="J339" s="601">
        <v>17602</v>
      </c>
      <c r="K339" s="602"/>
      <c r="L339" s="602"/>
      <c r="M339" s="602"/>
      <c r="N339" s="602"/>
      <c r="O339" s="602"/>
      <c r="P339" s="602"/>
      <c r="Q339" s="603">
        <v>235084</v>
      </c>
      <c r="R339" s="602"/>
      <c r="S339" s="602"/>
      <c r="T339" s="604">
        <v>219</v>
      </c>
      <c r="U339" s="604">
        <v>261</v>
      </c>
      <c r="V339" s="604">
        <v>40</v>
      </c>
      <c r="W339" s="604">
        <v>49</v>
      </c>
      <c r="X339" s="602"/>
      <c r="Y339" s="602"/>
      <c r="Z339" s="602"/>
      <c r="AA339" s="602"/>
      <c r="AB339" s="602"/>
      <c r="AC339" s="602"/>
      <c r="AD339" s="605">
        <v>569</v>
      </c>
    </row>
    <row r="340" spans="1:30" ht="15.75" thickBot="1" x14ac:dyDescent="0.3">
      <c r="A340" s="593" t="s">
        <v>406</v>
      </c>
      <c r="B340" s="690">
        <v>45321</v>
      </c>
      <c r="C340" s="692" t="s">
        <v>396</v>
      </c>
      <c r="D340" s="606" t="s">
        <v>399</v>
      </c>
      <c r="E340" s="670"/>
      <c r="F340" s="670"/>
      <c r="G340" s="607">
        <v>41262</v>
      </c>
      <c r="H340" s="607">
        <v>30850</v>
      </c>
      <c r="I340" s="607">
        <v>12482</v>
      </c>
      <c r="J340" s="607">
        <v>4215</v>
      </c>
      <c r="K340" s="670"/>
      <c r="L340" s="670"/>
      <c r="M340" s="670"/>
      <c r="N340" s="670"/>
      <c r="O340" s="670"/>
      <c r="P340" s="670"/>
      <c r="Q340" s="603">
        <v>88809</v>
      </c>
      <c r="R340" s="670"/>
      <c r="S340" s="670"/>
      <c r="T340" s="608">
        <v>76</v>
      </c>
      <c r="U340" s="608">
        <v>58</v>
      </c>
      <c r="V340" s="608">
        <v>27</v>
      </c>
      <c r="W340" s="608">
        <v>9</v>
      </c>
      <c r="X340" s="670"/>
      <c r="Y340" s="670"/>
      <c r="Z340" s="670"/>
      <c r="AA340" s="670"/>
      <c r="AB340" s="670"/>
      <c r="AC340" s="670"/>
      <c r="AD340" s="605">
        <v>155</v>
      </c>
    </row>
    <row r="341" spans="1:30" ht="15.75" thickBot="1" x14ac:dyDescent="0.3">
      <c r="A341" s="593" t="s">
        <v>406</v>
      </c>
      <c r="B341" s="691">
        <v>45321</v>
      </c>
      <c r="C341" s="692" t="s">
        <v>396</v>
      </c>
      <c r="D341" s="600" t="s">
        <v>403</v>
      </c>
      <c r="E341" s="602"/>
      <c r="F341" s="602"/>
      <c r="G341" s="601">
        <v>7431</v>
      </c>
      <c r="H341" s="601">
        <v>7428</v>
      </c>
      <c r="I341" s="601">
        <v>3871</v>
      </c>
      <c r="J341" s="601">
        <v>2217</v>
      </c>
      <c r="K341" s="602"/>
      <c r="L341" s="602"/>
      <c r="M341" s="602"/>
      <c r="N341" s="602"/>
      <c r="O341" s="602"/>
      <c r="P341" s="602"/>
      <c r="Q341" s="603">
        <v>20947</v>
      </c>
      <c r="R341" s="602"/>
      <c r="S341" s="602"/>
      <c r="T341" s="604">
        <v>17</v>
      </c>
      <c r="U341" s="604">
        <v>16</v>
      </c>
      <c r="V341" s="604">
        <v>10</v>
      </c>
      <c r="W341" s="604">
        <v>7</v>
      </c>
      <c r="X341" s="602"/>
      <c r="Y341" s="602"/>
      <c r="Z341" s="602"/>
      <c r="AA341" s="602"/>
      <c r="AB341" s="602"/>
      <c r="AC341" s="602"/>
      <c r="AD341" s="605">
        <v>46</v>
      </c>
    </row>
    <row r="342" spans="1:30" ht="15.75" thickBot="1" x14ac:dyDescent="0.3">
      <c r="A342" s="593" t="s">
        <v>406</v>
      </c>
      <c r="B342" s="690">
        <v>45322</v>
      </c>
      <c r="C342" s="692" t="s">
        <v>396</v>
      </c>
      <c r="D342" s="606" t="s">
        <v>402</v>
      </c>
      <c r="E342" s="670"/>
      <c r="F342" s="670"/>
      <c r="G342" s="607">
        <v>10900</v>
      </c>
      <c r="H342" s="607">
        <v>13287</v>
      </c>
      <c r="I342" s="607">
        <v>6708</v>
      </c>
      <c r="J342" s="607">
        <v>6275</v>
      </c>
      <c r="K342" s="670"/>
      <c r="L342" s="670"/>
      <c r="M342" s="670"/>
      <c r="N342" s="670"/>
      <c r="O342" s="670"/>
      <c r="P342" s="670"/>
      <c r="Q342" s="603">
        <v>37170</v>
      </c>
      <c r="R342" s="670"/>
      <c r="S342" s="670"/>
      <c r="T342" s="608">
        <v>39</v>
      </c>
      <c r="U342" s="608">
        <v>51</v>
      </c>
      <c r="V342" s="608">
        <v>25</v>
      </c>
      <c r="W342" s="608">
        <v>23</v>
      </c>
      <c r="X342" s="670"/>
      <c r="Y342" s="670"/>
      <c r="Z342" s="670"/>
      <c r="AA342" s="670"/>
      <c r="AB342" s="670"/>
      <c r="AC342" s="670"/>
      <c r="AD342" s="605">
        <v>138</v>
      </c>
    </row>
    <row r="343" spans="1:30" ht="15.75" thickBot="1" x14ac:dyDescent="0.3">
      <c r="A343" s="593" t="s">
        <v>406</v>
      </c>
      <c r="B343" s="691">
        <v>45322</v>
      </c>
      <c r="C343" s="692" t="s">
        <v>396</v>
      </c>
      <c r="D343" s="600" t="s">
        <v>399</v>
      </c>
      <c r="E343" s="602"/>
      <c r="F343" s="602"/>
      <c r="G343" s="601">
        <v>47295</v>
      </c>
      <c r="H343" s="601">
        <v>10773</v>
      </c>
      <c r="I343" s="601">
        <v>24231</v>
      </c>
      <c r="J343" s="601">
        <v>3758</v>
      </c>
      <c r="K343" s="602"/>
      <c r="L343" s="602"/>
      <c r="M343" s="602"/>
      <c r="N343" s="602"/>
      <c r="O343" s="602"/>
      <c r="P343" s="602"/>
      <c r="Q343" s="603">
        <v>86057</v>
      </c>
      <c r="R343" s="602"/>
      <c r="S343" s="602"/>
      <c r="T343" s="604">
        <v>82</v>
      </c>
      <c r="U343" s="604">
        <v>15</v>
      </c>
      <c r="V343" s="604">
        <v>66</v>
      </c>
      <c r="W343" s="604">
        <v>7</v>
      </c>
      <c r="X343" s="602"/>
      <c r="Y343" s="602"/>
      <c r="Z343" s="602"/>
      <c r="AA343" s="602"/>
      <c r="AB343" s="602"/>
      <c r="AC343" s="602"/>
      <c r="AD343" s="605">
        <v>125</v>
      </c>
    </row>
    <row r="344" spans="1:30" ht="15.75" thickBot="1" x14ac:dyDescent="0.3">
      <c r="A344" s="593" t="s">
        <v>406</v>
      </c>
      <c r="B344" s="690">
        <v>45322</v>
      </c>
      <c r="C344" s="692" t="s">
        <v>396</v>
      </c>
      <c r="D344" s="606" t="s">
        <v>403</v>
      </c>
      <c r="E344" s="670"/>
      <c r="F344" s="670"/>
      <c r="G344" s="607">
        <v>8779</v>
      </c>
      <c r="H344" s="607">
        <v>365</v>
      </c>
      <c r="I344" s="607">
        <v>5496</v>
      </c>
      <c r="J344" s="607">
        <v>2816</v>
      </c>
      <c r="K344" s="670"/>
      <c r="L344" s="670"/>
      <c r="M344" s="670"/>
      <c r="N344" s="670"/>
      <c r="O344" s="670"/>
      <c r="P344" s="670"/>
      <c r="Q344" s="603">
        <v>17456</v>
      </c>
      <c r="R344" s="670"/>
      <c r="S344" s="670"/>
      <c r="T344" s="608">
        <v>25</v>
      </c>
      <c r="U344" s="608">
        <v>2</v>
      </c>
      <c r="V344" s="608">
        <v>23</v>
      </c>
      <c r="W344" s="608">
        <v>5</v>
      </c>
      <c r="X344" s="670"/>
      <c r="Y344" s="670"/>
      <c r="Z344" s="670"/>
      <c r="AA344" s="670"/>
      <c r="AB344" s="670"/>
      <c r="AC344" s="670"/>
      <c r="AD344" s="605">
        <v>36</v>
      </c>
    </row>
    <row r="345" spans="1:30" ht="15.75" thickBot="1" x14ac:dyDescent="0.3">
      <c r="A345" s="593" t="s">
        <v>406</v>
      </c>
      <c r="B345" s="691">
        <v>45323</v>
      </c>
      <c r="C345" s="692" t="s">
        <v>396</v>
      </c>
      <c r="D345" s="600" t="s">
        <v>399</v>
      </c>
      <c r="E345" s="602"/>
      <c r="F345" s="602"/>
      <c r="G345" s="601">
        <v>1208</v>
      </c>
      <c r="H345" s="601">
        <v>8210</v>
      </c>
      <c r="I345" s="601">
        <v>64020</v>
      </c>
      <c r="J345" s="601">
        <v>11760</v>
      </c>
      <c r="K345" s="601">
        <v>2825</v>
      </c>
      <c r="L345" s="602"/>
      <c r="M345" s="602"/>
      <c r="N345" s="602"/>
      <c r="O345" s="602"/>
      <c r="P345" s="602"/>
      <c r="Q345" s="603">
        <v>88023</v>
      </c>
      <c r="R345" s="602"/>
      <c r="S345" s="602"/>
      <c r="T345" s="604">
        <v>3</v>
      </c>
      <c r="U345" s="604">
        <v>13</v>
      </c>
      <c r="V345" s="604">
        <v>101</v>
      </c>
      <c r="W345" s="604">
        <v>27</v>
      </c>
      <c r="X345" s="604">
        <v>6</v>
      </c>
      <c r="Y345" s="602"/>
      <c r="Z345" s="602"/>
      <c r="AA345" s="602"/>
      <c r="AB345" s="602"/>
      <c r="AC345" s="602"/>
      <c r="AD345" s="605">
        <v>140</v>
      </c>
    </row>
    <row r="346" spans="1:30" ht="15.75" thickBot="1" x14ac:dyDescent="0.3">
      <c r="A346" s="593" t="s">
        <v>406</v>
      </c>
      <c r="B346" s="690">
        <v>45323</v>
      </c>
      <c r="C346" s="692" t="s">
        <v>396</v>
      </c>
      <c r="D346" s="606" t="s">
        <v>403</v>
      </c>
      <c r="E346" s="670"/>
      <c r="F346" s="670"/>
      <c r="G346" s="607">
        <v>492</v>
      </c>
      <c r="H346" s="607">
        <v>2326</v>
      </c>
      <c r="I346" s="607">
        <v>10340</v>
      </c>
      <c r="J346" s="607">
        <v>4161</v>
      </c>
      <c r="K346" s="607">
        <v>81</v>
      </c>
      <c r="L346" s="670"/>
      <c r="M346" s="670"/>
      <c r="N346" s="670"/>
      <c r="O346" s="670"/>
      <c r="P346" s="670"/>
      <c r="Q346" s="603">
        <v>17400</v>
      </c>
      <c r="R346" s="670"/>
      <c r="S346" s="670"/>
      <c r="T346" s="608">
        <v>1</v>
      </c>
      <c r="U346" s="608">
        <v>5</v>
      </c>
      <c r="V346" s="608">
        <v>25</v>
      </c>
      <c r="W346" s="608">
        <v>9</v>
      </c>
      <c r="X346" s="608">
        <v>1</v>
      </c>
      <c r="Y346" s="670"/>
      <c r="Z346" s="670"/>
      <c r="AA346" s="670"/>
      <c r="AB346" s="670"/>
      <c r="AC346" s="670"/>
      <c r="AD346" s="605">
        <v>39</v>
      </c>
    </row>
    <row r="347" spans="1:30" ht="15.75" thickBot="1" x14ac:dyDescent="0.3">
      <c r="A347" s="593" t="s">
        <v>406</v>
      </c>
      <c r="B347" s="691">
        <v>45324</v>
      </c>
      <c r="C347" s="692" t="s">
        <v>396</v>
      </c>
      <c r="D347" s="600" t="s">
        <v>399</v>
      </c>
      <c r="E347" s="602"/>
      <c r="F347" s="602"/>
      <c r="G347" s="602"/>
      <c r="H347" s="601">
        <v>27140</v>
      </c>
      <c r="I347" s="601">
        <v>36125</v>
      </c>
      <c r="J347" s="601">
        <v>2025</v>
      </c>
      <c r="K347" s="601">
        <v>2725</v>
      </c>
      <c r="L347" s="602"/>
      <c r="M347" s="602"/>
      <c r="N347" s="602"/>
      <c r="O347" s="602"/>
      <c r="P347" s="602"/>
      <c r="Q347" s="603">
        <v>68015</v>
      </c>
      <c r="R347" s="602"/>
      <c r="S347" s="602"/>
      <c r="T347" s="602"/>
      <c r="U347" s="604">
        <v>56</v>
      </c>
      <c r="V347" s="604">
        <v>62</v>
      </c>
      <c r="W347" s="604">
        <v>5</v>
      </c>
      <c r="X347" s="604">
        <v>5</v>
      </c>
      <c r="Y347" s="602"/>
      <c r="Z347" s="602"/>
      <c r="AA347" s="602"/>
      <c r="AB347" s="602"/>
      <c r="AC347" s="602"/>
      <c r="AD347" s="605">
        <v>124</v>
      </c>
    </row>
    <row r="348" spans="1:30" ht="15.75" thickBot="1" x14ac:dyDescent="0.3">
      <c r="A348" s="593" t="s">
        <v>406</v>
      </c>
      <c r="B348" s="690">
        <v>45324</v>
      </c>
      <c r="C348" s="692" t="s">
        <v>396</v>
      </c>
      <c r="D348" s="606" t="s">
        <v>403</v>
      </c>
      <c r="E348" s="670"/>
      <c r="F348" s="670"/>
      <c r="G348" s="670"/>
      <c r="H348" s="607">
        <v>12271</v>
      </c>
      <c r="I348" s="607">
        <v>10414</v>
      </c>
      <c r="J348" s="607">
        <v>1021</v>
      </c>
      <c r="K348" s="607">
        <v>580</v>
      </c>
      <c r="L348" s="670"/>
      <c r="M348" s="670"/>
      <c r="N348" s="670"/>
      <c r="O348" s="670"/>
      <c r="P348" s="670"/>
      <c r="Q348" s="603">
        <v>24286</v>
      </c>
      <c r="R348" s="670"/>
      <c r="S348" s="670"/>
      <c r="T348" s="670"/>
      <c r="U348" s="608">
        <v>30</v>
      </c>
      <c r="V348" s="608">
        <v>28</v>
      </c>
      <c r="W348" s="608">
        <v>3</v>
      </c>
      <c r="X348" s="608">
        <v>2</v>
      </c>
      <c r="Y348" s="670"/>
      <c r="Z348" s="670"/>
      <c r="AA348" s="670"/>
      <c r="AB348" s="670"/>
      <c r="AC348" s="670"/>
      <c r="AD348" s="605">
        <v>61</v>
      </c>
    </row>
    <row r="349" spans="1:30" ht="15.75" thickBot="1" x14ac:dyDescent="0.3">
      <c r="A349" s="593" t="s">
        <v>406</v>
      </c>
      <c r="B349" s="691">
        <v>45327</v>
      </c>
      <c r="C349" s="692" t="s">
        <v>396</v>
      </c>
      <c r="D349" s="600" t="s">
        <v>399</v>
      </c>
      <c r="E349" s="602"/>
      <c r="F349" s="602"/>
      <c r="G349" s="602"/>
      <c r="H349" s="601">
        <v>41929</v>
      </c>
      <c r="I349" s="601">
        <v>51273</v>
      </c>
      <c r="J349" s="602"/>
      <c r="K349" s="601">
        <v>8198</v>
      </c>
      <c r="L349" s="602"/>
      <c r="M349" s="602"/>
      <c r="N349" s="602"/>
      <c r="O349" s="602"/>
      <c r="P349" s="602"/>
      <c r="Q349" s="603">
        <v>101400</v>
      </c>
      <c r="R349" s="602"/>
      <c r="S349" s="602"/>
      <c r="T349" s="602"/>
      <c r="U349" s="604">
        <v>66</v>
      </c>
      <c r="V349" s="604">
        <v>86</v>
      </c>
      <c r="W349" s="602"/>
      <c r="X349" s="604">
        <v>15</v>
      </c>
      <c r="Y349" s="602"/>
      <c r="Z349" s="602"/>
      <c r="AA349" s="602"/>
      <c r="AB349" s="602"/>
      <c r="AC349" s="602"/>
      <c r="AD349" s="605">
        <v>153</v>
      </c>
    </row>
    <row r="350" spans="1:30" ht="15.75" thickBot="1" x14ac:dyDescent="0.3">
      <c r="A350" s="593" t="s">
        <v>406</v>
      </c>
      <c r="B350" s="690">
        <v>45327</v>
      </c>
      <c r="C350" s="692" t="s">
        <v>396</v>
      </c>
      <c r="D350" s="606" t="s">
        <v>403</v>
      </c>
      <c r="E350" s="670"/>
      <c r="F350" s="670"/>
      <c r="G350" s="670"/>
      <c r="H350" s="607">
        <v>5346</v>
      </c>
      <c r="I350" s="607">
        <v>10368</v>
      </c>
      <c r="J350" s="670"/>
      <c r="K350" s="670"/>
      <c r="L350" s="670"/>
      <c r="M350" s="670"/>
      <c r="N350" s="670"/>
      <c r="O350" s="670"/>
      <c r="P350" s="670"/>
      <c r="Q350" s="603">
        <v>15714</v>
      </c>
      <c r="R350" s="670"/>
      <c r="S350" s="670"/>
      <c r="T350" s="670"/>
      <c r="U350" s="608">
        <v>13</v>
      </c>
      <c r="V350" s="608">
        <v>22</v>
      </c>
      <c r="W350" s="670"/>
      <c r="X350" s="670"/>
      <c r="Y350" s="670"/>
      <c r="Z350" s="670"/>
      <c r="AA350" s="670"/>
      <c r="AB350" s="670"/>
      <c r="AC350" s="670"/>
      <c r="AD350" s="605">
        <v>34</v>
      </c>
    </row>
    <row r="351" spans="1:30" ht="15.75" thickBot="1" x14ac:dyDescent="0.3">
      <c r="A351" s="593" t="s">
        <v>406</v>
      </c>
      <c r="B351" s="691">
        <v>45328</v>
      </c>
      <c r="C351" s="692" t="s">
        <v>396</v>
      </c>
      <c r="D351" s="600" t="s">
        <v>399</v>
      </c>
      <c r="E351" s="602"/>
      <c r="F351" s="602"/>
      <c r="G351" s="601">
        <v>1795</v>
      </c>
      <c r="H351" s="601">
        <v>82724</v>
      </c>
      <c r="I351" s="601">
        <v>15116</v>
      </c>
      <c r="J351" s="601">
        <v>2408</v>
      </c>
      <c r="K351" s="601">
        <v>1431</v>
      </c>
      <c r="L351" s="602"/>
      <c r="M351" s="602"/>
      <c r="N351" s="602"/>
      <c r="O351" s="602"/>
      <c r="P351" s="602"/>
      <c r="Q351" s="603">
        <v>103474</v>
      </c>
      <c r="R351" s="602"/>
      <c r="S351" s="602"/>
      <c r="T351" s="604">
        <v>3</v>
      </c>
      <c r="U351" s="604">
        <v>131</v>
      </c>
      <c r="V351" s="604">
        <v>29</v>
      </c>
      <c r="W351" s="604">
        <v>5</v>
      </c>
      <c r="X351" s="604">
        <v>3</v>
      </c>
      <c r="Y351" s="602"/>
      <c r="Z351" s="602"/>
      <c r="AA351" s="602"/>
      <c r="AB351" s="602"/>
      <c r="AC351" s="602"/>
      <c r="AD351" s="605">
        <v>158</v>
      </c>
    </row>
    <row r="352" spans="1:30" ht="15.75" thickBot="1" x14ac:dyDescent="0.3">
      <c r="A352" s="593" t="s">
        <v>406</v>
      </c>
      <c r="B352" s="690">
        <v>45328</v>
      </c>
      <c r="C352" s="692" t="s">
        <v>396</v>
      </c>
      <c r="D352" s="606" t="s">
        <v>403</v>
      </c>
      <c r="E352" s="670"/>
      <c r="F352" s="670"/>
      <c r="G352" s="607">
        <v>755</v>
      </c>
      <c r="H352" s="607">
        <v>16138</v>
      </c>
      <c r="I352" s="607">
        <v>3669</v>
      </c>
      <c r="J352" s="607">
        <v>878</v>
      </c>
      <c r="K352" s="607">
        <v>500</v>
      </c>
      <c r="L352" s="670"/>
      <c r="M352" s="670"/>
      <c r="N352" s="670"/>
      <c r="O352" s="670"/>
      <c r="P352" s="670"/>
      <c r="Q352" s="603">
        <v>21940</v>
      </c>
      <c r="R352" s="670"/>
      <c r="S352" s="670"/>
      <c r="T352" s="608">
        <v>2</v>
      </c>
      <c r="U352" s="608">
        <v>36</v>
      </c>
      <c r="V352" s="608">
        <v>10</v>
      </c>
      <c r="W352" s="608">
        <v>3</v>
      </c>
      <c r="X352" s="608">
        <v>1</v>
      </c>
      <c r="Y352" s="670"/>
      <c r="Z352" s="670"/>
      <c r="AA352" s="670"/>
      <c r="AB352" s="670"/>
      <c r="AC352" s="670"/>
      <c r="AD352" s="605">
        <v>45</v>
      </c>
    </row>
    <row r="353" spans="1:30" ht="15.75" thickBot="1" x14ac:dyDescent="0.3">
      <c r="A353" s="593" t="s">
        <v>406</v>
      </c>
      <c r="B353" s="691">
        <v>45329</v>
      </c>
      <c r="C353" s="692" t="s">
        <v>396</v>
      </c>
      <c r="D353" s="600" t="s">
        <v>399</v>
      </c>
      <c r="E353" s="602"/>
      <c r="F353" s="602"/>
      <c r="G353" s="601">
        <v>312</v>
      </c>
      <c r="H353" s="601">
        <v>84857</v>
      </c>
      <c r="I353" s="601">
        <v>15270</v>
      </c>
      <c r="J353" s="601">
        <v>2570</v>
      </c>
      <c r="K353" s="601">
        <v>2376</v>
      </c>
      <c r="L353" s="602"/>
      <c r="M353" s="602"/>
      <c r="N353" s="602"/>
      <c r="O353" s="602"/>
      <c r="P353" s="602"/>
      <c r="Q353" s="603">
        <v>105385</v>
      </c>
      <c r="R353" s="602"/>
      <c r="S353" s="602"/>
      <c r="T353" s="604">
        <v>1</v>
      </c>
      <c r="U353" s="604">
        <v>138</v>
      </c>
      <c r="V353" s="604">
        <v>24</v>
      </c>
      <c r="W353" s="604">
        <v>5</v>
      </c>
      <c r="X353" s="604">
        <v>5</v>
      </c>
      <c r="Y353" s="602"/>
      <c r="Z353" s="602"/>
      <c r="AA353" s="602"/>
      <c r="AB353" s="602"/>
      <c r="AC353" s="602"/>
      <c r="AD353" s="605">
        <v>167</v>
      </c>
    </row>
    <row r="354" spans="1:30" ht="15.75" thickBot="1" x14ac:dyDescent="0.3">
      <c r="A354" s="593" t="s">
        <v>406</v>
      </c>
      <c r="B354" s="690">
        <v>45329</v>
      </c>
      <c r="C354" s="692" t="s">
        <v>396</v>
      </c>
      <c r="D354" s="606" t="s">
        <v>403</v>
      </c>
      <c r="E354" s="670"/>
      <c r="F354" s="670"/>
      <c r="G354" s="670"/>
      <c r="H354" s="607">
        <v>13475</v>
      </c>
      <c r="I354" s="607">
        <v>2351</v>
      </c>
      <c r="J354" s="607">
        <v>177</v>
      </c>
      <c r="K354" s="607">
        <v>1288</v>
      </c>
      <c r="L354" s="670"/>
      <c r="M354" s="670"/>
      <c r="N354" s="670"/>
      <c r="O354" s="670"/>
      <c r="P354" s="670"/>
      <c r="Q354" s="603">
        <v>17291</v>
      </c>
      <c r="R354" s="670"/>
      <c r="S354" s="670"/>
      <c r="T354" s="670"/>
      <c r="U354" s="608">
        <v>32</v>
      </c>
      <c r="V354" s="608">
        <v>6</v>
      </c>
      <c r="W354" s="608">
        <v>1</v>
      </c>
      <c r="X354" s="608">
        <v>4</v>
      </c>
      <c r="Y354" s="670"/>
      <c r="Z354" s="670"/>
      <c r="AA354" s="670"/>
      <c r="AB354" s="670"/>
      <c r="AC354" s="670"/>
      <c r="AD354" s="605">
        <v>42</v>
      </c>
    </row>
    <row r="355" spans="1:30" ht="15.75" thickBot="1" x14ac:dyDescent="0.3">
      <c r="A355" s="593" t="s">
        <v>406</v>
      </c>
      <c r="B355" s="691">
        <v>45330</v>
      </c>
      <c r="C355" s="692" t="s">
        <v>396</v>
      </c>
      <c r="D355" s="600" t="s">
        <v>399</v>
      </c>
      <c r="E355" s="602"/>
      <c r="F355" s="602"/>
      <c r="G355" s="601">
        <v>2441</v>
      </c>
      <c r="H355" s="601">
        <v>82733</v>
      </c>
      <c r="I355" s="601">
        <v>16434</v>
      </c>
      <c r="J355" s="601">
        <v>4528</v>
      </c>
      <c r="K355" s="601">
        <v>2324</v>
      </c>
      <c r="L355" s="602"/>
      <c r="M355" s="602"/>
      <c r="N355" s="602"/>
      <c r="O355" s="602"/>
      <c r="P355" s="602"/>
      <c r="Q355" s="603">
        <v>108460</v>
      </c>
      <c r="R355" s="602"/>
      <c r="S355" s="602"/>
      <c r="T355" s="604">
        <v>3</v>
      </c>
      <c r="U355" s="604">
        <v>137</v>
      </c>
      <c r="V355" s="604">
        <v>25</v>
      </c>
      <c r="W355" s="604">
        <v>7</v>
      </c>
      <c r="X355" s="604">
        <v>4</v>
      </c>
      <c r="Y355" s="602"/>
      <c r="Z355" s="602"/>
      <c r="AA355" s="602"/>
      <c r="AB355" s="602"/>
      <c r="AC355" s="602"/>
      <c r="AD355" s="605">
        <v>172</v>
      </c>
    </row>
    <row r="356" spans="1:30" ht="15.75" thickBot="1" x14ac:dyDescent="0.3">
      <c r="A356" s="593" t="s">
        <v>406</v>
      </c>
      <c r="B356" s="690">
        <v>45330</v>
      </c>
      <c r="C356" s="692" t="s">
        <v>396</v>
      </c>
      <c r="D356" s="606" t="s">
        <v>403</v>
      </c>
      <c r="E356" s="670"/>
      <c r="F356" s="670"/>
      <c r="G356" s="670"/>
      <c r="H356" s="607">
        <v>15569</v>
      </c>
      <c r="I356" s="607">
        <v>1555</v>
      </c>
      <c r="J356" s="607">
        <v>597</v>
      </c>
      <c r="K356" s="607">
        <v>377</v>
      </c>
      <c r="L356" s="670"/>
      <c r="M356" s="670"/>
      <c r="N356" s="670"/>
      <c r="O356" s="670"/>
      <c r="P356" s="670"/>
      <c r="Q356" s="603">
        <v>18098</v>
      </c>
      <c r="R356" s="670"/>
      <c r="S356" s="670"/>
      <c r="T356" s="670"/>
      <c r="U356" s="608">
        <v>36</v>
      </c>
      <c r="V356" s="608">
        <v>4</v>
      </c>
      <c r="W356" s="608">
        <v>1</v>
      </c>
      <c r="X356" s="608">
        <v>1</v>
      </c>
      <c r="Y356" s="670"/>
      <c r="Z356" s="670"/>
      <c r="AA356" s="670"/>
      <c r="AB356" s="670"/>
      <c r="AC356" s="670"/>
      <c r="AD356" s="605">
        <v>42</v>
      </c>
    </row>
    <row r="357" spans="1:30" ht="15.75" thickBot="1" x14ac:dyDescent="0.3">
      <c r="A357" s="593" t="s">
        <v>406</v>
      </c>
      <c r="B357" s="691">
        <v>45331</v>
      </c>
      <c r="C357" s="692" t="s">
        <v>396</v>
      </c>
      <c r="D357" s="600" t="s">
        <v>399</v>
      </c>
      <c r="E357" s="602"/>
      <c r="F357" s="602"/>
      <c r="G357" s="601">
        <v>1714</v>
      </c>
      <c r="H357" s="601">
        <v>86176</v>
      </c>
      <c r="I357" s="601">
        <v>13214</v>
      </c>
      <c r="J357" s="601">
        <v>1607</v>
      </c>
      <c r="K357" s="601">
        <v>2175</v>
      </c>
      <c r="L357" s="602"/>
      <c r="M357" s="602"/>
      <c r="N357" s="602"/>
      <c r="O357" s="602"/>
      <c r="P357" s="602"/>
      <c r="Q357" s="603">
        <v>104886</v>
      </c>
      <c r="R357" s="602"/>
      <c r="S357" s="602"/>
      <c r="T357" s="604">
        <v>3</v>
      </c>
      <c r="U357" s="604">
        <v>131</v>
      </c>
      <c r="V357" s="604">
        <v>33</v>
      </c>
      <c r="W357" s="604">
        <v>3</v>
      </c>
      <c r="X357" s="604">
        <v>5</v>
      </c>
      <c r="Y357" s="602"/>
      <c r="Z357" s="602"/>
      <c r="AA357" s="602"/>
      <c r="AB357" s="602"/>
      <c r="AC357" s="602"/>
      <c r="AD357" s="605">
        <v>144</v>
      </c>
    </row>
    <row r="358" spans="1:30" ht="15.75" thickBot="1" x14ac:dyDescent="0.3">
      <c r="A358" s="593" t="s">
        <v>406</v>
      </c>
      <c r="B358" s="690">
        <v>45331</v>
      </c>
      <c r="C358" s="692" t="s">
        <v>396</v>
      </c>
      <c r="D358" s="606" t="s">
        <v>403</v>
      </c>
      <c r="E358" s="670"/>
      <c r="F358" s="670"/>
      <c r="G358" s="670"/>
      <c r="H358" s="607">
        <v>14279</v>
      </c>
      <c r="I358" s="607">
        <v>2103</v>
      </c>
      <c r="J358" s="670"/>
      <c r="K358" s="670"/>
      <c r="L358" s="670"/>
      <c r="M358" s="670"/>
      <c r="N358" s="670"/>
      <c r="O358" s="670"/>
      <c r="P358" s="670"/>
      <c r="Q358" s="603">
        <v>16382</v>
      </c>
      <c r="R358" s="670"/>
      <c r="S358" s="670"/>
      <c r="T358" s="670"/>
      <c r="U358" s="608">
        <v>34</v>
      </c>
      <c r="V358" s="608">
        <v>9</v>
      </c>
      <c r="W358" s="670"/>
      <c r="X358" s="670"/>
      <c r="Y358" s="670"/>
      <c r="Z358" s="670"/>
      <c r="AA358" s="670"/>
      <c r="AB358" s="670"/>
      <c r="AC358" s="670"/>
      <c r="AD358" s="605">
        <v>35</v>
      </c>
    </row>
    <row r="359" spans="1:30" ht="15.75" thickBot="1" x14ac:dyDescent="0.3">
      <c r="A359" s="593" t="s">
        <v>406</v>
      </c>
      <c r="B359" s="691">
        <v>45334</v>
      </c>
      <c r="C359" s="692" t="s">
        <v>396</v>
      </c>
      <c r="D359" s="600" t="s">
        <v>399</v>
      </c>
      <c r="E359" s="602"/>
      <c r="F359" s="602"/>
      <c r="G359" s="601">
        <v>900</v>
      </c>
      <c r="H359" s="601">
        <v>32678</v>
      </c>
      <c r="I359" s="601">
        <v>35811</v>
      </c>
      <c r="J359" s="601">
        <v>297</v>
      </c>
      <c r="K359" s="601">
        <v>3498</v>
      </c>
      <c r="L359" s="602"/>
      <c r="M359" s="602"/>
      <c r="N359" s="602"/>
      <c r="O359" s="602"/>
      <c r="P359" s="602"/>
      <c r="Q359" s="603">
        <v>73184</v>
      </c>
      <c r="R359" s="602"/>
      <c r="S359" s="602"/>
      <c r="T359" s="604">
        <v>2</v>
      </c>
      <c r="U359" s="604">
        <v>63</v>
      </c>
      <c r="V359" s="604">
        <v>76</v>
      </c>
      <c r="W359" s="604">
        <v>1</v>
      </c>
      <c r="X359" s="604">
        <v>6</v>
      </c>
      <c r="Y359" s="602"/>
      <c r="Z359" s="602"/>
      <c r="AA359" s="602"/>
      <c r="AB359" s="602"/>
      <c r="AC359" s="602"/>
      <c r="AD359" s="605">
        <v>111</v>
      </c>
    </row>
    <row r="360" spans="1:30" ht="15.75" thickBot="1" x14ac:dyDescent="0.3">
      <c r="A360" s="593" t="s">
        <v>406</v>
      </c>
      <c r="B360" s="690">
        <v>45334</v>
      </c>
      <c r="C360" s="692" t="s">
        <v>396</v>
      </c>
      <c r="D360" s="606" t="s">
        <v>403</v>
      </c>
      <c r="E360" s="670"/>
      <c r="F360" s="670"/>
      <c r="G360" s="607">
        <v>751</v>
      </c>
      <c r="H360" s="607">
        <v>10886</v>
      </c>
      <c r="I360" s="607">
        <v>9945</v>
      </c>
      <c r="J360" s="670"/>
      <c r="K360" s="607">
        <v>112</v>
      </c>
      <c r="L360" s="670"/>
      <c r="M360" s="670"/>
      <c r="N360" s="670"/>
      <c r="O360" s="670"/>
      <c r="P360" s="670"/>
      <c r="Q360" s="603">
        <v>21694</v>
      </c>
      <c r="R360" s="670"/>
      <c r="S360" s="670"/>
      <c r="T360" s="608">
        <v>2</v>
      </c>
      <c r="U360" s="608">
        <v>29</v>
      </c>
      <c r="V360" s="608">
        <v>33</v>
      </c>
      <c r="W360" s="670"/>
      <c r="X360" s="608">
        <v>1</v>
      </c>
      <c r="Y360" s="670"/>
      <c r="Z360" s="670"/>
      <c r="AA360" s="670"/>
      <c r="AB360" s="670"/>
      <c r="AC360" s="670"/>
      <c r="AD360" s="605">
        <v>52</v>
      </c>
    </row>
    <row r="361" spans="1:30" ht="15.75" thickBot="1" x14ac:dyDescent="0.3">
      <c r="A361" s="593" t="s">
        <v>406</v>
      </c>
      <c r="B361" s="691">
        <v>45336</v>
      </c>
      <c r="C361" s="692" t="s">
        <v>396</v>
      </c>
      <c r="D361" s="600" t="s">
        <v>399</v>
      </c>
      <c r="E361" s="602"/>
      <c r="F361" s="602"/>
      <c r="G361" s="602"/>
      <c r="H361" s="601">
        <v>75810</v>
      </c>
      <c r="I361" s="601">
        <v>5574</v>
      </c>
      <c r="J361" s="602"/>
      <c r="K361" s="601">
        <v>1200</v>
      </c>
      <c r="L361" s="602"/>
      <c r="M361" s="602"/>
      <c r="N361" s="602"/>
      <c r="O361" s="602"/>
      <c r="P361" s="602"/>
      <c r="Q361" s="603">
        <v>82584</v>
      </c>
      <c r="R361" s="602"/>
      <c r="S361" s="602"/>
      <c r="T361" s="602"/>
      <c r="U361" s="604">
        <v>137</v>
      </c>
      <c r="V361" s="604">
        <v>12</v>
      </c>
      <c r="W361" s="602"/>
      <c r="X361" s="604">
        <v>2</v>
      </c>
      <c r="Y361" s="602"/>
      <c r="Z361" s="602"/>
      <c r="AA361" s="602"/>
      <c r="AB361" s="602"/>
      <c r="AC361" s="602"/>
      <c r="AD361" s="605">
        <v>151</v>
      </c>
    </row>
    <row r="362" spans="1:30" ht="15.75" thickBot="1" x14ac:dyDescent="0.3">
      <c r="A362" s="593" t="s">
        <v>406</v>
      </c>
      <c r="B362" s="690">
        <v>45336</v>
      </c>
      <c r="C362" s="692" t="s">
        <v>396</v>
      </c>
      <c r="D362" s="606" t="s">
        <v>403</v>
      </c>
      <c r="E362" s="670"/>
      <c r="F362" s="670"/>
      <c r="G362" s="670"/>
      <c r="H362" s="607">
        <v>23103</v>
      </c>
      <c r="I362" s="607">
        <v>2930</v>
      </c>
      <c r="J362" s="670"/>
      <c r="K362" s="670"/>
      <c r="L362" s="670"/>
      <c r="M362" s="670"/>
      <c r="N362" s="670"/>
      <c r="O362" s="670"/>
      <c r="P362" s="670"/>
      <c r="Q362" s="603">
        <v>26033</v>
      </c>
      <c r="R362" s="670"/>
      <c r="S362" s="670"/>
      <c r="T362" s="670"/>
      <c r="U362" s="608">
        <v>62</v>
      </c>
      <c r="V362" s="608">
        <v>7</v>
      </c>
      <c r="W362" s="670"/>
      <c r="X362" s="670"/>
      <c r="Y362" s="670"/>
      <c r="Z362" s="670"/>
      <c r="AA362" s="670"/>
      <c r="AB362" s="670"/>
      <c r="AC362" s="670"/>
      <c r="AD362" s="605">
        <v>69</v>
      </c>
    </row>
    <row r="363" spans="1:30" ht="15.75" thickBot="1" x14ac:dyDescent="0.3">
      <c r="A363" s="593" t="s">
        <v>406</v>
      </c>
      <c r="B363" s="691">
        <v>45337</v>
      </c>
      <c r="C363" s="692" t="s">
        <v>396</v>
      </c>
      <c r="D363" s="600" t="s">
        <v>399</v>
      </c>
      <c r="E363" s="602"/>
      <c r="F363" s="602"/>
      <c r="G363" s="602"/>
      <c r="H363" s="601">
        <v>69194</v>
      </c>
      <c r="I363" s="601">
        <v>8037</v>
      </c>
      <c r="J363" s="602"/>
      <c r="K363" s="601">
        <v>627</v>
      </c>
      <c r="L363" s="602"/>
      <c r="M363" s="602"/>
      <c r="N363" s="602"/>
      <c r="O363" s="602"/>
      <c r="P363" s="602"/>
      <c r="Q363" s="603">
        <v>77858</v>
      </c>
      <c r="R363" s="602"/>
      <c r="S363" s="602"/>
      <c r="T363" s="602"/>
      <c r="U363" s="604">
        <v>121</v>
      </c>
      <c r="V363" s="604">
        <v>16</v>
      </c>
      <c r="W363" s="602"/>
      <c r="X363" s="604">
        <v>2</v>
      </c>
      <c r="Y363" s="602"/>
      <c r="Z363" s="602"/>
      <c r="AA363" s="602"/>
      <c r="AB363" s="602"/>
      <c r="AC363" s="602"/>
      <c r="AD363" s="605">
        <v>139</v>
      </c>
    </row>
    <row r="364" spans="1:30" ht="15.75" thickBot="1" x14ac:dyDescent="0.3">
      <c r="A364" s="593" t="s">
        <v>406</v>
      </c>
      <c r="B364" s="690">
        <v>45337</v>
      </c>
      <c r="C364" s="692" t="s">
        <v>396</v>
      </c>
      <c r="D364" s="606" t="s">
        <v>403</v>
      </c>
      <c r="E364" s="670"/>
      <c r="F364" s="670"/>
      <c r="G364" s="670"/>
      <c r="H364" s="607">
        <v>16318</v>
      </c>
      <c r="I364" s="607">
        <v>3263</v>
      </c>
      <c r="J364" s="670"/>
      <c r="K364" s="607">
        <v>529</v>
      </c>
      <c r="L364" s="670"/>
      <c r="M364" s="670"/>
      <c r="N364" s="670"/>
      <c r="O364" s="670"/>
      <c r="P364" s="670"/>
      <c r="Q364" s="603">
        <v>20110</v>
      </c>
      <c r="R364" s="670"/>
      <c r="S364" s="670"/>
      <c r="T364" s="670"/>
      <c r="U364" s="608">
        <v>38</v>
      </c>
      <c r="V364" s="608">
        <v>6</v>
      </c>
      <c r="W364" s="670"/>
      <c r="X364" s="608">
        <v>2</v>
      </c>
      <c r="Y364" s="670"/>
      <c r="Z364" s="670"/>
      <c r="AA364" s="670"/>
      <c r="AB364" s="670"/>
      <c r="AC364" s="670"/>
      <c r="AD364" s="605">
        <v>46</v>
      </c>
    </row>
    <row r="365" spans="1:30" ht="15.75" thickBot="1" x14ac:dyDescent="0.3">
      <c r="A365" s="593" t="s">
        <v>406</v>
      </c>
      <c r="B365" s="691">
        <v>45338</v>
      </c>
      <c r="C365" s="692" t="s">
        <v>396</v>
      </c>
      <c r="D365" s="600" t="s">
        <v>402</v>
      </c>
      <c r="E365" s="602"/>
      <c r="F365" s="602"/>
      <c r="G365" s="602"/>
      <c r="H365" s="602"/>
      <c r="I365" s="601">
        <v>1000</v>
      </c>
      <c r="J365" s="602"/>
      <c r="K365" s="601">
        <v>1000</v>
      </c>
      <c r="L365" s="602"/>
      <c r="M365" s="602"/>
      <c r="N365" s="602"/>
      <c r="O365" s="602"/>
      <c r="P365" s="602"/>
      <c r="Q365" s="603">
        <v>2000</v>
      </c>
      <c r="R365" s="602"/>
      <c r="S365" s="602"/>
      <c r="T365" s="602"/>
      <c r="U365" s="602"/>
      <c r="V365" s="604">
        <v>1</v>
      </c>
      <c r="W365" s="602"/>
      <c r="X365" s="604">
        <v>1</v>
      </c>
      <c r="Y365" s="602"/>
      <c r="Z365" s="602"/>
      <c r="AA365" s="602"/>
      <c r="AB365" s="602"/>
      <c r="AC365" s="602"/>
      <c r="AD365" s="605">
        <v>2</v>
      </c>
    </row>
    <row r="366" spans="1:30" ht="15.75" thickBot="1" x14ac:dyDescent="0.3">
      <c r="A366" s="593" t="s">
        <v>406</v>
      </c>
      <c r="B366" s="690">
        <v>45338</v>
      </c>
      <c r="C366" s="692" t="s">
        <v>396</v>
      </c>
      <c r="D366" s="606" t="s">
        <v>399</v>
      </c>
      <c r="E366" s="670"/>
      <c r="F366" s="670"/>
      <c r="G366" s="607">
        <v>12131</v>
      </c>
      <c r="H366" s="607">
        <v>178240</v>
      </c>
      <c r="I366" s="607">
        <v>1000</v>
      </c>
      <c r="J366" s="607">
        <v>3000</v>
      </c>
      <c r="K366" s="607">
        <v>6659</v>
      </c>
      <c r="L366" s="670"/>
      <c r="M366" s="670"/>
      <c r="N366" s="670"/>
      <c r="O366" s="670"/>
      <c r="P366" s="670"/>
      <c r="Q366" s="603">
        <v>201030</v>
      </c>
      <c r="R366" s="670"/>
      <c r="S366" s="670"/>
      <c r="T366" s="608">
        <v>17</v>
      </c>
      <c r="U366" s="608">
        <v>290</v>
      </c>
      <c r="V366" s="608">
        <v>1</v>
      </c>
      <c r="W366" s="608">
        <v>3</v>
      </c>
      <c r="X366" s="608">
        <v>13</v>
      </c>
      <c r="Y366" s="670"/>
      <c r="Z366" s="670"/>
      <c r="AA366" s="670"/>
      <c r="AB366" s="670"/>
      <c r="AC366" s="670"/>
      <c r="AD366" s="605">
        <v>324</v>
      </c>
    </row>
    <row r="367" spans="1:30" ht="15.75" thickBot="1" x14ac:dyDescent="0.3">
      <c r="A367" s="593" t="s">
        <v>406</v>
      </c>
      <c r="B367" s="691">
        <v>45338</v>
      </c>
      <c r="C367" s="692" t="s">
        <v>396</v>
      </c>
      <c r="D367" s="600" t="s">
        <v>403</v>
      </c>
      <c r="E367" s="602"/>
      <c r="F367" s="602"/>
      <c r="G367" s="601">
        <v>1650</v>
      </c>
      <c r="H367" s="601">
        <v>43395</v>
      </c>
      <c r="I367" s="602"/>
      <c r="J367" s="602"/>
      <c r="K367" s="601">
        <v>2903</v>
      </c>
      <c r="L367" s="602"/>
      <c r="M367" s="602"/>
      <c r="N367" s="602"/>
      <c r="O367" s="602"/>
      <c r="P367" s="602"/>
      <c r="Q367" s="603">
        <v>47948</v>
      </c>
      <c r="R367" s="602"/>
      <c r="S367" s="602"/>
      <c r="T367" s="604">
        <v>4</v>
      </c>
      <c r="U367" s="604">
        <v>110</v>
      </c>
      <c r="V367" s="602"/>
      <c r="W367" s="602"/>
      <c r="X367" s="604">
        <v>9</v>
      </c>
      <c r="Y367" s="602"/>
      <c r="Z367" s="602"/>
      <c r="AA367" s="602"/>
      <c r="AB367" s="602"/>
      <c r="AC367" s="602"/>
      <c r="AD367" s="605">
        <v>123</v>
      </c>
    </row>
    <row r="368" spans="1:30" ht="15.75" thickBot="1" x14ac:dyDescent="0.3">
      <c r="A368" s="593" t="s">
        <v>406</v>
      </c>
      <c r="B368" s="690">
        <v>45344</v>
      </c>
      <c r="C368" s="692" t="s">
        <v>396</v>
      </c>
      <c r="D368" s="606" t="s">
        <v>399</v>
      </c>
      <c r="E368" s="670"/>
      <c r="F368" s="670"/>
      <c r="G368" s="607">
        <v>6761</v>
      </c>
      <c r="H368" s="607">
        <v>139907</v>
      </c>
      <c r="I368" s="607">
        <v>19683</v>
      </c>
      <c r="J368" s="607">
        <v>500</v>
      </c>
      <c r="K368" s="607">
        <v>8444</v>
      </c>
      <c r="L368" s="670"/>
      <c r="M368" s="670"/>
      <c r="N368" s="670"/>
      <c r="O368" s="670"/>
      <c r="P368" s="670"/>
      <c r="Q368" s="603">
        <v>175295</v>
      </c>
      <c r="R368" s="670"/>
      <c r="S368" s="670"/>
      <c r="T368" s="608">
        <v>13</v>
      </c>
      <c r="U368" s="608">
        <v>234</v>
      </c>
      <c r="V368" s="608">
        <v>41</v>
      </c>
      <c r="W368" s="608">
        <v>1</v>
      </c>
      <c r="X368" s="608">
        <v>15</v>
      </c>
      <c r="Y368" s="670"/>
      <c r="Z368" s="670"/>
      <c r="AA368" s="670"/>
      <c r="AB368" s="670"/>
      <c r="AC368" s="670"/>
      <c r="AD368" s="605">
        <v>303</v>
      </c>
    </row>
    <row r="369" spans="1:30" ht="15.75" thickBot="1" x14ac:dyDescent="0.3">
      <c r="A369" s="593" t="s">
        <v>406</v>
      </c>
      <c r="B369" s="691">
        <v>45344</v>
      </c>
      <c r="C369" s="692" t="s">
        <v>396</v>
      </c>
      <c r="D369" s="600" t="s">
        <v>403</v>
      </c>
      <c r="E369" s="602"/>
      <c r="F369" s="602"/>
      <c r="G369" s="601">
        <v>2457</v>
      </c>
      <c r="H369" s="601">
        <v>30591</v>
      </c>
      <c r="I369" s="601">
        <v>9073</v>
      </c>
      <c r="J369" s="602"/>
      <c r="K369" s="601">
        <v>1100</v>
      </c>
      <c r="L369" s="602"/>
      <c r="M369" s="602"/>
      <c r="N369" s="602"/>
      <c r="O369" s="602"/>
      <c r="P369" s="602"/>
      <c r="Q369" s="603">
        <v>43221</v>
      </c>
      <c r="R369" s="602"/>
      <c r="S369" s="602"/>
      <c r="T369" s="604">
        <v>6</v>
      </c>
      <c r="U369" s="604">
        <v>79</v>
      </c>
      <c r="V369" s="604">
        <v>23</v>
      </c>
      <c r="W369" s="602"/>
      <c r="X369" s="604">
        <v>3</v>
      </c>
      <c r="Y369" s="602"/>
      <c r="Z369" s="602"/>
      <c r="AA369" s="602"/>
      <c r="AB369" s="602"/>
      <c r="AC369" s="602"/>
      <c r="AD369" s="605">
        <v>111</v>
      </c>
    </row>
    <row r="370" spans="1:30" ht="15.75" thickBot="1" x14ac:dyDescent="0.3">
      <c r="A370" s="593" t="s">
        <v>406</v>
      </c>
      <c r="B370" s="690">
        <v>45345</v>
      </c>
      <c r="C370" s="692" t="s">
        <v>396</v>
      </c>
      <c r="D370" s="606" t="s">
        <v>399</v>
      </c>
      <c r="E370" s="670"/>
      <c r="F370" s="670"/>
      <c r="G370" s="607">
        <v>2181</v>
      </c>
      <c r="H370" s="607">
        <v>18579</v>
      </c>
      <c r="I370" s="607">
        <v>55793</v>
      </c>
      <c r="J370" s="670"/>
      <c r="K370" s="607">
        <v>4432</v>
      </c>
      <c r="L370" s="670"/>
      <c r="M370" s="670"/>
      <c r="N370" s="670"/>
      <c r="O370" s="670"/>
      <c r="P370" s="670"/>
      <c r="Q370" s="603">
        <v>80985</v>
      </c>
      <c r="R370" s="670"/>
      <c r="S370" s="670"/>
      <c r="T370" s="608">
        <v>3</v>
      </c>
      <c r="U370" s="608">
        <v>38</v>
      </c>
      <c r="V370" s="608">
        <v>102</v>
      </c>
      <c r="W370" s="670"/>
      <c r="X370" s="608">
        <v>11</v>
      </c>
      <c r="Y370" s="670"/>
      <c r="Z370" s="670"/>
      <c r="AA370" s="670"/>
      <c r="AB370" s="670"/>
      <c r="AC370" s="670"/>
      <c r="AD370" s="605">
        <v>154</v>
      </c>
    </row>
    <row r="371" spans="1:30" ht="15.75" thickBot="1" x14ac:dyDescent="0.3">
      <c r="A371" s="593" t="s">
        <v>406</v>
      </c>
      <c r="B371" s="691">
        <v>45345</v>
      </c>
      <c r="C371" s="692" t="s">
        <v>396</v>
      </c>
      <c r="D371" s="600" t="s">
        <v>403</v>
      </c>
      <c r="E371" s="602"/>
      <c r="F371" s="602"/>
      <c r="G371" s="601">
        <v>467</v>
      </c>
      <c r="H371" s="601">
        <v>8046</v>
      </c>
      <c r="I371" s="601">
        <v>17420</v>
      </c>
      <c r="J371" s="602"/>
      <c r="K371" s="601">
        <v>2735</v>
      </c>
      <c r="L371" s="602"/>
      <c r="M371" s="602"/>
      <c r="N371" s="602"/>
      <c r="O371" s="602"/>
      <c r="P371" s="602"/>
      <c r="Q371" s="603">
        <v>28668</v>
      </c>
      <c r="R371" s="602"/>
      <c r="S371" s="602"/>
      <c r="T371" s="604">
        <v>2</v>
      </c>
      <c r="U371" s="604">
        <v>24</v>
      </c>
      <c r="V371" s="604">
        <v>42</v>
      </c>
      <c r="W371" s="602"/>
      <c r="X371" s="604">
        <v>6</v>
      </c>
      <c r="Y371" s="602"/>
      <c r="Z371" s="602"/>
      <c r="AA371" s="602"/>
      <c r="AB371" s="602"/>
      <c r="AC371" s="602"/>
      <c r="AD371" s="605">
        <v>74</v>
      </c>
    </row>
    <row r="372" spans="1:30" ht="15.75" thickBot="1" x14ac:dyDescent="0.3">
      <c r="A372" s="593" t="s">
        <v>406</v>
      </c>
      <c r="B372" s="690">
        <v>45348</v>
      </c>
      <c r="C372" s="692" t="s">
        <v>396</v>
      </c>
      <c r="D372" s="606" t="s">
        <v>402</v>
      </c>
      <c r="E372" s="670"/>
      <c r="F372" s="670"/>
      <c r="G372" s="607">
        <v>239</v>
      </c>
      <c r="H372" s="607">
        <v>5873</v>
      </c>
      <c r="I372" s="607">
        <v>33129</v>
      </c>
      <c r="J372" s="607">
        <v>7027</v>
      </c>
      <c r="K372" s="607">
        <v>1141</v>
      </c>
      <c r="L372" s="670"/>
      <c r="M372" s="670"/>
      <c r="N372" s="670"/>
      <c r="O372" s="670"/>
      <c r="P372" s="670"/>
      <c r="Q372" s="603">
        <v>47409</v>
      </c>
      <c r="R372" s="670"/>
      <c r="S372" s="670"/>
      <c r="T372" s="608">
        <v>1</v>
      </c>
      <c r="U372" s="608">
        <v>13</v>
      </c>
      <c r="V372" s="608">
        <v>73</v>
      </c>
      <c r="W372" s="608">
        <v>20</v>
      </c>
      <c r="X372" s="608">
        <v>2</v>
      </c>
      <c r="Y372" s="670"/>
      <c r="Z372" s="670"/>
      <c r="AA372" s="670"/>
      <c r="AB372" s="670"/>
      <c r="AC372" s="670"/>
      <c r="AD372" s="605">
        <v>109</v>
      </c>
    </row>
    <row r="373" spans="1:30" ht="15.75" thickBot="1" x14ac:dyDescent="0.3">
      <c r="A373" s="593" t="s">
        <v>406</v>
      </c>
      <c r="B373" s="691">
        <v>45348</v>
      </c>
      <c r="C373" s="692" t="s">
        <v>396</v>
      </c>
      <c r="D373" s="600" t="s">
        <v>399</v>
      </c>
      <c r="E373" s="602"/>
      <c r="F373" s="602"/>
      <c r="G373" s="602"/>
      <c r="H373" s="601">
        <v>37287</v>
      </c>
      <c r="I373" s="601">
        <v>38155</v>
      </c>
      <c r="J373" s="602"/>
      <c r="K373" s="601">
        <v>8241</v>
      </c>
      <c r="L373" s="602"/>
      <c r="M373" s="602"/>
      <c r="N373" s="602"/>
      <c r="O373" s="602"/>
      <c r="P373" s="602"/>
      <c r="Q373" s="603">
        <v>83683</v>
      </c>
      <c r="R373" s="602"/>
      <c r="S373" s="602"/>
      <c r="T373" s="602"/>
      <c r="U373" s="604">
        <v>57</v>
      </c>
      <c r="V373" s="604">
        <v>67</v>
      </c>
      <c r="W373" s="602"/>
      <c r="X373" s="604">
        <v>26</v>
      </c>
      <c r="Y373" s="602"/>
      <c r="Z373" s="602"/>
      <c r="AA373" s="602"/>
      <c r="AB373" s="602"/>
      <c r="AC373" s="602"/>
      <c r="AD373" s="605">
        <v>92</v>
      </c>
    </row>
    <row r="374" spans="1:30" ht="15.75" thickBot="1" x14ac:dyDescent="0.3">
      <c r="A374" s="593" t="s">
        <v>406</v>
      </c>
      <c r="B374" s="690">
        <v>45348</v>
      </c>
      <c r="C374" s="692" t="s">
        <v>396</v>
      </c>
      <c r="D374" s="606" t="s">
        <v>403</v>
      </c>
      <c r="E374" s="670"/>
      <c r="F374" s="670"/>
      <c r="G374" s="670"/>
      <c r="H374" s="607">
        <v>9448</v>
      </c>
      <c r="I374" s="607">
        <v>7483</v>
      </c>
      <c r="J374" s="670"/>
      <c r="K374" s="607">
        <v>2946</v>
      </c>
      <c r="L374" s="670"/>
      <c r="M374" s="670"/>
      <c r="N374" s="670"/>
      <c r="O374" s="670"/>
      <c r="P374" s="670"/>
      <c r="Q374" s="603">
        <v>19877</v>
      </c>
      <c r="R374" s="670"/>
      <c r="S374" s="670"/>
      <c r="T374" s="670"/>
      <c r="U374" s="608">
        <v>27</v>
      </c>
      <c r="V374" s="608">
        <v>23</v>
      </c>
      <c r="W374" s="670"/>
      <c r="X374" s="608">
        <v>12</v>
      </c>
      <c r="Y374" s="670"/>
      <c r="Z374" s="670"/>
      <c r="AA374" s="670"/>
      <c r="AB374" s="670"/>
      <c r="AC374" s="670"/>
      <c r="AD374" s="605">
        <v>38</v>
      </c>
    </row>
    <row r="375" spans="1:30" ht="15.75" thickBot="1" x14ac:dyDescent="0.3">
      <c r="A375" s="593" t="s">
        <v>406</v>
      </c>
      <c r="B375" s="691">
        <v>45349</v>
      </c>
      <c r="C375" s="692" t="s">
        <v>396</v>
      </c>
      <c r="D375" s="600" t="s">
        <v>399</v>
      </c>
      <c r="E375" s="602"/>
      <c r="F375" s="602"/>
      <c r="G375" s="602"/>
      <c r="H375" s="601">
        <v>37995</v>
      </c>
      <c r="I375" s="601">
        <v>32816</v>
      </c>
      <c r="J375" s="602"/>
      <c r="K375" s="601">
        <v>13856</v>
      </c>
      <c r="L375" s="602"/>
      <c r="M375" s="602"/>
      <c r="N375" s="602"/>
      <c r="O375" s="602"/>
      <c r="P375" s="602"/>
      <c r="Q375" s="603">
        <v>84667</v>
      </c>
      <c r="R375" s="602"/>
      <c r="S375" s="602"/>
      <c r="T375" s="602"/>
      <c r="U375" s="604">
        <v>59</v>
      </c>
      <c r="V375" s="604">
        <v>63</v>
      </c>
      <c r="W375" s="602"/>
      <c r="X375" s="604">
        <v>33</v>
      </c>
      <c r="Y375" s="602"/>
      <c r="Z375" s="602"/>
      <c r="AA375" s="602"/>
      <c r="AB375" s="602"/>
      <c r="AC375" s="602"/>
      <c r="AD375" s="605">
        <v>84</v>
      </c>
    </row>
    <row r="376" spans="1:30" ht="15.75" thickBot="1" x14ac:dyDescent="0.3">
      <c r="A376" s="593" t="s">
        <v>406</v>
      </c>
      <c r="B376" s="690">
        <v>45349</v>
      </c>
      <c r="C376" s="692" t="s">
        <v>396</v>
      </c>
      <c r="D376" s="606" t="s">
        <v>403</v>
      </c>
      <c r="E376" s="670"/>
      <c r="F376" s="670"/>
      <c r="G376" s="670"/>
      <c r="H376" s="607">
        <v>9658</v>
      </c>
      <c r="I376" s="607">
        <v>7401</v>
      </c>
      <c r="J376" s="670"/>
      <c r="K376" s="607">
        <v>2140</v>
      </c>
      <c r="L376" s="670"/>
      <c r="M376" s="670"/>
      <c r="N376" s="670"/>
      <c r="O376" s="670"/>
      <c r="P376" s="670"/>
      <c r="Q376" s="603">
        <v>19199</v>
      </c>
      <c r="R376" s="670"/>
      <c r="S376" s="670"/>
      <c r="T376" s="670"/>
      <c r="U376" s="608">
        <v>22</v>
      </c>
      <c r="V376" s="608">
        <v>21</v>
      </c>
      <c r="W376" s="670"/>
      <c r="X376" s="608">
        <v>8</v>
      </c>
      <c r="Y376" s="670"/>
      <c r="Z376" s="670"/>
      <c r="AA376" s="670"/>
      <c r="AB376" s="670"/>
      <c r="AC376" s="670"/>
      <c r="AD376" s="605">
        <v>29</v>
      </c>
    </row>
    <row r="377" spans="1:30" ht="15.75" thickBot="1" x14ac:dyDescent="0.3">
      <c r="A377" s="593" t="s">
        <v>406</v>
      </c>
      <c r="B377" s="691">
        <v>45350</v>
      </c>
      <c r="C377" s="692" t="s">
        <v>396</v>
      </c>
      <c r="D377" s="600" t="s">
        <v>399</v>
      </c>
      <c r="E377" s="602"/>
      <c r="F377" s="602"/>
      <c r="G377" s="601">
        <v>4717</v>
      </c>
      <c r="H377" s="601">
        <v>89010</v>
      </c>
      <c r="I377" s="601">
        <v>53106</v>
      </c>
      <c r="J377" s="601">
        <v>17646</v>
      </c>
      <c r="K377" s="601">
        <v>1926</v>
      </c>
      <c r="L377" s="602"/>
      <c r="M377" s="602"/>
      <c r="N377" s="602"/>
      <c r="O377" s="602"/>
      <c r="P377" s="602"/>
      <c r="Q377" s="603">
        <v>166405</v>
      </c>
      <c r="R377" s="602"/>
      <c r="S377" s="602"/>
      <c r="T377" s="604">
        <v>7</v>
      </c>
      <c r="U377" s="604">
        <v>133</v>
      </c>
      <c r="V377" s="604">
        <v>112</v>
      </c>
      <c r="W377" s="604">
        <v>57</v>
      </c>
      <c r="X377" s="604">
        <v>4</v>
      </c>
      <c r="Y377" s="602"/>
      <c r="Z377" s="602"/>
      <c r="AA377" s="602"/>
      <c r="AB377" s="602"/>
      <c r="AC377" s="602"/>
      <c r="AD377" s="605">
        <v>170</v>
      </c>
    </row>
    <row r="378" spans="1:30" ht="15.75" thickBot="1" x14ac:dyDescent="0.3">
      <c r="A378" s="593" t="s">
        <v>406</v>
      </c>
      <c r="B378" s="690">
        <v>45350</v>
      </c>
      <c r="C378" s="692" t="s">
        <v>396</v>
      </c>
      <c r="D378" s="606" t="s">
        <v>403</v>
      </c>
      <c r="E378" s="670"/>
      <c r="F378" s="670"/>
      <c r="G378" s="607">
        <v>848</v>
      </c>
      <c r="H378" s="607">
        <v>16327</v>
      </c>
      <c r="I378" s="607">
        <v>9748</v>
      </c>
      <c r="J378" s="607">
        <v>3766</v>
      </c>
      <c r="K378" s="607">
        <v>976</v>
      </c>
      <c r="L378" s="670"/>
      <c r="M378" s="670"/>
      <c r="N378" s="670"/>
      <c r="O378" s="670"/>
      <c r="P378" s="670"/>
      <c r="Q378" s="603">
        <v>31665</v>
      </c>
      <c r="R378" s="670"/>
      <c r="S378" s="670"/>
      <c r="T378" s="608">
        <v>2</v>
      </c>
      <c r="U378" s="608">
        <v>41</v>
      </c>
      <c r="V378" s="608">
        <v>34</v>
      </c>
      <c r="W378" s="608">
        <v>16</v>
      </c>
      <c r="X378" s="608">
        <v>4</v>
      </c>
      <c r="Y378" s="670"/>
      <c r="Z378" s="670"/>
      <c r="AA378" s="670"/>
      <c r="AB378" s="670"/>
      <c r="AC378" s="670"/>
      <c r="AD378" s="605">
        <v>52</v>
      </c>
    </row>
    <row r="379" spans="1:30" ht="15.75" thickBot="1" x14ac:dyDescent="0.3">
      <c r="A379" s="593" t="s">
        <v>406</v>
      </c>
      <c r="B379" s="691">
        <v>45351</v>
      </c>
      <c r="C379" s="692" t="s">
        <v>396</v>
      </c>
      <c r="D379" s="600" t="s">
        <v>402</v>
      </c>
      <c r="E379" s="602"/>
      <c r="F379" s="602"/>
      <c r="G379" s="601">
        <v>1213</v>
      </c>
      <c r="H379" s="601">
        <v>3025</v>
      </c>
      <c r="I379" s="601">
        <v>26577</v>
      </c>
      <c r="J379" s="601">
        <v>47317</v>
      </c>
      <c r="K379" s="601">
        <v>8447</v>
      </c>
      <c r="L379" s="602"/>
      <c r="M379" s="602"/>
      <c r="N379" s="602"/>
      <c r="O379" s="602"/>
      <c r="P379" s="602"/>
      <c r="Q379" s="603">
        <v>86579</v>
      </c>
      <c r="R379" s="602"/>
      <c r="S379" s="602"/>
      <c r="T379" s="604">
        <v>2</v>
      </c>
      <c r="U379" s="604">
        <v>6</v>
      </c>
      <c r="V379" s="604">
        <v>56</v>
      </c>
      <c r="W379" s="604">
        <v>104</v>
      </c>
      <c r="X379" s="604">
        <v>18</v>
      </c>
      <c r="Y379" s="602"/>
      <c r="Z379" s="602"/>
      <c r="AA379" s="602"/>
      <c r="AB379" s="602"/>
      <c r="AC379" s="602"/>
      <c r="AD379" s="605">
        <v>186</v>
      </c>
    </row>
    <row r="380" spans="1:30" ht="15.75" thickBot="1" x14ac:dyDescent="0.3">
      <c r="A380" s="593" t="s">
        <v>406</v>
      </c>
      <c r="B380" s="690">
        <v>45351</v>
      </c>
      <c r="C380" s="692" t="s">
        <v>396</v>
      </c>
      <c r="D380" s="606" t="s">
        <v>399</v>
      </c>
      <c r="E380" s="670"/>
      <c r="F380" s="670"/>
      <c r="G380" s="607">
        <v>11073</v>
      </c>
      <c r="H380" s="607">
        <v>125745</v>
      </c>
      <c r="I380" s="607">
        <v>71460</v>
      </c>
      <c r="J380" s="607">
        <v>43738</v>
      </c>
      <c r="K380" s="607">
        <v>5758</v>
      </c>
      <c r="L380" s="670"/>
      <c r="M380" s="670"/>
      <c r="N380" s="670"/>
      <c r="O380" s="670"/>
      <c r="P380" s="670"/>
      <c r="Q380" s="603">
        <v>257774</v>
      </c>
      <c r="R380" s="670"/>
      <c r="S380" s="670"/>
      <c r="T380" s="608">
        <v>17</v>
      </c>
      <c r="U380" s="608">
        <v>183</v>
      </c>
      <c r="V380" s="608">
        <v>166</v>
      </c>
      <c r="W380" s="608">
        <v>124</v>
      </c>
      <c r="X380" s="608">
        <v>12</v>
      </c>
      <c r="Y380" s="670"/>
      <c r="Z380" s="670"/>
      <c r="AA380" s="670"/>
      <c r="AB380" s="670"/>
      <c r="AC380" s="670"/>
      <c r="AD380" s="605">
        <v>285</v>
      </c>
    </row>
    <row r="381" spans="1:30" ht="15.75" thickBot="1" x14ac:dyDescent="0.3">
      <c r="A381" s="593" t="s">
        <v>406</v>
      </c>
      <c r="B381" s="691">
        <v>45351</v>
      </c>
      <c r="C381" s="692" t="s">
        <v>396</v>
      </c>
      <c r="D381" s="600" t="s">
        <v>403</v>
      </c>
      <c r="E381" s="602"/>
      <c r="F381" s="602"/>
      <c r="G381" s="601">
        <v>1310</v>
      </c>
      <c r="H381" s="601">
        <v>16498</v>
      </c>
      <c r="I381" s="601">
        <v>16179</v>
      </c>
      <c r="J381" s="601">
        <v>8630</v>
      </c>
      <c r="K381" s="601">
        <v>3797</v>
      </c>
      <c r="L381" s="602"/>
      <c r="M381" s="602"/>
      <c r="N381" s="602"/>
      <c r="O381" s="602"/>
      <c r="P381" s="602"/>
      <c r="Q381" s="603">
        <v>46414</v>
      </c>
      <c r="R381" s="602"/>
      <c r="S381" s="602"/>
      <c r="T381" s="604">
        <v>3</v>
      </c>
      <c r="U381" s="604">
        <v>47</v>
      </c>
      <c r="V381" s="604">
        <v>57</v>
      </c>
      <c r="W381" s="604">
        <v>35</v>
      </c>
      <c r="X381" s="604">
        <v>10</v>
      </c>
      <c r="Y381" s="602"/>
      <c r="Z381" s="602"/>
      <c r="AA381" s="602"/>
      <c r="AB381" s="602"/>
      <c r="AC381" s="602"/>
      <c r="AD381" s="605">
        <v>92</v>
      </c>
    </row>
    <row r="382" spans="1:30" ht="15.75" thickBot="1" x14ac:dyDescent="0.3">
      <c r="A382" s="593" t="s">
        <v>406</v>
      </c>
      <c r="B382" s="690">
        <v>45352</v>
      </c>
      <c r="C382" s="692" t="s">
        <v>396</v>
      </c>
      <c r="D382" s="606" t="s">
        <v>399</v>
      </c>
      <c r="E382" s="670"/>
      <c r="F382" s="670"/>
      <c r="G382" s="670"/>
      <c r="H382" s="607">
        <v>10328</v>
      </c>
      <c r="I382" s="607">
        <v>175560</v>
      </c>
      <c r="J382" s="607">
        <v>154066</v>
      </c>
      <c r="K382" s="670"/>
      <c r="L382" s="607">
        <v>5454</v>
      </c>
      <c r="M382" s="670"/>
      <c r="N382" s="670"/>
      <c r="O382" s="670"/>
      <c r="P382" s="670"/>
      <c r="Q382" s="603">
        <v>345408</v>
      </c>
      <c r="R382" s="670"/>
      <c r="S382" s="670"/>
      <c r="T382" s="670"/>
      <c r="U382" s="608">
        <v>20</v>
      </c>
      <c r="V382" s="608">
        <v>318</v>
      </c>
      <c r="W382" s="608">
        <v>263</v>
      </c>
      <c r="X382" s="670"/>
      <c r="Y382" s="608">
        <v>8</v>
      </c>
      <c r="Z382" s="670"/>
      <c r="AA382" s="670"/>
      <c r="AB382" s="670"/>
      <c r="AC382" s="670"/>
      <c r="AD382" s="605">
        <v>553</v>
      </c>
    </row>
    <row r="383" spans="1:30" ht="15.75" thickBot="1" x14ac:dyDescent="0.3">
      <c r="A383" s="593" t="s">
        <v>406</v>
      </c>
      <c r="B383" s="691">
        <v>45352</v>
      </c>
      <c r="C383" s="692" t="s">
        <v>396</v>
      </c>
      <c r="D383" s="600" t="s">
        <v>403</v>
      </c>
      <c r="E383" s="602"/>
      <c r="F383" s="602"/>
      <c r="G383" s="602"/>
      <c r="H383" s="601">
        <v>2780</v>
      </c>
      <c r="I383" s="601">
        <v>45495</v>
      </c>
      <c r="J383" s="601">
        <v>31227</v>
      </c>
      <c r="K383" s="602"/>
      <c r="L383" s="601">
        <v>1240</v>
      </c>
      <c r="M383" s="602"/>
      <c r="N383" s="602"/>
      <c r="O383" s="602"/>
      <c r="P383" s="602"/>
      <c r="Q383" s="603">
        <v>80742</v>
      </c>
      <c r="R383" s="602"/>
      <c r="S383" s="602"/>
      <c r="T383" s="602"/>
      <c r="U383" s="604">
        <v>7</v>
      </c>
      <c r="V383" s="604">
        <v>117</v>
      </c>
      <c r="W383" s="604">
        <v>79</v>
      </c>
      <c r="X383" s="602"/>
      <c r="Y383" s="604">
        <v>3</v>
      </c>
      <c r="Z383" s="602"/>
      <c r="AA383" s="602"/>
      <c r="AB383" s="602"/>
      <c r="AC383" s="602"/>
      <c r="AD383" s="605">
        <v>191</v>
      </c>
    </row>
    <row r="384" spans="1:30" ht="15.75" thickBot="1" x14ac:dyDescent="0.3">
      <c r="A384" s="593" t="s">
        <v>406</v>
      </c>
      <c r="B384" s="690">
        <v>45355</v>
      </c>
      <c r="C384" s="692" t="s">
        <v>396</v>
      </c>
      <c r="D384" s="606" t="s">
        <v>399</v>
      </c>
      <c r="E384" s="670"/>
      <c r="F384" s="670"/>
      <c r="G384" s="670"/>
      <c r="H384" s="607">
        <v>12077</v>
      </c>
      <c r="I384" s="607">
        <v>90580</v>
      </c>
      <c r="J384" s="607">
        <v>209960</v>
      </c>
      <c r="K384" s="607">
        <v>11113</v>
      </c>
      <c r="L384" s="607">
        <v>7526</v>
      </c>
      <c r="M384" s="670"/>
      <c r="N384" s="670"/>
      <c r="O384" s="670"/>
      <c r="P384" s="670"/>
      <c r="Q384" s="603">
        <v>331256</v>
      </c>
      <c r="R384" s="670"/>
      <c r="S384" s="670"/>
      <c r="T384" s="670"/>
      <c r="U384" s="608">
        <v>22</v>
      </c>
      <c r="V384" s="608">
        <v>150</v>
      </c>
      <c r="W384" s="608">
        <v>369</v>
      </c>
      <c r="X384" s="608">
        <v>16</v>
      </c>
      <c r="Y384" s="608">
        <v>16</v>
      </c>
      <c r="Z384" s="670"/>
      <c r="AA384" s="670"/>
      <c r="AB384" s="670"/>
      <c r="AC384" s="670"/>
      <c r="AD384" s="605">
        <v>530</v>
      </c>
    </row>
    <row r="385" spans="1:30" ht="15.75" thickBot="1" x14ac:dyDescent="0.3">
      <c r="A385" s="593" t="s">
        <v>406</v>
      </c>
      <c r="B385" s="691">
        <v>45355</v>
      </c>
      <c r="C385" s="692" t="s">
        <v>396</v>
      </c>
      <c r="D385" s="600" t="s">
        <v>403</v>
      </c>
      <c r="E385" s="602"/>
      <c r="F385" s="602"/>
      <c r="G385" s="602"/>
      <c r="H385" s="601">
        <v>3121</v>
      </c>
      <c r="I385" s="601">
        <v>19851</v>
      </c>
      <c r="J385" s="601">
        <v>54378</v>
      </c>
      <c r="K385" s="601">
        <v>2417</v>
      </c>
      <c r="L385" s="601">
        <v>3965</v>
      </c>
      <c r="M385" s="602"/>
      <c r="N385" s="602"/>
      <c r="O385" s="602"/>
      <c r="P385" s="602"/>
      <c r="Q385" s="603">
        <v>83732</v>
      </c>
      <c r="R385" s="602"/>
      <c r="S385" s="602"/>
      <c r="T385" s="602"/>
      <c r="U385" s="604">
        <v>10</v>
      </c>
      <c r="V385" s="604">
        <v>51</v>
      </c>
      <c r="W385" s="604">
        <v>130</v>
      </c>
      <c r="X385" s="604">
        <v>6</v>
      </c>
      <c r="Y385" s="604">
        <v>10</v>
      </c>
      <c r="Z385" s="602"/>
      <c r="AA385" s="602"/>
      <c r="AB385" s="602"/>
      <c r="AC385" s="602"/>
      <c r="AD385" s="605">
        <v>196</v>
      </c>
    </row>
    <row r="386" spans="1:30" ht="15.75" thickBot="1" x14ac:dyDescent="0.3">
      <c r="A386" s="593" t="s">
        <v>406</v>
      </c>
      <c r="B386" s="690">
        <v>45356</v>
      </c>
      <c r="C386" s="692" t="s">
        <v>396</v>
      </c>
      <c r="D386" s="606" t="s">
        <v>399</v>
      </c>
      <c r="E386" s="670"/>
      <c r="F386" s="670"/>
      <c r="G386" s="670"/>
      <c r="H386" s="670"/>
      <c r="I386" s="607">
        <v>1000</v>
      </c>
      <c r="J386" s="607">
        <v>77770</v>
      </c>
      <c r="K386" s="607">
        <v>84244</v>
      </c>
      <c r="L386" s="607">
        <v>7178</v>
      </c>
      <c r="M386" s="670"/>
      <c r="N386" s="670"/>
      <c r="O386" s="670"/>
      <c r="P386" s="670"/>
      <c r="Q386" s="603">
        <v>170192</v>
      </c>
      <c r="R386" s="670"/>
      <c r="S386" s="670"/>
      <c r="T386" s="670"/>
      <c r="U386" s="670"/>
      <c r="V386" s="608">
        <v>1</v>
      </c>
      <c r="W386" s="608">
        <v>136</v>
      </c>
      <c r="X386" s="608">
        <v>152</v>
      </c>
      <c r="Y386" s="608">
        <v>15</v>
      </c>
      <c r="Z386" s="670"/>
      <c r="AA386" s="670"/>
      <c r="AB386" s="670"/>
      <c r="AC386" s="670"/>
      <c r="AD386" s="605">
        <v>273</v>
      </c>
    </row>
    <row r="387" spans="1:30" ht="15.75" thickBot="1" x14ac:dyDescent="0.3">
      <c r="A387" s="593" t="s">
        <v>406</v>
      </c>
      <c r="B387" s="691">
        <v>45356</v>
      </c>
      <c r="C387" s="692" t="s">
        <v>396</v>
      </c>
      <c r="D387" s="600" t="s">
        <v>403</v>
      </c>
      <c r="E387" s="602"/>
      <c r="F387" s="602"/>
      <c r="G387" s="602"/>
      <c r="H387" s="602"/>
      <c r="I387" s="602"/>
      <c r="J387" s="601">
        <v>17296</v>
      </c>
      <c r="K387" s="601">
        <v>21630</v>
      </c>
      <c r="L387" s="601">
        <v>2477</v>
      </c>
      <c r="M387" s="602"/>
      <c r="N387" s="602"/>
      <c r="O387" s="602"/>
      <c r="P387" s="602"/>
      <c r="Q387" s="603">
        <v>41403</v>
      </c>
      <c r="R387" s="602"/>
      <c r="S387" s="602"/>
      <c r="T387" s="602"/>
      <c r="U387" s="602"/>
      <c r="V387" s="602"/>
      <c r="W387" s="604">
        <v>45</v>
      </c>
      <c r="X387" s="604">
        <v>53</v>
      </c>
      <c r="Y387" s="604">
        <v>8</v>
      </c>
      <c r="Z387" s="602"/>
      <c r="AA387" s="602"/>
      <c r="AB387" s="602"/>
      <c r="AC387" s="602"/>
      <c r="AD387" s="605">
        <v>96</v>
      </c>
    </row>
    <row r="388" spans="1:30" ht="15.75" thickBot="1" x14ac:dyDescent="0.3">
      <c r="A388" s="593" t="s">
        <v>406</v>
      </c>
      <c r="B388" s="690">
        <v>45357</v>
      </c>
      <c r="C388" s="692" t="s">
        <v>396</v>
      </c>
      <c r="D388" s="606" t="s">
        <v>402</v>
      </c>
      <c r="E388" s="670"/>
      <c r="F388" s="670"/>
      <c r="G388" s="670"/>
      <c r="H388" s="607">
        <v>1000</v>
      </c>
      <c r="I388" s="607">
        <v>82442</v>
      </c>
      <c r="J388" s="607">
        <v>150681</v>
      </c>
      <c r="K388" s="607">
        <v>34739</v>
      </c>
      <c r="L388" s="607">
        <v>9473</v>
      </c>
      <c r="M388" s="670"/>
      <c r="N388" s="670"/>
      <c r="O388" s="670"/>
      <c r="P388" s="670"/>
      <c r="Q388" s="603">
        <v>278335</v>
      </c>
      <c r="R388" s="670"/>
      <c r="S388" s="670"/>
      <c r="T388" s="670"/>
      <c r="U388" s="608">
        <v>1</v>
      </c>
      <c r="V388" s="608">
        <v>180</v>
      </c>
      <c r="W388" s="608">
        <v>319</v>
      </c>
      <c r="X388" s="608">
        <v>83</v>
      </c>
      <c r="Y388" s="608">
        <v>23</v>
      </c>
      <c r="Z388" s="670"/>
      <c r="AA388" s="670"/>
      <c r="AB388" s="670"/>
      <c r="AC388" s="670"/>
      <c r="AD388" s="605">
        <v>606</v>
      </c>
    </row>
    <row r="389" spans="1:30" ht="15.75" thickBot="1" x14ac:dyDescent="0.3">
      <c r="A389" s="593" t="s">
        <v>406</v>
      </c>
      <c r="B389" s="691">
        <v>45357</v>
      </c>
      <c r="C389" s="692" t="s">
        <v>396</v>
      </c>
      <c r="D389" s="600" t="s">
        <v>399</v>
      </c>
      <c r="E389" s="602"/>
      <c r="F389" s="602"/>
      <c r="G389" s="602"/>
      <c r="H389" s="601">
        <v>549</v>
      </c>
      <c r="I389" s="601">
        <v>1604</v>
      </c>
      <c r="J389" s="601">
        <v>32444</v>
      </c>
      <c r="K389" s="601">
        <v>54467</v>
      </c>
      <c r="L389" s="601">
        <v>1327</v>
      </c>
      <c r="M389" s="602"/>
      <c r="N389" s="602"/>
      <c r="O389" s="602"/>
      <c r="P389" s="602"/>
      <c r="Q389" s="603">
        <v>90391</v>
      </c>
      <c r="R389" s="602"/>
      <c r="S389" s="602"/>
      <c r="T389" s="602"/>
      <c r="U389" s="604">
        <v>1</v>
      </c>
      <c r="V389" s="604">
        <v>2</v>
      </c>
      <c r="W389" s="604">
        <v>59</v>
      </c>
      <c r="X389" s="604">
        <v>87</v>
      </c>
      <c r="Y389" s="604">
        <v>2</v>
      </c>
      <c r="Z389" s="602"/>
      <c r="AA389" s="602"/>
      <c r="AB389" s="602"/>
      <c r="AC389" s="602"/>
      <c r="AD389" s="605">
        <v>127</v>
      </c>
    </row>
    <row r="390" spans="1:30" ht="15.75" thickBot="1" x14ac:dyDescent="0.3">
      <c r="A390" s="593" t="s">
        <v>406</v>
      </c>
      <c r="B390" s="690">
        <v>45357</v>
      </c>
      <c r="C390" s="692" t="s">
        <v>396</v>
      </c>
      <c r="D390" s="606" t="s">
        <v>403</v>
      </c>
      <c r="E390" s="670"/>
      <c r="F390" s="670"/>
      <c r="G390" s="670"/>
      <c r="H390" s="670"/>
      <c r="I390" s="607">
        <v>129</v>
      </c>
      <c r="J390" s="607">
        <v>6064</v>
      </c>
      <c r="K390" s="607">
        <v>11978</v>
      </c>
      <c r="L390" s="607">
        <v>889</v>
      </c>
      <c r="M390" s="670"/>
      <c r="N390" s="670"/>
      <c r="O390" s="670"/>
      <c r="P390" s="670"/>
      <c r="Q390" s="603">
        <v>19060</v>
      </c>
      <c r="R390" s="670"/>
      <c r="S390" s="670"/>
      <c r="T390" s="670"/>
      <c r="U390" s="670"/>
      <c r="V390" s="608">
        <v>1</v>
      </c>
      <c r="W390" s="608">
        <v>14</v>
      </c>
      <c r="X390" s="608">
        <v>28</v>
      </c>
      <c r="Y390" s="608">
        <v>2</v>
      </c>
      <c r="Z390" s="670"/>
      <c r="AA390" s="670"/>
      <c r="AB390" s="670"/>
      <c r="AC390" s="670"/>
      <c r="AD390" s="605">
        <v>41</v>
      </c>
    </row>
    <row r="391" spans="1:30" ht="15.75" thickBot="1" x14ac:dyDescent="0.3">
      <c r="A391" s="593" t="s">
        <v>406</v>
      </c>
      <c r="B391" s="691">
        <v>45358</v>
      </c>
      <c r="C391" s="692" t="s">
        <v>396</v>
      </c>
      <c r="D391" s="600" t="s">
        <v>402</v>
      </c>
      <c r="E391" s="602"/>
      <c r="F391" s="602"/>
      <c r="G391" s="601">
        <v>222</v>
      </c>
      <c r="H391" s="601">
        <v>297</v>
      </c>
      <c r="I391" s="601">
        <v>12096</v>
      </c>
      <c r="J391" s="601">
        <v>19809</v>
      </c>
      <c r="K391" s="601">
        <v>5272</v>
      </c>
      <c r="L391" s="601">
        <v>4426</v>
      </c>
      <c r="M391" s="602"/>
      <c r="N391" s="602"/>
      <c r="O391" s="602"/>
      <c r="P391" s="602"/>
      <c r="Q391" s="603">
        <v>42122</v>
      </c>
      <c r="R391" s="602"/>
      <c r="S391" s="602"/>
      <c r="T391" s="604">
        <v>1</v>
      </c>
      <c r="U391" s="604">
        <v>1</v>
      </c>
      <c r="V391" s="604">
        <v>45</v>
      </c>
      <c r="W391" s="604">
        <v>67</v>
      </c>
      <c r="X391" s="604">
        <v>17</v>
      </c>
      <c r="Y391" s="604">
        <v>13</v>
      </c>
      <c r="Z391" s="602"/>
      <c r="AA391" s="602"/>
      <c r="AB391" s="602"/>
      <c r="AC391" s="602"/>
      <c r="AD391" s="605">
        <v>144</v>
      </c>
    </row>
    <row r="392" spans="1:30" ht="15.75" thickBot="1" x14ac:dyDescent="0.3">
      <c r="A392" s="593" t="s">
        <v>406</v>
      </c>
      <c r="B392" s="690">
        <v>45358</v>
      </c>
      <c r="C392" s="692" t="s">
        <v>396</v>
      </c>
      <c r="D392" s="606" t="s">
        <v>399</v>
      </c>
      <c r="E392" s="670"/>
      <c r="F392" s="670"/>
      <c r="G392" s="670"/>
      <c r="H392" s="670"/>
      <c r="I392" s="670"/>
      <c r="J392" s="607">
        <v>59265</v>
      </c>
      <c r="K392" s="607">
        <v>24982</v>
      </c>
      <c r="L392" s="670"/>
      <c r="M392" s="670"/>
      <c r="N392" s="670"/>
      <c r="O392" s="670"/>
      <c r="P392" s="670"/>
      <c r="Q392" s="603">
        <v>84247</v>
      </c>
      <c r="R392" s="670"/>
      <c r="S392" s="670"/>
      <c r="T392" s="670"/>
      <c r="U392" s="670"/>
      <c r="V392" s="670"/>
      <c r="W392" s="608">
        <v>102</v>
      </c>
      <c r="X392" s="608">
        <v>45</v>
      </c>
      <c r="Y392" s="670"/>
      <c r="Z392" s="670"/>
      <c r="AA392" s="670"/>
      <c r="AB392" s="670"/>
      <c r="AC392" s="670"/>
      <c r="AD392" s="605">
        <v>136</v>
      </c>
    </row>
    <row r="393" spans="1:30" ht="15.75" thickBot="1" x14ac:dyDescent="0.3">
      <c r="A393" s="593" t="s">
        <v>406</v>
      </c>
      <c r="B393" s="691">
        <v>45358</v>
      </c>
      <c r="C393" s="692" t="s">
        <v>396</v>
      </c>
      <c r="D393" s="600" t="s">
        <v>403</v>
      </c>
      <c r="E393" s="602"/>
      <c r="F393" s="602"/>
      <c r="G393" s="602"/>
      <c r="H393" s="602"/>
      <c r="I393" s="602"/>
      <c r="J393" s="601">
        <v>15668</v>
      </c>
      <c r="K393" s="601">
        <v>6148</v>
      </c>
      <c r="L393" s="602"/>
      <c r="M393" s="602"/>
      <c r="N393" s="602"/>
      <c r="O393" s="602"/>
      <c r="P393" s="602"/>
      <c r="Q393" s="603">
        <v>21816</v>
      </c>
      <c r="R393" s="602"/>
      <c r="S393" s="602"/>
      <c r="T393" s="602"/>
      <c r="U393" s="602"/>
      <c r="V393" s="602"/>
      <c r="W393" s="604">
        <v>40</v>
      </c>
      <c r="X393" s="604">
        <v>15</v>
      </c>
      <c r="Y393" s="602"/>
      <c r="Z393" s="602"/>
      <c r="AA393" s="602"/>
      <c r="AB393" s="602"/>
      <c r="AC393" s="602"/>
      <c r="AD393" s="605">
        <v>52</v>
      </c>
    </row>
    <row r="394" spans="1:30" ht="15.75" thickBot="1" x14ac:dyDescent="0.3">
      <c r="A394" s="593" t="s">
        <v>406</v>
      </c>
      <c r="B394" s="672">
        <v>45359</v>
      </c>
      <c r="C394" s="671" t="s">
        <v>396</v>
      </c>
      <c r="D394" s="606" t="s">
        <v>399</v>
      </c>
      <c r="E394" s="670"/>
      <c r="F394" s="670"/>
      <c r="G394" s="670"/>
      <c r="H394" s="607">
        <v>363</v>
      </c>
      <c r="I394" s="670"/>
      <c r="J394" s="670"/>
      <c r="K394" s="670"/>
      <c r="L394" s="670"/>
      <c r="M394" s="670"/>
      <c r="N394" s="670"/>
      <c r="O394" s="670"/>
      <c r="P394" s="670"/>
      <c r="Q394" s="603">
        <v>363</v>
      </c>
      <c r="R394" s="670"/>
      <c r="S394" s="670"/>
      <c r="T394" s="670"/>
      <c r="U394" s="608">
        <v>1</v>
      </c>
      <c r="V394" s="670"/>
      <c r="W394" s="670"/>
      <c r="X394" s="670"/>
      <c r="Y394" s="670"/>
      <c r="Z394" s="670"/>
      <c r="AA394" s="670"/>
      <c r="AB394" s="670"/>
      <c r="AC394" s="670"/>
      <c r="AD394" s="605">
        <v>1</v>
      </c>
    </row>
    <row r="395" spans="1:30" ht="15.75" thickBot="1" x14ac:dyDescent="0.3">
      <c r="A395" s="593" t="s">
        <v>406</v>
      </c>
      <c r="B395" s="673">
        <v>45362</v>
      </c>
      <c r="C395" s="671" t="s">
        <v>396</v>
      </c>
      <c r="D395" s="600" t="s">
        <v>399</v>
      </c>
      <c r="E395" s="602"/>
      <c r="F395" s="602"/>
      <c r="G395" s="602"/>
      <c r="H395" s="602"/>
      <c r="I395" s="602"/>
      <c r="J395" s="602"/>
      <c r="K395" s="602"/>
      <c r="L395" s="601">
        <v>1000</v>
      </c>
      <c r="M395" s="602"/>
      <c r="N395" s="602"/>
      <c r="O395" s="602"/>
      <c r="P395" s="602"/>
      <c r="Q395" s="603">
        <v>1000</v>
      </c>
      <c r="R395" s="602"/>
      <c r="S395" s="602"/>
      <c r="T395" s="602"/>
      <c r="U395" s="602"/>
      <c r="V395" s="602"/>
      <c r="W395" s="602"/>
      <c r="X395" s="602"/>
      <c r="Y395" s="604">
        <v>1</v>
      </c>
      <c r="Z395" s="602"/>
      <c r="AA395" s="602"/>
      <c r="AB395" s="602"/>
      <c r="AC395" s="602"/>
      <c r="AD395" s="605">
        <v>1</v>
      </c>
    </row>
    <row r="396" spans="1:30" ht="15.75" thickBot="1" x14ac:dyDescent="0.3">
      <c r="A396" s="593" t="s">
        <v>406</v>
      </c>
      <c r="B396" s="690">
        <v>45363</v>
      </c>
      <c r="C396" s="692" t="s">
        <v>396</v>
      </c>
      <c r="D396" s="606" t="s">
        <v>399</v>
      </c>
      <c r="E396" s="670"/>
      <c r="F396" s="670"/>
      <c r="G396" s="670"/>
      <c r="H396" s="670"/>
      <c r="I396" s="607">
        <v>1289</v>
      </c>
      <c r="J396" s="607">
        <v>30439</v>
      </c>
      <c r="K396" s="607">
        <v>50498</v>
      </c>
      <c r="L396" s="670"/>
      <c r="M396" s="670"/>
      <c r="N396" s="670"/>
      <c r="O396" s="670"/>
      <c r="P396" s="670"/>
      <c r="Q396" s="603">
        <v>82226</v>
      </c>
      <c r="R396" s="670"/>
      <c r="S396" s="670"/>
      <c r="T396" s="670"/>
      <c r="U396" s="670"/>
      <c r="V396" s="608">
        <v>2</v>
      </c>
      <c r="W396" s="608">
        <v>52</v>
      </c>
      <c r="X396" s="608">
        <v>77</v>
      </c>
      <c r="Y396" s="670"/>
      <c r="Z396" s="670"/>
      <c r="AA396" s="670"/>
      <c r="AB396" s="670"/>
      <c r="AC396" s="670"/>
      <c r="AD396" s="605">
        <v>125</v>
      </c>
    </row>
    <row r="397" spans="1:30" ht="15.75" thickBot="1" x14ac:dyDescent="0.3">
      <c r="A397" s="593" t="s">
        <v>406</v>
      </c>
      <c r="B397" s="691">
        <v>45363</v>
      </c>
      <c r="C397" s="692" t="s">
        <v>396</v>
      </c>
      <c r="D397" s="600" t="s">
        <v>403</v>
      </c>
      <c r="E397" s="602"/>
      <c r="F397" s="602"/>
      <c r="G397" s="602"/>
      <c r="H397" s="602"/>
      <c r="I397" s="602"/>
      <c r="J397" s="601">
        <v>10610</v>
      </c>
      <c r="K397" s="601">
        <v>13338</v>
      </c>
      <c r="L397" s="602"/>
      <c r="M397" s="602"/>
      <c r="N397" s="602"/>
      <c r="O397" s="602"/>
      <c r="P397" s="602"/>
      <c r="Q397" s="603">
        <v>23948</v>
      </c>
      <c r="R397" s="602"/>
      <c r="S397" s="602"/>
      <c r="T397" s="602"/>
      <c r="U397" s="602"/>
      <c r="V397" s="602"/>
      <c r="W397" s="604">
        <v>26</v>
      </c>
      <c r="X397" s="604">
        <v>30</v>
      </c>
      <c r="Y397" s="602"/>
      <c r="Z397" s="602"/>
      <c r="AA397" s="602"/>
      <c r="AB397" s="602"/>
      <c r="AC397" s="602"/>
      <c r="AD397" s="605">
        <v>56</v>
      </c>
    </row>
    <row r="398" spans="1:30" ht="15.75" thickBot="1" x14ac:dyDescent="0.3">
      <c r="A398" s="593" t="s">
        <v>406</v>
      </c>
      <c r="B398" s="690">
        <v>45364</v>
      </c>
      <c r="C398" s="692" t="s">
        <v>396</v>
      </c>
      <c r="D398" s="606" t="s">
        <v>399</v>
      </c>
      <c r="E398" s="670"/>
      <c r="F398" s="670"/>
      <c r="G398" s="670"/>
      <c r="H398" s="670"/>
      <c r="I398" s="607">
        <v>1000</v>
      </c>
      <c r="J398" s="607">
        <v>20220</v>
      </c>
      <c r="K398" s="607">
        <v>69400</v>
      </c>
      <c r="L398" s="607">
        <v>0</v>
      </c>
      <c r="M398" s="670"/>
      <c r="N398" s="670"/>
      <c r="O398" s="670"/>
      <c r="P398" s="670"/>
      <c r="Q398" s="603">
        <v>90620</v>
      </c>
      <c r="R398" s="670"/>
      <c r="S398" s="670"/>
      <c r="T398" s="670"/>
      <c r="U398" s="670"/>
      <c r="V398" s="608">
        <v>1</v>
      </c>
      <c r="W398" s="608">
        <v>33</v>
      </c>
      <c r="X398" s="608">
        <v>108</v>
      </c>
      <c r="Y398" s="608">
        <v>1</v>
      </c>
      <c r="Z398" s="670"/>
      <c r="AA398" s="670"/>
      <c r="AB398" s="670"/>
      <c r="AC398" s="670"/>
      <c r="AD398" s="605">
        <v>140</v>
      </c>
    </row>
    <row r="399" spans="1:30" ht="15.75" thickBot="1" x14ac:dyDescent="0.3">
      <c r="A399" s="593" t="s">
        <v>406</v>
      </c>
      <c r="B399" s="691">
        <v>45364</v>
      </c>
      <c r="C399" s="692" t="s">
        <v>396</v>
      </c>
      <c r="D399" s="600" t="s">
        <v>403</v>
      </c>
      <c r="E399" s="602"/>
      <c r="F399" s="602"/>
      <c r="G399" s="602"/>
      <c r="H399" s="602"/>
      <c r="I399" s="602"/>
      <c r="J399" s="601">
        <v>2887</v>
      </c>
      <c r="K399" s="601">
        <v>14261</v>
      </c>
      <c r="L399" s="602"/>
      <c r="M399" s="602"/>
      <c r="N399" s="602"/>
      <c r="O399" s="602"/>
      <c r="P399" s="602"/>
      <c r="Q399" s="603">
        <v>17148</v>
      </c>
      <c r="R399" s="602"/>
      <c r="S399" s="602"/>
      <c r="T399" s="602"/>
      <c r="U399" s="602"/>
      <c r="V399" s="602"/>
      <c r="W399" s="604">
        <v>8</v>
      </c>
      <c r="X399" s="604">
        <v>37</v>
      </c>
      <c r="Y399" s="602"/>
      <c r="Z399" s="602"/>
      <c r="AA399" s="602"/>
      <c r="AB399" s="602"/>
      <c r="AC399" s="602"/>
      <c r="AD399" s="605">
        <v>45</v>
      </c>
    </row>
    <row r="400" spans="1:30" ht="15.75" thickBot="1" x14ac:dyDescent="0.3">
      <c r="A400" s="593" t="s">
        <v>406</v>
      </c>
      <c r="B400" s="690">
        <v>45365</v>
      </c>
      <c r="C400" s="692" t="s">
        <v>396</v>
      </c>
      <c r="D400" s="606" t="s">
        <v>399</v>
      </c>
      <c r="E400" s="670"/>
      <c r="F400" s="670"/>
      <c r="G400" s="670"/>
      <c r="H400" s="670"/>
      <c r="I400" s="670"/>
      <c r="J400" s="607">
        <v>34196</v>
      </c>
      <c r="K400" s="607">
        <v>135936</v>
      </c>
      <c r="L400" s="607">
        <v>1123</v>
      </c>
      <c r="M400" s="670"/>
      <c r="N400" s="670"/>
      <c r="O400" s="670"/>
      <c r="P400" s="670"/>
      <c r="Q400" s="603">
        <v>171255</v>
      </c>
      <c r="R400" s="670"/>
      <c r="S400" s="670"/>
      <c r="T400" s="670"/>
      <c r="U400" s="670"/>
      <c r="V400" s="670"/>
      <c r="W400" s="608">
        <v>63</v>
      </c>
      <c r="X400" s="608">
        <v>207</v>
      </c>
      <c r="Y400" s="608">
        <v>3</v>
      </c>
      <c r="Z400" s="670"/>
      <c r="AA400" s="670"/>
      <c r="AB400" s="670"/>
      <c r="AC400" s="670"/>
      <c r="AD400" s="605">
        <v>262</v>
      </c>
    </row>
    <row r="401" spans="1:30" ht="15.75" thickBot="1" x14ac:dyDescent="0.3">
      <c r="A401" s="593" t="s">
        <v>406</v>
      </c>
      <c r="B401" s="691">
        <v>45365</v>
      </c>
      <c r="C401" s="692" t="s">
        <v>396</v>
      </c>
      <c r="D401" s="600" t="s">
        <v>403</v>
      </c>
      <c r="E401" s="602"/>
      <c r="F401" s="602"/>
      <c r="G401" s="602"/>
      <c r="H401" s="602"/>
      <c r="I401" s="602"/>
      <c r="J401" s="601">
        <v>9347</v>
      </c>
      <c r="K401" s="601">
        <v>33143</v>
      </c>
      <c r="L401" s="601">
        <v>615</v>
      </c>
      <c r="M401" s="602"/>
      <c r="N401" s="602"/>
      <c r="O401" s="602"/>
      <c r="P401" s="602"/>
      <c r="Q401" s="603">
        <v>43105</v>
      </c>
      <c r="R401" s="602"/>
      <c r="S401" s="602"/>
      <c r="T401" s="602"/>
      <c r="U401" s="602"/>
      <c r="V401" s="602"/>
      <c r="W401" s="604">
        <v>26</v>
      </c>
      <c r="X401" s="604">
        <v>76</v>
      </c>
      <c r="Y401" s="604">
        <v>2</v>
      </c>
      <c r="Z401" s="602"/>
      <c r="AA401" s="602"/>
      <c r="AB401" s="602"/>
      <c r="AC401" s="602"/>
      <c r="AD401" s="605">
        <v>102</v>
      </c>
    </row>
    <row r="402" spans="1:30" ht="15.75" thickBot="1" x14ac:dyDescent="0.3">
      <c r="A402" s="593" t="s">
        <v>406</v>
      </c>
      <c r="B402" s="690">
        <v>45366</v>
      </c>
      <c r="C402" s="692" t="s">
        <v>396</v>
      </c>
      <c r="D402" s="606" t="s">
        <v>399</v>
      </c>
      <c r="E402" s="670"/>
      <c r="F402" s="670"/>
      <c r="G402" s="607">
        <v>1496</v>
      </c>
      <c r="H402" s="607">
        <v>11487</v>
      </c>
      <c r="I402" s="607">
        <v>36355</v>
      </c>
      <c r="J402" s="607">
        <v>78365</v>
      </c>
      <c r="K402" s="607">
        <v>32147</v>
      </c>
      <c r="L402" s="607">
        <v>25069</v>
      </c>
      <c r="M402" s="670"/>
      <c r="N402" s="670"/>
      <c r="O402" s="670"/>
      <c r="P402" s="670"/>
      <c r="Q402" s="603">
        <v>184919</v>
      </c>
      <c r="R402" s="670"/>
      <c r="S402" s="670"/>
      <c r="T402" s="608">
        <v>3</v>
      </c>
      <c r="U402" s="608">
        <v>19</v>
      </c>
      <c r="V402" s="608">
        <v>59</v>
      </c>
      <c r="W402" s="608">
        <v>132</v>
      </c>
      <c r="X402" s="608">
        <v>53</v>
      </c>
      <c r="Y402" s="608">
        <v>41</v>
      </c>
      <c r="Z402" s="670"/>
      <c r="AA402" s="670"/>
      <c r="AB402" s="670"/>
      <c r="AC402" s="670"/>
      <c r="AD402" s="605">
        <v>277</v>
      </c>
    </row>
    <row r="403" spans="1:30" ht="15.75" thickBot="1" x14ac:dyDescent="0.3">
      <c r="A403" s="593" t="s">
        <v>406</v>
      </c>
      <c r="B403" s="691">
        <v>45366</v>
      </c>
      <c r="C403" s="692" t="s">
        <v>396</v>
      </c>
      <c r="D403" s="600" t="s">
        <v>403</v>
      </c>
      <c r="E403" s="602"/>
      <c r="F403" s="602"/>
      <c r="G403" s="601">
        <v>1008</v>
      </c>
      <c r="H403" s="601">
        <v>2652</v>
      </c>
      <c r="I403" s="601">
        <v>6638</v>
      </c>
      <c r="J403" s="601">
        <v>21341</v>
      </c>
      <c r="K403" s="601">
        <v>6324</v>
      </c>
      <c r="L403" s="601">
        <v>5187</v>
      </c>
      <c r="M403" s="602"/>
      <c r="N403" s="602"/>
      <c r="O403" s="602"/>
      <c r="P403" s="602"/>
      <c r="Q403" s="603">
        <v>43150</v>
      </c>
      <c r="R403" s="602"/>
      <c r="S403" s="602"/>
      <c r="T403" s="604">
        <v>2</v>
      </c>
      <c r="U403" s="604">
        <v>7</v>
      </c>
      <c r="V403" s="604">
        <v>15</v>
      </c>
      <c r="W403" s="604">
        <v>52</v>
      </c>
      <c r="X403" s="604">
        <v>17</v>
      </c>
      <c r="Y403" s="604">
        <v>11</v>
      </c>
      <c r="Z403" s="602"/>
      <c r="AA403" s="602"/>
      <c r="AB403" s="602"/>
      <c r="AC403" s="602"/>
      <c r="AD403" s="605">
        <v>96</v>
      </c>
    </row>
    <row r="404" spans="1:30" ht="15.75" thickBot="1" x14ac:dyDescent="0.3">
      <c r="A404" s="593" t="s">
        <v>406</v>
      </c>
      <c r="B404" s="690">
        <v>45369</v>
      </c>
      <c r="C404" s="692" t="s">
        <v>396</v>
      </c>
      <c r="D404" s="606" t="s">
        <v>399</v>
      </c>
      <c r="E404" s="670"/>
      <c r="F404" s="670"/>
      <c r="G404" s="670"/>
      <c r="H404" s="607">
        <v>13791</v>
      </c>
      <c r="I404" s="607">
        <v>65735</v>
      </c>
      <c r="J404" s="607">
        <v>129259</v>
      </c>
      <c r="K404" s="607">
        <v>4738</v>
      </c>
      <c r="L404" s="607">
        <v>6841</v>
      </c>
      <c r="M404" s="670"/>
      <c r="N404" s="670"/>
      <c r="O404" s="670"/>
      <c r="P404" s="670"/>
      <c r="Q404" s="603">
        <v>220364</v>
      </c>
      <c r="R404" s="670"/>
      <c r="S404" s="670"/>
      <c r="T404" s="670"/>
      <c r="U404" s="608">
        <v>23</v>
      </c>
      <c r="V404" s="608">
        <v>98</v>
      </c>
      <c r="W404" s="608">
        <v>198</v>
      </c>
      <c r="X404" s="608">
        <v>12</v>
      </c>
      <c r="Y404" s="608">
        <v>11</v>
      </c>
      <c r="Z404" s="670"/>
      <c r="AA404" s="670"/>
      <c r="AB404" s="670"/>
      <c r="AC404" s="670"/>
      <c r="AD404" s="605">
        <v>312</v>
      </c>
    </row>
    <row r="405" spans="1:30" ht="15.75" thickBot="1" x14ac:dyDescent="0.3">
      <c r="A405" s="593" t="s">
        <v>406</v>
      </c>
      <c r="B405" s="691">
        <v>45369</v>
      </c>
      <c r="C405" s="692" t="s">
        <v>396</v>
      </c>
      <c r="D405" s="600" t="s">
        <v>403</v>
      </c>
      <c r="E405" s="602"/>
      <c r="F405" s="602"/>
      <c r="G405" s="602"/>
      <c r="H405" s="601">
        <v>2472</v>
      </c>
      <c r="I405" s="601">
        <v>9867</v>
      </c>
      <c r="J405" s="601">
        <v>10745</v>
      </c>
      <c r="K405" s="601">
        <v>470</v>
      </c>
      <c r="L405" s="601">
        <v>497</v>
      </c>
      <c r="M405" s="602"/>
      <c r="N405" s="602"/>
      <c r="O405" s="602"/>
      <c r="P405" s="602"/>
      <c r="Q405" s="603">
        <v>24051</v>
      </c>
      <c r="R405" s="602"/>
      <c r="S405" s="602"/>
      <c r="T405" s="602"/>
      <c r="U405" s="604">
        <v>6</v>
      </c>
      <c r="V405" s="604">
        <v>24</v>
      </c>
      <c r="W405" s="604">
        <v>30</v>
      </c>
      <c r="X405" s="604">
        <v>2</v>
      </c>
      <c r="Y405" s="604">
        <v>1</v>
      </c>
      <c r="Z405" s="602"/>
      <c r="AA405" s="602"/>
      <c r="AB405" s="602"/>
      <c r="AC405" s="602"/>
      <c r="AD405" s="605">
        <v>58</v>
      </c>
    </row>
    <row r="406" spans="1:30" ht="15.75" thickBot="1" x14ac:dyDescent="0.3">
      <c r="A406" s="593" t="s">
        <v>406</v>
      </c>
      <c r="B406" s="690">
        <v>45370</v>
      </c>
      <c r="C406" s="692" t="s">
        <v>396</v>
      </c>
      <c r="D406" s="606" t="s">
        <v>399</v>
      </c>
      <c r="E406" s="670"/>
      <c r="F406" s="670"/>
      <c r="G406" s="670"/>
      <c r="H406" s="607">
        <v>7083</v>
      </c>
      <c r="I406" s="607">
        <v>66677</v>
      </c>
      <c r="J406" s="607">
        <v>26614</v>
      </c>
      <c r="K406" s="607">
        <v>588</v>
      </c>
      <c r="L406" s="607">
        <v>2722</v>
      </c>
      <c r="M406" s="670"/>
      <c r="N406" s="670"/>
      <c r="O406" s="670"/>
      <c r="P406" s="670"/>
      <c r="Q406" s="603">
        <v>103684</v>
      </c>
      <c r="R406" s="670"/>
      <c r="S406" s="670"/>
      <c r="T406" s="670"/>
      <c r="U406" s="608">
        <v>12</v>
      </c>
      <c r="V406" s="608">
        <v>107</v>
      </c>
      <c r="W406" s="608">
        <v>47</v>
      </c>
      <c r="X406" s="608">
        <v>1</v>
      </c>
      <c r="Y406" s="608">
        <v>5</v>
      </c>
      <c r="Z406" s="670"/>
      <c r="AA406" s="670"/>
      <c r="AB406" s="670"/>
      <c r="AC406" s="670"/>
      <c r="AD406" s="605">
        <v>154</v>
      </c>
    </row>
    <row r="407" spans="1:30" ht="15.75" thickBot="1" x14ac:dyDescent="0.3">
      <c r="A407" s="593" t="s">
        <v>406</v>
      </c>
      <c r="B407" s="691">
        <v>45370</v>
      </c>
      <c r="C407" s="692" t="s">
        <v>396</v>
      </c>
      <c r="D407" s="600" t="s">
        <v>403</v>
      </c>
      <c r="E407" s="602"/>
      <c r="F407" s="602"/>
      <c r="G407" s="602"/>
      <c r="H407" s="601">
        <v>1834</v>
      </c>
      <c r="I407" s="601">
        <v>10253</v>
      </c>
      <c r="J407" s="601">
        <v>2305</v>
      </c>
      <c r="K407" s="602"/>
      <c r="L407" s="601">
        <v>1777</v>
      </c>
      <c r="M407" s="602"/>
      <c r="N407" s="602"/>
      <c r="O407" s="602"/>
      <c r="P407" s="602"/>
      <c r="Q407" s="603">
        <v>16169</v>
      </c>
      <c r="R407" s="602"/>
      <c r="S407" s="602"/>
      <c r="T407" s="602"/>
      <c r="U407" s="604">
        <v>4</v>
      </c>
      <c r="V407" s="604">
        <v>26</v>
      </c>
      <c r="W407" s="604">
        <v>8</v>
      </c>
      <c r="X407" s="602"/>
      <c r="Y407" s="604">
        <v>3</v>
      </c>
      <c r="Z407" s="602"/>
      <c r="AA407" s="602"/>
      <c r="AB407" s="602"/>
      <c r="AC407" s="602"/>
      <c r="AD407" s="605">
        <v>38</v>
      </c>
    </row>
    <row r="408" spans="1:30" ht="15.75" thickBot="1" x14ac:dyDescent="0.3">
      <c r="A408" s="593" t="s">
        <v>406</v>
      </c>
      <c r="B408" s="690">
        <v>45371</v>
      </c>
      <c r="C408" s="692" t="s">
        <v>396</v>
      </c>
      <c r="D408" s="606" t="s">
        <v>399</v>
      </c>
      <c r="E408" s="670"/>
      <c r="F408" s="670"/>
      <c r="G408" s="670"/>
      <c r="H408" s="607">
        <v>542</v>
      </c>
      <c r="I408" s="607">
        <v>36632</v>
      </c>
      <c r="J408" s="607">
        <v>107092</v>
      </c>
      <c r="K408" s="607">
        <v>47553</v>
      </c>
      <c r="L408" s="607">
        <v>11457</v>
      </c>
      <c r="M408" s="670"/>
      <c r="N408" s="670"/>
      <c r="O408" s="670"/>
      <c r="P408" s="670"/>
      <c r="Q408" s="603">
        <v>203276</v>
      </c>
      <c r="R408" s="670"/>
      <c r="S408" s="670"/>
      <c r="T408" s="670"/>
      <c r="U408" s="608">
        <v>1</v>
      </c>
      <c r="V408" s="608">
        <v>57</v>
      </c>
      <c r="W408" s="608">
        <v>168</v>
      </c>
      <c r="X408" s="608">
        <v>84</v>
      </c>
      <c r="Y408" s="608">
        <v>21</v>
      </c>
      <c r="Z408" s="670"/>
      <c r="AA408" s="670"/>
      <c r="AB408" s="670"/>
      <c r="AC408" s="670"/>
      <c r="AD408" s="605">
        <v>293</v>
      </c>
    </row>
    <row r="409" spans="1:30" ht="15.75" thickBot="1" x14ac:dyDescent="0.3">
      <c r="A409" s="593" t="s">
        <v>406</v>
      </c>
      <c r="B409" s="691">
        <v>45371</v>
      </c>
      <c r="C409" s="692" t="s">
        <v>396</v>
      </c>
      <c r="D409" s="600" t="s">
        <v>403</v>
      </c>
      <c r="E409" s="602"/>
      <c r="F409" s="602"/>
      <c r="G409" s="602"/>
      <c r="H409" s="601">
        <v>416</v>
      </c>
      <c r="I409" s="601">
        <v>6974</v>
      </c>
      <c r="J409" s="601">
        <v>15704</v>
      </c>
      <c r="K409" s="601">
        <v>5750</v>
      </c>
      <c r="L409" s="601">
        <v>3471</v>
      </c>
      <c r="M409" s="602"/>
      <c r="N409" s="602"/>
      <c r="O409" s="602"/>
      <c r="P409" s="602"/>
      <c r="Q409" s="603">
        <v>32315</v>
      </c>
      <c r="R409" s="602"/>
      <c r="S409" s="602"/>
      <c r="T409" s="602"/>
      <c r="U409" s="604">
        <v>1</v>
      </c>
      <c r="V409" s="604">
        <v>16</v>
      </c>
      <c r="W409" s="604">
        <v>39</v>
      </c>
      <c r="X409" s="604">
        <v>14</v>
      </c>
      <c r="Y409" s="604">
        <v>8</v>
      </c>
      <c r="Z409" s="602"/>
      <c r="AA409" s="602"/>
      <c r="AB409" s="602"/>
      <c r="AC409" s="602"/>
      <c r="AD409" s="605">
        <v>68</v>
      </c>
    </row>
    <row r="410" spans="1:30" ht="15.75" thickBot="1" x14ac:dyDescent="0.3">
      <c r="A410" s="593" t="s">
        <v>406</v>
      </c>
      <c r="B410" s="690">
        <v>45372</v>
      </c>
      <c r="C410" s="692" t="s">
        <v>396</v>
      </c>
      <c r="D410" s="606" t="s">
        <v>399</v>
      </c>
      <c r="E410" s="670"/>
      <c r="F410" s="670"/>
      <c r="G410" s="670"/>
      <c r="H410" s="670"/>
      <c r="I410" s="670"/>
      <c r="J410" s="670"/>
      <c r="K410" s="607">
        <v>75339</v>
      </c>
      <c r="L410" s="607">
        <v>4365</v>
      </c>
      <c r="M410" s="670"/>
      <c r="N410" s="670"/>
      <c r="O410" s="670"/>
      <c r="P410" s="670"/>
      <c r="Q410" s="603">
        <v>79704</v>
      </c>
      <c r="R410" s="670"/>
      <c r="S410" s="670"/>
      <c r="T410" s="670"/>
      <c r="U410" s="670"/>
      <c r="V410" s="670"/>
      <c r="W410" s="670"/>
      <c r="X410" s="608">
        <v>115</v>
      </c>
      <c r="Y410" s="608">
        <v>8</v>
      </c>
      <c r="Z410" s="670"/>
      <c r="AA410" s="670"/>
      <c r="AB410" s="670"/>
      <c r="AC410" s="670"/>
      <c r="AD410" s="605">
        <v>118</v>
      </c>
    </row>
    <row r="411" spans="1:30" ht="15.75" thickBot="1" x14ac:dyDescent="0.3">
      <c r="A411" s="593" t="s">
        <v>406</v>
      </c>
      <c r="B411" s="691">
        <v>45372</v>
      </c>
      <c r="C411" s="692" t="s">
        <v>396</v>
      </c>
      <c r="D411" s="600" t="s">
        <v>403</v>
      </c>
      <c r="E411" s="602"/>
      <c r="F411" s="602"/>
      <c r="G411" s="602"/>
      <c r="H411" s="602"/>
      <c r="I411" s="602"/>
      <c r="J411" s="602"/>
      <c r="K411" s="601">
        <v>20001</v>
      </c>
      <c r="L411" s="601">
        <v>3513</v>
      </c>
      <c r="M411" s="602"/>
      <c r="N411" s="602"/>
      <c r="O411" s="602"/>
      <c r="P411" s="602"/>
      <c r="Q411" s="603">
        <v>23514</v>
      </c>
      <c r="R411" s="602"/>
      <c r="S411" s="602"/>
      <c r="T411" s="602"/>
      <c r="U411" s="602"/>
      <c r="V411" s="602"/>
      <c r="W411" s="602"/>
      <c r="X411" s="604">
        <v>49</v>
      </c>
      <c r="Y411" s="604">
        <v>7</v>
      </c>
      <c r="Z411" s="602"/>
      <c r="AA411" s="602"/>
      <c r="AB411" s="602"/>
      <c r="AC411" s="602"/>
      <c r="AD411" s="605">
        <v>52</v>
      </c>
    </row>
    <row r="412" spans="1:30" ht="15.75" thickBot="1" x14ac:dyDescent="0.3">
      <c r="A412" s="593" t="s">
        <v>406</v>
      </c>
      <c r="B412" s="690">
        <v>45373</v>
      </c>
      <c r="C412" s="692" t="s">
        <v>396</v>
      </c>
      <c r="D412" s="606" t="s">
        <v>399</v>
      </c>
      <c r="E412" s="670"/>
      <c r="F412" s="670"/>
      <c r="G412" s="670"/>
      <c r="H412" s="607">
        <v>1734</v>
      </c>
      <c r="I412" s="607">
        <v>23655</v>
      </c>
      <c r="J412" s="607">
        <v>56546</v>
      </c>
      <c r="K412" s="607">
        <v>128930</v>
      </c>
      <c r="L412" s="607">
        <v>39755</v>
      </c>
      <c r="M412" s="670"/>
      <c r="N412" s="670"/>
      <c r="O412" s="670"/>
      <c r="P412" s="670"/>
      <c r="Q412" s="603">
        <v>250620</v>
      </c>
      <c r="R412" s="670"/>
      <c r="S412" s="670"/>
      <c r="T412" s="670"/>
      <c r="U412" s="608">
        <v>3</v>
      </c>
      <c r="V412" s="608">
        <v>36</v>
      </c>
      <c r="W412" s="608">
        <v>92</v>
      </c>
      <c r="X412" s="608">
        <v>224</v>
      </c>
      <c r="Y412" s="608">
        <v>72</v>
      </c>
      <c r="Z412" s="670"/>
      <c r="AA412" s="670"/>
      <c r="AB412" s="670"/>
      <c r="AC412" s="670"/>
      <c r="AD412" s="605">
        <v>385</v>
      </c>
    </row>
    <row r="413" spans="1:30" ht="15.75" thickBot="1" x14ac:dyDescent="0.3">
      <c r="A413" s="593" t="s">
        <v>406</v>
      </c>
      <c r="B413" s="691">
        <v>45373</v>
      </c>
      <c r="C413" s="692" t="s">
        <v>396</v>
      </c>
      <c r="D413" s="600" t="s">
        <v>403</v>
      </c>
      <c r="E413" s="602"/>
      <c r="F413" s="602"/>
      <c r="G413" s="602"/>
      <c r="H413" s="602"/>
      <c r="I413" s="601">
        <v>3030</v>
      </c>
      <c r="J413" s="601">
        <v>10514</v>
      </c>
      <c r="K413" s="601">
        <v>31019</v>
      </c>
      <c r="L413" s="601">
        <v>10512</v>
      </c>
      <c r="M413" s="602"/>
      <c r="N413" s="602"/>
      <c r="O413" s="602"/>
      <c r="P413" s="602"/>
      <c r="Q413" s="603">
        <v>55075</v>
      </c>
      <c r="R413" s="602"/>
      <c r="S413" s="602"/>
      <c r="T413" s="602"/>
      <c r="U413" s="602"/>
      <c r="V413" s="604">
        <v>7</v>
      </c>
      <c r="W413" s="604">
        <v>28</v>
      </c>
      <c r="X413" s="604">
        <v>79</v>
      </c>
      <c r="Y413" s="604">
        <v>27</v>
      </c>
      <c r="Z413" s="602"/>
      <c r="AA413" s="602"/>
      <c r="AB413" s="602"/>
      <c r="AC413" s="602"/>
      <c r="AD413" s="605">
        <v>133</v>
      </c>
    </row>
    <row r="414" spans="1:30" ht="15.75" thickBot="1" x14ac:dyDescent="0.3">
      <c r="A414" s="593" t="s">
        <v>406</v>
      </c>
      <c r="B414" s="690">
        <v>45376</v>
      </c>
      <c r="C414" s="692" t="s">
        <v>396</v>
      </c>
      <c r="D414" s="606" t="s">
        <v>399</v>
      </c>
      <c r="E414" s="670"/>
      <c r="F414" s="670"/>
      <c r="G414" s="670"/>
      <c r="H414" s="607">
        <v>3684</v>
      </c>
      <c r="I414" s="607">
        <v>3080</v>
      </c>
      <c r="J414" s="607">
        <v>102752</v>
      </c>
      <c r="K414" s="607">
        <v>109536</v>
      </c>
      <c r="L414" s="607">
        <v>26928</v>
      </c>
      <c r="M414" s="670"/>
      <c r="N414" s="670"/>
      <c r="O414" s="670"/>
      <c r="P414" s="670"/>
      <c r="Q414" s="603">
        <v>245980</v>
      </c>
      <c r="R414" s="670"/>
      <c r="S414" s="670"/>
      <c r="T414" s="670"/>
      <c r="U414" s="608">
        <v>5</v>
      </c>
      <c r="V414" s="608">
        <v>4</v>
      </c>
      <c r="W414" s="608">
        <v>172</v>
      </c>
      <c r="X414" s="608">
        <v>189</v>
      </c>
      <c r="Y414" s="608">
        <v>47</v>
      </c>
      <c r="Z414" s="670"/>
      <c r="AA414" s="670"/>
      <c r="AB414" s="670"/>
      <c r="AC414" s="670"/>
      <c r="AD414" s="605">
        <v>368</v>
      </c>
    </row>
    <row r="415" spans="1:30" ht="15.75" thickBot="1" x14ac:dyDescent="0.3">
      <c r="A415" s="593" t="s">
        <v>406</v>
      </c>
      <c r="B415" s="691">
        <v>45376</v>
      </c>
      <c r="C415" s="692" t="s">
        <v>396</v>
      </c>
      <c r="D415" s="600" t="s">
        <v>403</v>
      </c>
      <c r="E415" s="602"/>
      <c r="F415" s="602"/>
      <c r="G415" s="602"/>
      <c r="H415" s="602"/>
      <c r="I415" s="601">
        <v>1254</v>
      </c>
      <c r="J415" s="601">
        <v>22601</v>
      </c>
      <c r="K415" s="601">
        <v>16988</v>
      </c>
      <c r="L415" s="601">
        <v>5896</v>
      </c>
      <c r="M415" s="602"/>
      <c r="N415" s="602"/>
      <c r="O415" s="602"/>
      <c r="P415" s="602"/>
      <c r="Q415" s="603">
        <v>46739</v>
      </c>
      <c r="R415" s="602"/>
      <c r="S415" s="602"/>
      <c r="T415" s="602"/>
      <c r="U415" s="602"/>
      <c r="V415" s="604">
        <v>2</v>
      </c>
      <c r="W415" s="604">
        <v>52</v>
      </c>
      <c r="X415" s="604">
        <v>50</v>
      </c>
      <c r="Y415" s="604">
        <v>13</v>
      </c>
      <c r="Z415" s="602"/>
      <c r="AA415" s="602"/>
      <c r="AB415" s="602"/>
      <c r="AC415" s="602"/>
      <c r="AD415" s="605">
        <v>105</v>
      </c>
    </row>
    <row r="416" spans="1:30" ht="15.75" thickBot="1" x14ac:dyDescent="0.3">
      <c r="A416" s="593" t="s">
        <v>406</v>
      </c>
      <c r="B416" s="690">
        <v>45377</v>
      </c>
      <c r="C416" s="692" t="s">
        <v>396</v>
      </c>
      <c r="D416" s="606" t="s">
        <v>399</v>
      </c>
      <c r="E416" s="670"/>
      <c r="F416" s="670"/>
      <c r="G416" s="670"/>
      <c r="H416" s="670"/>
      <c r="I416" s="670"/>
      <c r="J416" s="607">
        <v>31837</v>
      </c>
      <c r="K416" s="607">
        <v>382041</v>
      </c>
      <c r="L416" s="607">
        <v>19542</v>
      </c>
      <c r="M416" s="670"/>
      <c r="N416" s="670"/>
      <c r="O416" s="670"/>
      <c r="P416" s="670"/>
      <c r="Q416" s="603">
        <v>433420</v>
      </c>
      <c r="R416" s="670"/>
      <c r="S416" s="670"/>
      <c r="T416" s="670"/>
      <c r="U416" s="670"/>
      <c r="V416" s="670"/>
      <c r="W416" s="608">
        <v>51</v>
      </c>
      <c r="X416" s="608">
        <v>573</v>
      </c>
      <c r="Y416" s="608">
        <v>33</v>
      </c>
      <c r="Z416" s="670"/>
      <c r="AA416" s="670"/>
      <c r="AB416" s="670"/>
      <c r="AC416" s="670"/>
      <c r="AD416" s="605">
        <v>627</v>
      </c>
    </row>
    <row r="417" spans="1:30" ht="15.75" thickBot="1" x14ac:dyDescent="0.3">
      <c r="A417" s="593" t="s">
        <v>406</v>
      </c>
      <c r="B417" s="691">
        <v>45377</v>
      </c>
      <c r="C417" s="692" t="s">
        <v>396</v>
      </c>
      <c r="D417" s="600" t="s">
        <v>403</v>
      </c>
      <c r="E417" s="602"/>
      <c r="F417" s="602"/>
      <c r="G417" s="602"/>
      <c r="H417" s="602"/>
      <c r="I417" s="602"/>
      <c r="J417" s="601">
        <v>9646</v>
      </c>
      <c r="K417" s="601">
        <v>96267</v>
      </c>
      <c r="L417" s="601">
        <v>4661</v>
      </c>
      <c r="M417" s="602"/>
      <c r="N417" s="602"/>
      <c r="O417" s="602"/>
      <c r="P417" s="602"/>
      <c r="Q417" s="603">
        <v>110574</v>
      </c>
      <c r="R417" s="602"/>
      <c r="S417" s="602"/>
      <c r="T417" s="602"/>
      <c r="U417" s="602"/>
      <c r="V417" s="602"/>
      <c r="W417" s="604">
        <v>20</v>
      </c>
      <c r="X417" s="604">
        <v>222</v>
      </c>
      <c r="Y417" s="604">
        <v>12</v>
      </c>
      <c r="Z417" s="602"/>
      <c r="AA417" s="602"/>
      <c r="AB417" s="602"/>
      <c r="AC417" s="602"/>
      <c r="AD417" s="605">
        <v>245</v>
      </c>
    </row>
    <row r="418" spans="1:30" ht="15.75" thickBot="1" x14ac:dyDescent="0.3">
      <c r="A418" s="593" t="s">
        <v>406</v>
      </c>
      <c r="B418" s="690">
        <v>45378</v>
      </c>
      <c r="C418" s="692" t="s">
        <v>396</v>
      </c>
      <c r="D418" s="606" t="s">
        <v>399</v>
      </c>
      <c r="E418" s="670"/>
      <c r="F418" s="670"/>
      <c r="G418" s="670"/>
      <c r="H418" s="607">
        <v>2128</v>
      </c>
      <c r="I418" s="607">
        <v>5766</v>
      </c>
      <c r="J418" s="607">
        <v>30751</v>
      </c>
      <c r="K418" s="607">
        <v>161752</v>
      </c>
      <c r="L418" s="607">
        <v>117118</v>
      </c>
      <c r="M418" s="670"/>
      <c r="N418" s="670"/>
      <c r="O418" s="670"/>
      <c r="P418" s="670"/>
      <c r="Q418" s="603">
        <v>317515</v>
      </c>
      <c r="R418" s="670"/>
      <c r="S418" s="670"/>
      <c r="T418" s="670"/>
      <c r="U418" s="608">
        <v>4</v>
      </c>
      <c r="V418" s="608">
        <v>8</v>
      </c>
      <c r="W418" s="608">
        <v>48</v>
      </c>
      <c r="X418" s="608">
        <v>258</v>
      </c>
      <c r="Y418" s="608">
        <v>199</v>
      </c>
      <c r="Z418" s="670"/>
      <c r="AA418" s="670"/>
      <c r="AB418" s="670"/>
      <c r="AC418" s="670"/>
      <c r="AD418" s="605">
        <v>460</v>
      </c>
    </row>
    <row r="419" spans="1:30" ht="15.75" thickBot="1" x14ac:dyDescent="0.3">
      <c r="A419" s="593" t="s">
        <v>406</v>
      </c>
      <c r="B419" s="691">
        <v>45378</v>
      </c>
      <c r="C419" s="692" t="s">
        <v>396</v>
      </c>
      <c r="D419" s="600" t="s">
        <v>403</v>
      </c>
      <c r="E419" s="602"/>
      <c r="F419" s="602"/>
      <c r="G419" s="602"/>
      <c r="H419" s="601">
        <v>690</v>
      </c>
      <c r="I419" s="601">
        <v>693</v>
      </c>
      <c r="J419" s="601">
        <v>8140</v>
      </c>
      <c r="K419" s="601">
        <v>27512</v>
      </c>
      <c r="L419" s="601">
        <v>33622</v>
      </c>
      <c r="M419" s="602"/>
      <c r="N419" s="602"/>
      <c r="O419" s="602"/>
      <c r="P419" s="602"/>
      <c r="Q419" s="603">
        <v>70657</v>
      </c>
      <c r="R419" s="602"/>
      <c r="S419" s="602"/>
      <c r="T419" s="602"/>
      <c r="U419" s="604">
        <v>2</v>
      </c>
      <c r="V419" s="604">
        <v>2</v>
      </c>
      <c r="W419" s="604">
        <v>17</v>
      </c>
      <c r="X419" s="604">
        <v>65</v>
      </c>
      <c r="Y419" s="604">
        <v>81</v>
      </c>
      <c r="Z419" s="602"/>
      <c r="AA419" s="602"/>
      <c r="AB419" s="602"/>
      <c r="AC419" s="602"/>
      <c r="AD419" s="605">
        <v>144</v>
      </c>
    </row>
    <row r="420" spans="1:30" ht="15.75" thickBot="1" x14ac:dyDescent="0.3">
      <c r="A420" s="593" t="s">
        <v>406</v>
      </c>
      <c r="B420" s="690">
        <v>45379</v>
      </c>
      <c r="C420" s="692" t="s">
        <v>396</v>
      </c>
      <c r="D420" s="606" t="s">
        <v>399</v>
      </c>
      <c r="E420" s="670"/>
      <c r="F420" s="670"/>
      <c r="G420" s="670"/>
      <c r="H420" s="670"/>
      <c r="I420" s="670"/>
      <c r="J420" s="670"/>
      <c r="K420" s="607">
        <v>122325</v>
      </c>
      <c r="L420" s="607">
        <v>351046</v>
      </c>
      <c r="M420" s="670"/>
      <c r="N420" s="670"/>
      <c r="O420" s="670"/>
      <c r="P420" s="670"/>
      <c r="Q420" s="603">
        <v>473371</v>
      </c>
      <c r="R420" s="670"/>
      <c r="S420" s="670"/>
      <c r="T420" s="670"/>
      <c r="U420" s="670"/>
      <c r="V420" s="670"/>
      <c r="W420" s="670"/>
      <c r="X420" s="608">
        <v>214</v>
      </c>
      <c r="Y420" s="608">
        <v>549</v>
      </c>
      <c r="Z420" s="670"/>
      <c r="AA420" s="670"/>
      <c r="AB420" s="670"/>
      <c r="AC420" s="670"/>
      <c r="AD420" s="605">
        <v>726</v>
      </c>
    </row>
    <row r="421" spans="1:30" ht="15.75" thickBot="1" x14ac:dyDescent="0.3">
      <c r="A421" s="593" t="s">
        <v>406</v>
      </c>
      <c r="B421" s="691">
        <v>45379</v>
      </c>
      <c r="C421" s="692" t="s">
        <v>396</v>
      </c>
      <c r="D421" s="600" t="s">
        <v>403</v>
      </c>
      <c r="E421" s="602"/>
      <c r="F421" s="602"/>
      <c r="G421" s="602"/>
      <c r="H421" s="602"/>
      <c r="I421" s="602"/>
      <c r="J421" s="602"/>
      <c r="K421" s="601">
        <v>36941</v>
      </c>
      <c r="L421" s="601">
        <v>99855</v>
      </c>
      <c r="M421" s="602"/>
      <c r="N421" s="602"/>
      <c r="O421" s="602"/>
      <c r="P421" s="602"/>
      <c r="Q421" s="603">
        <v>136796</v>
      </c>
      <c r="R421" s="602"/>
      <c r="S421" s="602"/>
      <c r="T421" s="602"/>
      <c r="U421" s="602"/>
      <c r="V421" s="602"/>
      <c r="W421" s="602"/>
      <c r="X421" s="604">
        <v>106</v>
      </c>
      <c r="Y421" s="604">
        <v>253</v>
      </c>
      <c r="Z421" s="602"/>
      <c r="AA421" s="602"/>
      <c r="AB421" s="602"/>
      <c r="AC421" s="602"/>
      <c r="AD421" s="605">
        <v>344</v>
      </c>
    </row>
    <row r="422" spans="1:30" ht="15.75" thickBot="1" x14ac:dyDescent="0.3">
      <c r="A422" s="593" t="s">
        <v>406</v>
      </c>
      <c r="B422" s="690">
        <v>45380</v>
      </c>
      <c r="C422" s="692" t="s">
        <v>396</v>
      </c>
      <c r="D422" s="606" t="s">
        <v>402</v>
      </c>
      <c r="E422" s="670"/>
      <c r="F422" s="670"/>
      <c r="G422" s="670"/>
      <c r="H422" s="670"/>
      <c r="I422" s="607">
        <v>3112</v>
      </c>
      <c r="J422" s="607">
        <v>72124</v>
      </c>
      <c r="K422" s="607">
        <v>84146</v>
      </c>
      <c r="L422" s="607">
        <v>29211</v>
      </c>
      <c r="M422" s="670"/>
      <c r="N422" s="670"/>
      <c r="O422" s="670"/>
      <c r="P422" s="670"/>
      <c r="Q422" s="603">
        <v>188593</v>
      </c>
      <c r="R422" s="670"/>
      <c r="S422" s="670"/>
      <c r="T422" s="670"/>
      <c r="U422" s="670"/>
      <c r="V422" s="608">
        <v>6</v>
      </c>
      <c r="W422" s="608">
        <v>153</v>
      </c>
      <c r="X422" s="608">
        <v>169</v>
      </c>
      <c r="Y422" s="608">
        <v>67</v>
      </c>
      <c r="Z422" s="670"/>
      <c r="AA422" s="670"/>
      <c r="AB422" s="670"/>
      <c r="AC422" s="670"/>
      <c r="AD422" s="605">
        <v>395</v>
      </c>
    </row>
    <row r="423" spans="1:30" ht="15.75" thickBot="1" x14ac:dyDescent="0.3">
      <c r="A423" s="593" t="s">
        <v>406</v>
      </c>
      <c r="B423" s="691">
        <v>45380</v>
      </c>
      <c r="C423" s="692" t="s">
        <v>396</v>
      </c>
      <c r="D423" s="600" t="s">
        <v>399</v>
      </c>
      <c r="E423" s="602"/>
      <c r="F423" s="602"/>
      <c r="G423" s="602"/>
      <c r="H423" s="602"/>
      <c r="I423" s="602"/>
      <c r="J423" s="602"/>
      <c r="K423" s="601">
        <v>73289</v>
      </c>
      <c r="L423" s="601">
        <v>81654</v>
      </c>
      <c r="M423" s="602"/>
      <c r="N423" s="602"/>
      <c r="O423" s="602"/>
      <c r="P423" s="602"/>
      <c r="Q423" s="603">
        <v>154943</v>
      </c>
      <c r="R423" s="602"/>
      <c r="S423" s="602"/>
      <c r="T423" s="602"/>
      <c r="U423" s="602"/>
      <c r="V423" s="602"/>
      <c r="W423" s="602"/>
      <c r="X423" s="604">
        <v>121</v>
      </c>
      <c r="Y423" s="604">
        <v>132</v>
      </c>
      <c r="Z423" s="602"/>
      <c r="AA423" s="602"/>
      <c r="AB423" s="602"/>
      <c r="AC423" s="602"/>
      <c r="AD423" s="605">
        <v>218</v>
      </c>
    </row>
    <row r="424" spans="1:30" ht="15.75" thickBot="1" x14ac:dyDescent="0.3">
      <c r="A424" s="593" t="s">
        <v>406</v>
      </c>
      <c r="B424" s="690">
        <v>45380</v>
      </c>
      <c r="C424" s="692" t="s">
        <v>396</v>
      </c>
      <c r="D424" s="606" t="s">
        <v>403</v>
      </c>
      <c r="E424" s="670"/>
      <c r="F424" s="670"/>
      <c r="G424" s="670"/>
      <c r="H424" s="670"/>
      <c r="I424" s="670"/>
      <c r="J424" s="670"/>
      <c r="K424" s="607">
        <v>18062</v>
      </c>
      <c r="L424" s="607">
        <v>23213</v>
      </c>
      <c r="M424" s="670"/>
      <c r="N424" s="670"/>
      <c r="O424" s="670"/>
      <c r="P424" s="670"/>
      <c r="Q424" s="603">
        <v>41275</v>
      </c>
      <c r="R424" s="670"/>
      <c r="S424" s="670"/>
      <c r="T424" s="670"/>
      <c r="U424" s="670"/>
      <c r="V424" s="670"/>
      <c r="W424" s="670"/>
      <c r="X424" s="608">
        <v>47</v>
      </c>
      <c r="Y424" s="608">
        <v>56</v>
      </c>
      <c r="Z424" s="670"/>
      <c r="AA424" s="670"/>
      <c r="AB424" s="670"/>
      <c r="AC424" s="670"/>
      <c r="AD424" s="605">
        <v>91</v>
      </c>
    </row>
    <row r="425" spans="1:30" ht="15.75" thickBot="1" x14ac:dyDescent="0.3">
      <c r="A425" s="593" t="s">
        <v>406</v>
      </c>
      <c r="B425" s="691">
        <v>45383</v>
      </c>
      <c r="C425" s="692" t="s">
        <v>396</v>
      </c>
      <c r="D425" s="600" t="s">
        <v>402</v>
      </c>
      <c r="E425" s="602"/>
      <c r="F425" s="602"/>
      <c r="G425" s="602"/>
      <c r="H425" s="602"/>
      <c r="I425" s="601">
        <v>3547</v>
      </c>
      <c r="J425" s="601">
        <v>8528</v>
      </c>
      <c r="K425" s="601">
        <v>86677</v>
      </c>
      <c r="L425" s="601">
        <v>21276</v>
      </c>
      <c r="M425" s="601">
        <v>8212</v>
      </c>
      <c r="N425" s="602"/>
      <c r="O425" s="602"/>
      <c r="P425" s="602"/>
      <c r="Q425" s="603">
        <v>128240</v>
      </c>
      <c r="R425" s="602"/>
      <c r="S425" s="602"/>
      <c r="T425" s="602"/>
      <c r="U425" s="602"/>
      <c r="V425" s="604">
        <v>7</v>
      </c>
      <c r="W425" s="604">
        <v>19</v>
      </c>
      <c r="X425" s="604">
        <v>189</v>
      </c>
      <c r="Y425" s="604">
        <v>46</v>
      </c>
      <c r="Z425" s="604">
        <v>16</v>
      </c>
      <c r="AA425" s="602"/>
      <c r="AB425" s="602"/>
      <c r="AC425" s="602"/>
      <c r="AD425" s="605">
        <v>277</v>
      </c>
    </row>
    <row r="426" spans="1:30" ht="15.75" thickBot="1" x14ac:dyDescent="0.3">
      <c r="A426" s="593" t="s">
        <v>406</v>
      </c>
      <c r="B426" s="690">
        <v>45383</v>
      </c>
      <c r="C426" s="692" t="s">
        <v>396</v>
      </c>
      <c r="D426" s="606" t="s">
        <v>399</v>
      </c>
      <c r="E426" s="670"/>
      <c r="F426" s="670"/>
      <c r="G426" s="607">
        <v>340</v>
      </c>
      <c r="H426" s="670"/>
      <c r="I426" s="670"/>
      <c r="J426" s="670"/>
      <c r="K426" s="607">
        <v>43399</v>
      </c>
      <c r="L426" s="607">
        <v>73971</v>
      </c>
      <c r="M426" s="607">
        <v>28413</v>
      </c>
      <c r="N426" s="670"/>
      <c r="O426" s="670"/>
      <c r="P426" s="670"/>
      <c r="Q426" s="603">
        <v>146123</v>
      </c>
      <c r="R426" s="670"/>
      <c r="S426" s="670"/>
      <c r="T426" s="608">
        <v>1</v>
      </c>
      <c r="U426" s="670"/>
      <c r="V426" s="670"/>
      <c r="W426" s="670"/>
      <c r="X426" s="608">
        <v>64</v>
      </c>
      <c r="Y426" s="608">
        <v>122</v>
      </c>
      <c r="Z426" s="608">
        <v>53</v>
      </c>
      <c r="AA426" s="670"/>
      <c r="AB426" s="670"/>
      <c r="AC426" s="670"/>
      <c r="AD426" s="605">
        <v>208</v>
      </c>
    </row>
    <row r="427" spans="1:30" ht="15.75" thickBot="1" x14ac:dyDescent="0.3">
      <c r="A427" s="593" t="s">
        <v>406</v>
      </c>
      <c r="B427" s="691">
        <v>45383</v>
      </c>
      <c r="C427" s="692" t="s">
        <v>396</v>
      </c>
      <c r="D427" s="600" t="s">
        <v>403</v>
      </c>
      <c r="E427" s="602"/>
      <c r="F427" s="602"/>
      <c r="G427" s="601">
        <v>660</v>
      </c>
      <c r="H427" s="602"/>
      <c r="I427" s="602"/>
      <c r="J427" s="602"/>
      <c r="K427" s="601">
        <v>4321</v>
      </c>
      <c r="L427" s="601">
        <v>19740</v>
      </c>
      <c r="M427" s="601">
        <v>14749</v>
      </c>
      <c r="N427" s="602"/>
      <c r="O427" s="602"/>
      <c r="P427" s="602"/>
      <c r="Q427" s="603">
        <v>39470</v>
      </c>
      <c r="R427" s="602"/>
      <c r="S427" s="602"/>
      <c r="T427" s="604">
        <v>1</v>
      </c>
      <c r="U427" s="602"/>
      <c r="V427" s="602"/>
      <c r="W427" s="602"/>
      <c r="X427" s="604">
        <v>11</v>
      </c>
      <c r="Y427" s="604">
        <v>50</v>
      </c>
      <c r="Z427" s="604">
        <v>37</v>
      </c>
      <c r="AA427" s="602"/>
      <c r="AB427" s="602"/>
      <c r="AC427" s="602"/>
      <c r="AD427" s="605">
        <v>85</v>
      </c>
    </row>
    <row r="428" spans="1:30" ht="15.75" thickBot="1" x14ac:dyDescent="0.3">
      <c r="A428" s="593" t="s">
        <v>406</v>
      </c>
      <c r="B428" s="690">
        <v>45384</v>
      </c>
      <c r="C428" s="692" t="s">
        <v>396</v>
      </c>
      <c r="D428" s="606" t="s">
        <v>402</v>
      </c>
      <c r="E428" s="670"/>
      <c r="F428" s="670"/>
      <c r="G428" s="670"/>
      <c r="H428" s="670"/>
      <c r="I428" s="670"/>
      <c r="J428" s="607">
        <v>44370</v>
      </c>
      <c r="K428" s="607">
        <v>206627</v>
      </c>
      <c r="L428" s="607">
        <v>23231</v>
      </c>
      <c r="M428" s="607">
        <v>9859</v>
      </c>
      <c r="N428" s="670"/>
      <c r="O428" s="670"/>
      <c r="P428" s="670"/>
      <c r="Q428" s="603">
        <v>284087</v>
      </c>
      <c r="R428" s="670"/>
      <c r="S428" s="670"/>
      <c r="T428" s="670"/>
      <c r="U428" s="670"/>
      <c r="V428" s="670"/>
      <c r="W428" s="608">
        <v>102</v>
      </c>
      <c r="X428" s="608">
        <v>471</v>
      </c>
      <c r="Y428" s="608">
        <v>47</v>
      </c>
      <c r="Z428" s="608">
        <v>20</v>
      </c>
      <c r="AA428" s="670"/>
      <c r="AB428" s="670"/>
      <c r="AC428" s="670"/>
      <c r="AD428" s="605">
        <v>640</v>
      </c>
    </row>
    <row r="429" spans="1:30" ht="15.75" thickBot="1" x14ac:dyDescent="0.3">
      <c r="A429" s="593" t="s">
        <v>406</v>
      </c>
      <c r="B429" s="691">
        <v>45384</v>
      </c>
      <c r="C429" s="692" t="s">
        <v>396</v>
      </c>
      <c r="D429" s="600" t="s">
        <v>399</v>
      </c>
      <c r="E429" s="602"/>
      <c r="F429" s="602"/>
      <c r="G429" s="602"/>
      <c r="H429" s="602"/>
      <c r="I429" s="602"/>
      <c r="J429" s="602"/>
      <c r="K429" s="602"/>
      <c r="L429" s="601">
        <v>123307</v>
      </c>
      <c r="M429" s="601">
        <v>32507</v>
      </c>
      <c r="N429" s="602"/>
      <c r="O429" s="602"/>
      <c r="P429" s="602"/>
      <c r="Q429" s="603">
        <v>155814</v>
      </c>
      <c r="R429" s="602"/>
      <c r="S429" s="602"/>
      <c r="T429" s="602"/>
      <c r="U429" s="602"/>
      <c r="V429" s="602"/>
      <c r="W429" s="602"/>
      <c r="X429" s="602"/>
      <c r="Y429" s="604">
        <v>202</v>
      </c>
      <c r="Z429" s="604">
        <v>53</v>
      </c>
      <c r="AA429" s="602"/>
      <c r="AB429" s="602"/>
      <c r="AC429" s="602"/>
      <c r="AD429" s="605">
        <v>238</v>
      </c>
    </row>
    <row r="430" spans="1:30" ht="15.75" thickBot="1" x14ac:dyDescent="0.3">
      <c r="A430" s="593" t="s">
        <v>406</v>
      </c>
      <c r="B430" s="690">
        <v>45384</v>
      </c>
      <c r="C430" s="692" t="s">
        <v>396</v>
      </c>
      <c r="D430" s="606" t="s">
        <v>403</v>
      </c>
      <c r="E430" s="670"/>
      <c r="F430" s="670"/>
      <c r="G430" s="670"/>
      <c r="H430" s="670"/>
      <c r="I430" s="670"/>
      <c r="J430" s="670"/>
      <c r="K430" s="670"/>
      <c r="L430" s="607">
        <v>32892</v>
      </c>
      <c r="M430" s="607">
        <v>10008</v>
      </c>
      <c r="N430" s="670"/>
      <c r="O430" s="670"/>
      <c r="P430" s="670"/>
      <c r="Q430" s="603">
        <v>42900</v>
      </c>
      <c r="R430" s="670"/>
      <c r="S430" s="670"/>
      <c r="T430" s="670"/>
      <c r="U430" s="670"/>
      <c r="V430" s="670"/>
      <c r="W430" s="670"/>
      <c r="X430" s="670"/>
      <c r="Y430" s="608">
        <v>88</v>
      </c>
      <c r="Z430" s="608">
        <v>23</v>
      </c>
      <c r="AA430" s="670"/>
      <c r="AB430" s="670"/>
      <c r="AC430" s="670"/>
      <c r="AD430" s="605">
        <v>108</v>
      </c>
    </row>
    <row r="431" spans="1:30" ht="15.75" thickBot="1" x14ac:dyDescent="0.3">
      <c r="A431" s="593" t="s">
        <v>406</v>
      </c>
      <c r="B431" s="691">
        <v>45385</v>
      </c>
      <c r="C431" s="692" t="s">
        <v>396</v>
      </c>
      <c r="D431" s="600" t="s">
        <v>402</v>
      </c>
      <c r="E431" s="602"/>
      <c r="F431" s="602"/>
      <c r="G431" s="602"/>
      <c r="H431" s="602"/>
      <c r="I431" s="601">
        <v>1358</v>
      </c>
      <c r="J431" s="601">
        <v>12726</v>
      </c>
      <c r="K431" s="601">
        <v>154982</v>
      </c>
      <c r="L431" s="601">
        <v>32427</v>
      </c>
      <c r="M431" s="601">
        <v>9343</v>
      </c>
      <c r="N431" s="602"/>
      <c r="O431" s="602"/>
      <c r="P431" s="602"/>
      <c r="Q431" s="603">
        <v>210836</v>
      </c>
      <c r="R431" s="602"/>
      <c r="S431" s="602"/>
      <c r="T431" s="602"/>
      <c r="U431" s="602"/>
      <c r="V431" s="604">
        <v>4</v>
      </c>
      <c r="W431" s="604">
        <v>40</v>
      </c>
      <c r="X431" s="604">
        <v>343</v>
      </c>
      <c r="Y431" s="604">
        <v>80</v>
      </c>
      <c r="Z431" s="604">
        <v>22</v>
      </c>
      <c r="AA431" s="602"/>
      <c r="AB431" s="602"/>
      <c r="AC431" s="602"/>
      <c r="AD431" s="605">
        <v>489</v>
      </c>
    </row>
    <row r="432" spans="1:30" ht="15.75" thickBot="1" x14ac:dyDescent="0.3">
      <c r="A432" s="593" t="s">
        <v>406</v>
      </c>
      <c r="B432" s="690">
        <v>45385</v>
      </c>
      <c r="C432" s="692" t="s">
        <v>396</v>
      </c>
      <c r="D432" s="606" t="s">
        <v>399</v>
      </c>
      <c r="E432" s="670"/>
      <c r="F432" s="670"/>
      <c r="G432" s="670"/>
      <c r="H432" s="670"/>
      <c r="I432" s="670"/>
      <c r="J432" s="670"/>
      <c r="K432" s="607">
        <v>1458</v>
      </c>
      <c r="L432" s="607">
        <v>123767</v>
      </c>
      <c r="M432" s="607">
        <v>31049</v>
      </c>
      <c r="N432" s="670"/>
      <c r="O432" s="670"/>
      <c r="P432" s="670"/>
      <c r="Q432" s="603">
        <v>156274</v>
      </c>
      <c r="R432" s="670"/>
      <c r="S432" s="670"/>
      <c r="T432" s="670"/>
      <c r="U432" s="670"/>
      <c r="V432" s="670"/>
      <c r="W432" s="670"/>
      <c r="X432" s="608">
        <v>2</v>
      </c>
      <c r="Y432" s="608">
        <v>188</v>
      </c>
      <c r="Z432" s="608">
        <v>54</v>
      </c>
      <c r="AA432" s="670"/>
      <c r="AB432" s="670"/>
      <c r="AC432" s="670"/>
      <c r="AD432" s="605">
        <v>231</v>
      </c>
    </row>
    <row r="433" spans="1:30" ht="15.75" thickBot="1" x14ac:dyDescent="0.3">
      <c r="A433" s="593" t="s">
        <v>406</v>
      </c>
      <c r="B433" s="691">
        <v>45385</v>
      </c>
      <c r="C433" s="692" t="s">
        <v>396</v>
      </c>
      <c r="D433" s="600" t="s">
        <v>403</v>
      </c>
      <c r="E433" s="602"/>
      <c r="F433" s="602"/>
      <c r="G433" s="602"/>
      <c r="H433" s="602"/>
      <c r="I433" s="602"/>
      <c r="J433" s="602"/>
      <c r="K433" s="602"/>
      <c r="L433" s="601">
        <v>34302</v>
      </c>
      <c r="M433" s="601">
        <v>11660</v>
      </c>
      <c r="N433" s="602"/>
      <c r="O433" s="602"/>
      <c r="P433" s="602"/>
      <c r="Q433" s="603">
        <v>45962</v>
      </c>
      <c r="R433" s="602"/>
      <c r="S433" s="602"/>
      <c r="T433" s="602"/>
      <c r="U433" s="602"/>
      <c r="V433" s="602"/>
      <c r="W433" s="602"/>
      <c r="X433" s="602"/>
      <c r="Y433" s="604">
        <v>87</v>
      </c>
      <c r="Z433" s="604">
        <v>33</v>
      </c>
      <c r="AA433" s="602"/>
      <c r="AB433" s="602"/>
      <c r="AC433" s="602"/>
      <c r="AD433" s="605">
        <v>112</v>
      </c>
    </row>
    <row r="434" spans="1:30" ht="15.75" thickBot="1" x14ac:dyDescent="0.3">
      <c r="A434" s="593" t="s">
        <v>406</v>
      </c>
      <c r="B434" s="672">
        <v>45386</v>
      </c>
      <c r="C434" s="671" t="s">
        <v>396</v>
      </c>
      <c r="D434" s="606" t="s">
        <v>402</v>
      </c>
      <c r="E434" s="670"/>
      <c r="F434" s="670"/>
      <c r="G434" s="670"/>
      <c r="H434" s="670"/>
      <c r="I434" s="670"/>
      <c r="J434" s="607">
        <v>6375</v>
      </c>
      <c r="K434" s="607">
        <v>38477</v>
      </c>
      <c r="L434" s="607">
        <v>2499</v>
      </c>
      <c r="M434" s="607">
        <v>1020</v>
      </c>
      <c r="N434" s="670"/>
      <c r="O434" s="670"/>
      <c r="P434" s="670"/>
      <c r="Q434" s="603">
        <v>48371</v>
      </c>
      <c r="R434" s="670"/>
      <c r="S434" s="670"/>
      <c r="T434" s="670"/>
      <c r="U434" s="670"/>
      <c r="V434" s="670"/>
      <c r="W434" s="608">
        <v>25</v>
      </c>
      <c r="X434" s="608">
        <v>150</v>
      </c>
      <c r="Y434" s="608">
        <v>9</v>
      </c>
      <c r="Z434" s="608">
        <v>4</v>
      </c>
      <c r="AA434" s="670"/>
      <c r="AB434" s="670"/>
      <c r="AC434" s="670"/>
      <c r="AD434" s="605">
        <v>188</v>
      </c>
    </row>
    <row r="435" spans="1:30" ht="15.75" thickBot="1" x14ac:dyDescent="0.3">
      <c r="A435" s="593" t="s">
        <v>406</v>
      </c>
      <c r="B435" s="691">
        <v>45387</v>
      </c>
      <c r="C435" s="692" t="s">
        <v>396</v>
      </c>
      <c r="D435" s="600" t="s">
        <v>402</v>
      </c>
      <c r="E435" s="602"/>
      <c r="F435" s="602"/>
      <c r="G435" s="602"/>
      <c r="H435" s="602"/>
      <c r="I435" s="602"/>
      <c r="J435" s="602"/>
      <c r="K435" s="602"/>
      <c r="L435" s="602"/>
      <c r="M435" s="601">
        <v>200</v>
      </c>
      <c r="N435" s="602"/>
      <c r="O435" s="602"/>
      <c r="P435" s="602"/>
      <c r="Q435" s="603">
        <v>200</v>
      </c>
      <c r="R435" s="602"/>
      <c r="S435" s="602"/>
      <c r="T435" s="602"/>
      <c r="U435" s="602"/>
      <c r="V435" s="602"/>
      <c r="W435" s="602"/>
      <c r="X435" s="602"/>
      <c r="Y435" s="602"/>
      <c r="Z435" s="604">
        <v>1</v>
      </c>
      <c r="AA435" s="602"/>
      <c r="AB435" s="602"/>
      <c r="AC435" s="602"/>
      <c r="AD435" s="605">
        <v>1</v>
      </c>
    </row>
    <row r="436" spans="1:30" ht="15.75" thickBot="1" x14ac:dyDescent="0.3">
      <c r="A436" s="593" t="s">
        <v>406</v>
      </c>
      <c r="B436" s="690">
        <v>45387</v>
      </c>
      <c r="C436" s="692" t="s">
        <v>396</v>
      </c>
      <c r="D436" s="606" t="s">
        <v>399</v>
      </c>
      <c r="E436" s="670"/>
      <c r="F436" s="670"/>
      <c r="G436" s="670"/>
      <c r="H436" s="670"/>
      <c r="I436" s="670"/>
      <c r="J436" s="670"/>
      <c r="K436" s="670"/>
      <c r="L436" s="670"/>
      <c r="M436" s="607">
        <v>250</v>
      </c>
      <c r="N436" s="670"/>
      <c r="O436" s="670"/>
      <c r="P436" s="670"/>
      <c r="Q436" s="603">
        <v>250</v>
      </c>
      <c r="R436" s="670"/>
      <c r="S436" s="670"/>
      <c r="T436" s="670"/>
      <c r="U436" s="670"/>
      <c r="V436" s="670"/>
      <c r="W436" s="670"/>
      <c r="X436" s="670"/>
      <c r="Y436" s="670"/>
      <c r="Z436" s="608">
        <v>1</v>
      </c>
      <c r="AA436" s="670"/>
      <c r="AB436" s="670"/>
      <c r="AC436" s="670"/>
      <c r="AD436" s="605">
        <v>1</v>
      </c>
    </row>
    <row r="437" spans="1:30" ht="15.75" thickBot="1" x14ac:dyDescent="0.3">
      <c r="A437" s="593" t="s">
        <v>406</v>
      </c>
      <c r="B437" s="691">
        <v>45390</v>
      </c>
      <c r="C437" s="692" t="s">
        <v>396</v>
      </c>
      <c r="D437" s="600" t="s">
        <v>399</v>
      </c>
      <c r="E437" s="602"/>
      <c r="F437" s="602"/>
      <c r="G437" s="602"/>
      <c r="H437" s="602"/>
      <c r="I437" s="602"/>
      <c r="J437" s="602"/>
      <c r="K437" s="602"/>
      <c r="L437" s="601">
        <v>103840</v>
      </c>
      <c r="M437" s="601">
        <v>60172</v>
      </c>
      <c r="N437" s="602"/>
      <c r="O437" s="602"/>
      <c r="P437" s="602"/>
      <c r="Q437" s="603">
        <v>164012</v>
      </c>
      <c r="R437" s="602"/>
      <c r="S437" s="602"/>
      <c r="T437" s="602"/>
      <c r="U437" s="602"/>
      <c r="V437" s="602"/>
      <c r="W437" s="602"/>
      <c r="X437" s="602"/>
      <c r="Y437" s="604">
        <v>170</v>
      </c>
      <c r="Z437" s="604">
        <v>106</v>
      </c>
      <c r="AA437" s="602"/>
      <c r="AB437" s="602"/>
      <c r="AC437" s="602"/>
      <c r="AD437" s="605">
        <v>250</v>
      </c>
    </row>
    <row r="438" spans="1:30" ht="15.75" thickBot="1" x14ac:dyDescent="0.3">
      <c r="A438" s="593" t="s">
        <v>406</v>
      </c>
      <c r="B438" s="690">
        <v>45390</v>
      </c>
      <c r="C438" s="692" t="s">
        <v>396</v>
      </c>
      <c r="D438" s="606" t="s">
        <v>403</v>
      </c>
      <c r="E438" s="670"/>
      <c r="F438" s="670"/>
      <c r="G438" s="670"/>
      <c r="H438" s="670"/>
      <c r="I438" s="670"/>
      <c r="J438" s="670"/>
      <c r="K438" s="670"/>
      <c r="L438" s="607">
        <v>28911</v>
      </c>
      <c r="M438" s="607">
        <v>15034</v>
      </c>
      <c r="N438" s="670"/>
      <c r="O438" s="670"/>
      <c r="P438" s="670"/>
      <c r="Q438" s="603">
        <v>43945</v>
      </c>
      <c r="R438" s="670"/>
      <c r="S438" s="670"/>
      <c r="T438" s="670"/>
      <c r="U438" s="670"/>
      <c r="V438" s="670"/>
      <c r="W438" s="670"/>
      <c r="X438" s="670"/>
      <c r="Y438" s="608">
        <v>72</v>
      </c>
      <c r="Z438" s="608">
        <v>42</v>
      </c>
      <c r="AA438" s="670"/>
      <c r="AB438" s="670"/>
      <c r="AC438" s="670"/>
      <c r="AD438" s="605">
        <v>109</v>
      </c>
    </row>
    <row r="439" spans="1:30" ht="15.75" thickBot="1" x14ac:dyDescent="0.3">
      <c r="A439" s="593" t="s">
        <v>406</v>
      </c>
      <c r="B439" s="691">
        <v>45397</v>
      </c>
      <c r="C439" s="692" t="s">
        <v>396</v>
      </c>
      <c r="D439" s="600" t="s">
        <v>402</v>
      </c>
      <c r="E439" s="602"/>
      <c r="F439" s="602"/>
      <c r="G439" s="602"/>
      <c r="H439" s="602"/>
      <c r="I439" s="602"/>
      <c r="J439" s="602"/>
      <c r="K439" s="601">
        <v>500</v>
      </c>
      <c r="L439" s="602"/>
      <c r="M439" s="602"/>
      <c r="N439" s="602"/>
      <c r="O439" s="602"/>
      <c r="P439" s="602"/>
      <c r="Q439" s="603">
        <v>500</v>
      </c>
      <c r="R439" s="602"/>
      <c r="S439" s="602"/>
      <c r="T439" s="602"/>
      <c r="U439" s="602"/>
      <c r="V439" s="602"/>
      <c r="W439" s="602"/>
      <c r="X439" s="604">
        <v>1</v>
      </c>
      <c r="Y439" s="602"/>
      <c r="Z439" s="602"/>
      <c r="AA439" s="602"/>
      <c r="AB439" s="602"/>
      <c r="AC439" s="602"/>
      <c r="AD439" s="605">
        <v>1</v>
      </c>
    </row>
    <row r="440" spans="1:30" ht="15.75" thickBot="1" x14ac:dyDescent="0.3">
      <c r="A440" s="593" t="s">
        <v>406</v>
      </c>
      <c r="B440" s="690">
        <v>45397</v>
      </c>
      <c r="C440" s="692" t="s">
        <v>396</v>
      </c>
      <c r="D440" s="606" t="s">
        <v>399</v>
      </c>
      <c r="E440" s="670"/>
      <c r="F440" s="670"/>
      <c r="G440" s="670"/>
      <c r="H440" s="670"/>
      <c r="I440" s="670"/>
      <c r="J440" s="607">
        <v>2772</v>
      </c>
      <c r="K440" s="607">
        <v>13081</v>
      </c>
      <c r="L440" s="607">
        <v>58717</v>
      </c>
      <c r="M440" s="607">
        <v>5699</v>
      </c>
      <c r="N440" s="670"/>
      <c r="O440" s="670"/>
      <c r="P440" s="670"/>
      <c r="Q440" s="603">
        <v>80269</v>
      </c>
      <c r="R440" s="670"/>
      <c r="S440" s="670"/>
      <c r="T440" s="670"/>
      <c r="U440" s="670"/>
      <c r="V440" s="670"/>
      <c r="W440" s="608">
        <v>4</v>
      </c>
      <c r="X440" s="608">
        <v>19</v>
      </c>
      <c r="Y440" s="608">
        <v>83</v>
      </c>
      <c r="Z440" s="608">
        <v>8</v>
      </c>
      <c r="AA440" s="670"/>
      <c r="AB440" s="670"/>
      <c r="AC440" s="670"/>
      <c r="AD440" s="605">
        <v>104</v>
      </c>
    </row>
    <row r="441" spans="1:30" ht="15.75" thickBot="1" x14ac:dyDescent="0.3">
      <c r="A441" s="593" t="s">
        <v>406</v>
      </c>
      <c r="B441" s="691">
        <v>45397</v>
      </c>
      <c r="C441" s="692" t="s">
        <v>396</v>
      </c>
      <c r="D441" s="600" t="s">
        <v>403</v>
      </c>
      <c r="E441" s="602"/>
      <c r="F441" s="602"/>
      <c r="G441" s="602"/>
      <c r="H441" s="602"/>
      <c r="I441" s="602"/>
      <c r="J441" s="602"/>
      <c r="K441" s="601">
        <v>634</v>
      </c>
      <c r="L441" s="601">
        <v>6661</v>
      </c>
      <c r="M441" s="601">
        <v>1560</v>
      </c>
      <c r="N441" s="602"/>
      <c r="O441" s="602"/>
      <c r="P441" s="602"/>
      <c r="Q441" s="603">
        <v>8855</v>
      </c>
      <c r="R441" s="602"/>
      <c r="S441" s="602"/>
      <c r="T441" s="602"/>
      <c r="U441" s="602"/>
      <c r="V441" s="602"/>
      <c r="W441" s="602"/>
      <c r="X441" s="604">
        <v>2</v>
      </c>
      <c r="Y441" s="604">
        <v>13</v>
      </c>
      <c r="Z441" s="604">
        <v>3</v>
      </c>
      <c r="AA441" s="602"/>
      <c r="AB441" s="602"/>
      <c r="AC441" s="602"/>
      <c r="AD441" s="605">
        <v>17</v>
      </c>
    </row>
    <row r="442" spans="1:30" ht="15.75" thickBot="1" x14ac:dyDescent="0.3">
      <c r="A442" s="593" t="s">
        <v>406</v>
      </c>
      <c r="B442" s="690">
        <v>45398</v>
      </c>
      <c r="C442" s="692" t="s">
        <v>396</v>
      </c>
      <c r="D442" s="606" t="s">
        <v>399</v>
      </c>
      <c r="E442" s="670"/>
      <c r="F442" s="670"/>
      <c r="G442" s="670"/>
      <c r="H442" s="670"/>
      <c r="I442" s="670"/>
      <c r="J442" s="670"/>
      <c r="K442" s="607">
        <v>2543</v>
      </c>
      <c r="L442" s="607">
        <v>53879</v>
      </c>
      <c r="M442" s="607">
        <v>7361</v>
      </c>
      <c r="N442" s="670"/>
      <c r="O442" s="670"/>
      <c r="P442" s="670"/>
      <c r="Q442" s="603">
        <v>63783</v>
      </c>
      <c r="R442" s="670"/>
      <c r="S442" s="670"/>
      <c r="T442" s="670"/>
      <c r="U442" s="670"/>
      <c r="V442" s="670"/>
      <c r="W442" s="670"/>
      <c r="X442" s="608">
        <v>5</v>
      </c>
      <c r="Y442" s="608">
        <v>70</v>
      </c>
      <c r="Z442" s="608">
        <v>11</v>
      </c>
      <c r="AA442" s="670"/>
      <c r="AB442" s="670"/>
      <c r="AC442" s="670"/>
      <c r="AD442" s="605">
        <v>80</v>
      </c>
    </row>
    <row r="443" spans="1:30" ht="15.75" thickBot="1" x14ac:dyDescent="0.3">
      <c r="A443" s="593" t="s">
        <v>406</v>
      </c>
      <c r="B443" s="691">
        <v>45398</v>
      </c>
      <c r="C443" s="692" t="s">
        <v>396</v>
      </c>
      <c r="D443" s="600" t="s">
        <v>403</v>
      </c>
      <c r="E443" s="602"/>
      <c r="F443" s="602"/>
      <c r="G443" s="602"/>
      <c r="H443" s="602"/>
      <c r="I443" s="602"/>
      <c r="J443" s="602"/>
      <c r="K443" s="602"/>
      <c r="L443" s="601">
        <v>4676</v>
      </c>
      <c r="M443" s="601">
        <v>211</v>
      </c>
      <c r="N443" s="602"/>
      <c r="O443" s="602"/>
      <c r="P443" s="602"/>
      <c r="Q443" s="603">
        <v>4887</v>
      </c>
      <c r="R443" s="602"/>
      <c r="S443" s="602"/>
      <c r="T443" s="602"/>
      <c r="U443" s="602"/>
      <c r="V443" s="602"/>
      <c r="W443" s="602"/>
      <c r="X443" s="602"/>
      <c r="Y443" s="604">
        <v>9</v>
      </c>
      <c r="Z443" s="604">
        <v>1</v>
      </c>
      <c r="AA443" s="602"/>
      <c r="AB443" s="602"/>
      <c r="AC443" s="602"/>
      <c r="AD443" s="605">
        <v>10</v>
      </c>
    </row>
    <row r="444" spans="1:30" ht="15.75" thickBot="1" x14ac:dyDescent="0.3">
      <c r="A444" s="593" t="s">
        <v>406</v>
      </c>
      <c r="B444" s="690">
        <v>45399</v>
      </c>
      <c r="C444" s="692" t="s">
        <v>396</v>
      </c>
      <c r="D444" s="606" t="s">
        <v>399</v>
      </c>
      <c r="E444" s="670"/>
      <c r="F444" s="670"/>
      <c r="G444" s="670"/>
      <c r="H444" s="670"/>
      <c r="I444" s="670"/>
      <c r="J444" s="670"/>
      <c r="K444" s="670"/>
      <c r="L444" s="607">
        <v>54590</v>
      </c>
      <c r="M444" s="607">
        <v>38760</v>
      </c>
      <c r="N444" s="670"/>
      <c r="O444" s="670"/>
      <c r="P444" s="670"/>
      <c r="Q444" s="603">
        <v>93350</v>
      </c>
      <c r="R444" s="670"/>
      <c r="S444" s="670"/>
      <c r="T444" s="670"/>
      <c r="U444" s="670"/>
      <c r="V444" s="670"/>
      <c r="W444" s="670"/>
      <c r="X444" s="670"/>
      <c r="Y444" s="608">
        <v>79</v>
      </c>
      <c r="Z444" s="608">
        <v>77</v>
      </c>
      <c r="AA444" s="670"/>
      <c r="AB444" s="670"/>
      <c r="AC444" s="670"/>
      <c r="AD444" s="605">
        <v>124</v>
      </c>
    </row>
    <row r="445" spans="1:30" ht="15.75" thickBot="1" x14ac:dyDescent="0.3">
      <c r="A445" s="593" t="s">
        <v>406</v>
      </c>
      <c r="B445" s="691">
        <v>45399</v>
      </c>
      <c r="C445" s="692" t="s">
        <v>396</v>
      </c>
      <c r="D445" s="600" t="s">
        <v>403</v>
      </c>
      <c r="E445" s="602"/>
      <c r="F445" s="602"/>
      <c r="G445" s="602"/>
      <c r="H445" s="602"/>
      <c r="I445" s="602"/>
      <c r="J445" s="602"/>
      <c r="K445" s="602"/>
      <c r="L445" s="601">
        <v>8692</v>
      </c>
      <c r="M445" s="601">
        <v>12067</v>
      </c>
      <c r="N445" s="602"/>
      <c r="O445" s="602"/>
      <c r="P445" s="602"/>
      <c r="Q445" s="603">
        <v>20759</v>
      </c>
      <c r="R445" s="602"/>
      <c r="S445" s="602"/>
      <c r="T445" s="602"/>
      <c r="U445" s="602"/>
      <c r="V445" s="602"/>
      <c r="W445" s="602"/>
      <c r="X445" s="602"/>
      <c r="Y445" s="604">
        <v>23</v>
      </c>
      <c r="Z445" s="604">
        <v>31</v>
      </c>
      <c r="AA445" s="602"/>
      <c r="AB445" s="602"/>
      <c r="AC445" s="602"/>
      <c r="AD445" s="605">
        <v>42</v>
      </c>
    </row>
    <row r="446" spans="1:30" ht="15.75" thickBot="1" x14ac:dyDescent="0.3">
      <c r="A446" s="593" t="s">
        <v>406</v>
      </c>
      <c r="B446" s="690">
        <v>45400</v>
      </c>
      <c r="C446" s="692" t="s">
        <v>396</v>
      </c>
      <c r="D446" s="606" t="s">
        <v>399</v>
      </c>
      <c r="E446" s="670"/>
      <c r="F446" s="670"/>
      <c r="G446" s="670"/>
      <c r="H446" s="670"/>
      <c r="I446" s="670"/>
      <c r="J446" s="670"/>
      <c r="K446" s="670"/>
      <c r="L446" s="607">
        <v>48947</v>
      </c>
      <c r="M446" s="607">
        <v>26374</v>
      </c>
      <c r="N446" s="670"/>
      <c r="O446" s="670"/>
      <c r="P446" s="670"/>
      <c r="Q446" s="603">
        <v>75321</v>
      </c>
      <c r="R446" s="670"/>
      <c r="S446" s="670"/>
      <c r="T446" s="670"/>
      <c r="U446" s="670"/>
      <c r="V446" s="670"/>
      <c r="W446" s="670"/>
      <c r="X446" s="670"/>
      <c r="Y446" s="608">
        <v>71</v>
      </c>
      <c r="Z446" s="608">
        <v>37</v>
      </c>
      <c r="AA446" s="670"/>
      <c r="AB446" s="670"/>
      <c r="AC446" s="670"/>
      <c r="AD446" s="605">
        <v>97</v>
      </c>
    </row>
    <row r="447" spans="1:30" ht="15.75" thickBot="1" x14ac:dyDescent="0.3">
      <c r="A447" s="593" t="s">
        <v>406</v>
      </c>
      <c r="B447" s="691">
        <v>45400</v>
      </c>
      <c r="C447" s="692" t="s">
        <v>396</v>
      </c>
      <c r="D447" s="600" t="s">
        <v>403</v>
      </c>
      <c r="E447" s="602"/>
      <c r="F447" s="602"/>
      <c r="G447" s="602"/>
      <c r="H447" s="602"/>
      <c r="I447" s="602"/>
      <c r="J447" s="602"/>
      <c r="K447" s="602"/>
      <c r="L447" s="601">
        <v>8786</v>
      </c>
      <c r="M447" s="601">
        <v>4116</v>
      </c>
      <c r="N447" s="602"/>
      <c r="O447" s="602"/>
      <c r="P447" s="602"/>
      <c r="Q447" s="603">
        <v>12902</v>
      </c>
      <c r="R447" s="602"/>
      <c r="S447" s="602"/>
      <c r="T447" s="602"/>
      <c r="U447" s="602"/>
      <c r="V447" s="602"/>
      <c r="W447" s="602"/>
      <c r="X447" s="602"/>
      <c r="Y447" s="604">
        <v>24</v>
      </c>
      <c r="Z447" s="604">
        <v>12</v>
      </c>
      <c r="AA447" s="602"/>
      <c r="AB447" s="602"/>
      <c r="AC447" s="602"/>
      <c r="AD447" s="605">
        <v>34</v>
      </c>
    </row>
    <row r="448" spans="1:30" ht="15.75" thickBot="1" x14ac:dyDescent="0.3">
      <c r="A448" s="593" t="s">
        <v>406</v>
      </c>
      <c r="B448" s="690">
        <v>45401</v>
      </c>
      <c r="C448" s="692" t="s">
        <v>396</v>
      </c>
      <c r="D448" s="606" t="s">
        <v>399</v>
      </c>
      <c r="E448" s="670"/>
      <c r="F448" s="670"/>
      <c r="G448" s="670"/>
      <c r="H448" s="670"/>
      <c r="I448" s="670"/>
      <c r="J448" s="670"/>
      <c r="K448" s="607">
        <v>11957</v>
      </c>
      <c r="L448" s="607">
        <v>58817</v>
      </c>
      <c r="M448" s="607">
        <v>109281</v>
      </c>
      <c r="N448" s="670"/>
      <c r="O448" s="670"/>
      <c r="P448" s="670"/>
      <c r="Q448" s="603">
        <v>180055</v>
      </c>
      <c r="R448" s="670"/>
      <c r="S448" s="670"/>
      <c r="T448" s="670"/>
      <c r="U448" s="670"/>
      <c r="V448" s="670"/>
      <c r="W448" s="670"/>
      <c r="X448" s="608">
        <v>15</v>
      </c>
      <c r="Y448" s="608">
        <v>90</v>
      </c>
      <c r="Z448" s="608">
        <v>170</v>
      </c>
      <c r="AA448" s="670"/>
      <c r="AB448" s="670"/>
      <c r="AC448" s="670"/>
      <c r="AD448" s="605">
        <v>244</v>
      </c>
    </row>
    <row r="449" spans="1:30" ht="15.75" thickBot="1" x14ac:dyDescent="0.3">
      <c r="A449" s="593" t="s">
        <v>406</v>
      </c>
      <c r="B449" s="691">
        <v>45401</v>
      </c>
      <c r="C449" s="692" t="s">
        <v>396</v>
      </c>
      <c r="D449" s="600" t="s">
        <v>403</v>
      </c>
      <c r="E449" s="602"/>
      <c r="F449" s="602"/>
      <c r="G449" s="602"/>
      <c r="H449" s="602"/>
      <c r="I449" s="602"/>
      <c r="J449" s="602"/>
      <c r="K449" s="601">
        <v>2162</v>
      </c>
      <c r="L449" s="601">
        <v>9772</v>
      </c>
      <c r="M449" s="601">
        <v>22395</v>
      </c>
      <c r="N449" s="602"/>
      <c r="O449" s="602"/>
      <c r="P449" s="602"/>
      <c r="Q449" s="603">
        <v>34329</v>
      </c>
      <c r="R449" s="602"/>
      <c r="S449" s="602"/>
      <c r="T449" s="602"/>
      <c r="U449" s="602"/>
      <c r="V449" s="602"/>
      <c r="W449" s="602"/>
      <c r="X449" s="604">
        <v>5</v>
      </c>
      <c r="Y449" s="604">
        <v>21</v>
      </c>
      <c r="Z449" s="604">
        <v>62</v>
      </c>
      <c r="AA449" s="602"/>
      <c r="AB449" s="602"/>
      <c r="AC449" s="602"/>
      <c r="AD449" s="605">
        <v>77</v>
      </c>
    </row>
    <row r="450" spans="1:30" ht="15.75" thickBot="1" x14ac:dyDescent="0.3">
      <c r="A450" s="593" t="s">
        <v>406</v>
      </c>
      <c r="B450" s="690">
        <v>45404</v>
      </c>
      <c r="C450" s="692" t="s">
        <v>396</v>
      </c>
      <c r="D450" s="606" t="s">
        <v>399</v>
      </c>
      <c r="E450" s="670"/>
      <c r="F450" s="670"/>
      <c r="G450" s="670"/>
      <c r="H450" s="670"/>
      <c r="I450" s="670"/>
      <c r="J450" s="670"/>
      <c r="K450" s="607">
        <v>2121</v>
      </c>
      <c r="L450" s="607">
        <v>1691</v>
      </c>
      <c r="M450" s="607">
        <v>167427</v>
      </c>
      <c r="N450" s="670"/>
      <c r="O450" s="670"/>
      <c r="P450" s="670"/>
      <c r="Q450" s="603">
        <v>171239</v>
      </c>
      <c r="R450" s="670"/>
      <c r="S450" s="670"/>
      <c r="T450" s="670"/>
      <c r="U450" s="670"/>
      <c r="V450" s="670"/>
      <c r="W450" s="670"/>
      <c r="X450" s="608">
        <v>3</v>
      </c>
      <c r="Y450" s="608">
        <v>2</v>
      </c>
      <c r="Z450" s="608">
        <v>246</v>
      </c>
      <c r="AA450" s="670"/>
      <c r="AB450" s="670"/>
      <c r="AC450" s="670"/>
      <c r="AD450" s="605">
        <v>247</v>
      </c>
    </row>
    <row r="451" spans="1:30" ht="15.75" thickBot="1" x14ac:dyDescent="0.3">
      <c r="A451" s="593" t="s">
        <v>406</v>
      </c>
      <c r="B451" s="691">
        <v>45404</v>
      </c>
      <c r="C451" s="692" t="s">
        <v>396</v>
      </c>
      <c r="D451" s="600" t="s">
        <v>403</v>
      </c>
      <c r="E451" s="602"/>
      <c r="F451" s="602"/>
      <c r="G451" s="602"/>
      <c r="H451" s="602"/>
      <c r="I451" s="602"/>
      <c r="J451" s="602"/>
      <c r="K451" s="601">
        <v>450</v>
      </c>
      <c r="L451" s="602"/>
      <c r="M451" s="601">
        <v>39105</v>
      </c>
      <c r="N451" s="602"/>
      <c r="O451" s="602"/>
      <c r="P451" s="602"/>
      <c r="Q451" s="603">
        <v>39555</v>
      </c>
      <c r="R451" s="602"/>
      <c r="S451" s="602"/>
      <c r="T451" s="602"/>
      <c r="U451" s="602"/>
      <c r="V451" s="602"/>
      <c r="W451" s="602"/>
      <c r="X451" s="604">
        <v>1</v>
      </c>
      <c r="Y451" s="602"/>
      <c r="Z451" s="604">
        <v>96</v>
      </c>
      <c r="AA451" s="602"/>
      <c r="AB451" s="602"/>
      <c r="AC451" s="602"/>
      <c r="AD451" s="605">
        <v>96</v>
      </c>
    </row>
    <row r="452" spans="1:30" ht="15.75" thickBot="1" x14ac:dyDescent="0.3">
      <c r="A452" s="593" t="s">
        <v>406</v>
      </c>
      <c r="B452" s="690">
        <v>45405</v>
      </c>
      <c r="C452" s="692" t="s">
        <v>396</v>
      </c>
      <c r="D452" s="606" t="s">
        <v>399</v>
      </c>
      <c r="E452" s="670"/>
      <c r="F452" s="670"/>
      <c r="G452" s="670"/>
      <c r="H452" s="670"/>
      <c r="I452" s="670"/>
      <c r="J452" s="670"/>
      <c r="K452" s="670"/>
      <c r="L452" s="670"/>
      <c r="M452" s="607">
        <v>177056</v>
      </c>
      <c r="N452" s="670"/>
      <c r="O452" s="670"/>
      <c r="P452" s="670"/>
      <c r="Q452" s="603">
        <v>177056</v>
      </c>
      <c r="R452" s="670"/>
      <c r="S452" s="670"/>
      <c r="T452" s="670"/>
      <c r="U452" s="670"/>
      <c r="V452" s="670"/>
      <c r="W452" s="670"/>
      <c r="X452" s="670"/>
      <c r="Y452" s="670"/>
      <c r="Z452" s="608">
        <v>252</v>
      </c>
      <c r="AA452" s="670"/>
      <c r="AB452" s="670"/>
      <c r="AC452" s="670"/>
      <c r="AD452" s="605">
        <v>252</v>
      </c>
    </row>
    <row r="453" spans="1:30" ht="15.75" thickBot="1" x14ac:dyDescent="0.3">
      <c r="A453" s="593" t="s">
        <v>406</v>
      </c>
      <c r="B453" s="691">
        <v>45405</v>
      </c>
      <c r="C453" s="692" t="s">
        <v>396</v>
      </c>
      <c r="D453" s="600" t="s">
        <v>403</v>
      </c>
      <c r="E453" s="602"/>
      <c r="F453" s="602"/>
      <c r="G453" s="602"/>
      <c r="H453" s="602"/>
      <c r="I453" s="602"/>
      <c r="J453" s="602"/>
      <c r="K453" s="602"/>
      <c r="L453" s="602"/>
      <c r="M453" s="601">
        <v>39664</v>
      </c>
      <c r="N453" s="602"/>
      <c r="O453" s="602"/>
      <c r="P453" s="602"/>
      <c r="Q453" s="603">
        <v>39664</v>
      </c>
      <c r="R453" s="602"/>
      <c r="S453" s="602"/>
      <c r="T453" s="602"/>
      <c r="U453" s="602"/>
      <c r="V453" s="602"/>
      <c r="W453" s="602"/>
      <c r="X453" s="602"/>
      <c r="Y453" s="602"/>
      <c r="Z453" s="604">
        <v>97</v>
      </c>
      <c r="AA453" s="602"/>
      <c r="AB453" s="602"/>
      <c r="AC453" s="602"/>
      <c r="AD453" s="605">
        <v>97</v>
      </c>
    </row>
    <row r="454" spans="1:30" ht="15.75" thickBot="1" x14ac:dyDescent="0.3">
      <c r="A454" s="593" t="s">
        <v>406</v>
      </c>
      <c r="B454" s="690">
        <v>45406</v>
      </c>
      <c r="C454" s="692" t="s">
        <v>396</v>
      </c>
      <c r="D454" s="606" t="s">
        <v>399</v>
      </c>
      <c r="E454" s="670"/>
      <c r="F454" s="670"/>
      <c r="G454" s="670"/>
      <c r="H454" s="670"/>
      <c r="I454" s="670"/>
      <c r="J454" s="670"/>
      <c r="K454" s="670"/>
      <c r="L454" s="670"/>
      <c r="M454" s="607">
        <v>87621</v>
      </c>
      <c r="N454" s="670"/>
      <c r="O454" s="670"/>
      <c r="P454" s="670"/>
      <c r="Q454" s="603">
        <v>87621</v>
      </c>
      <c r="R454" s="670"/>
      <c r="S454" s="670"/>
      <c r="T454" s="670"/>
      <c r="U454" s="670"/>
      <c r="V454" s="670"/>
      <c r="W454" s="670"/>
      <c r="X454" s="670"/>
      <c r="Y454" s="670"/>
      <c r="Z454" s="608">
        <v>127</v>
      </c>
      <c r="AA454" s="670"/>
      <c r="AB454" s="670"/>
      <c r="AC454" s="670"/>
      <c r="AD454" s="605">
        <v>127</v>
      </c>
    </row>
    <row r="455" spans="1:30" ht="15.75" thickBot="1" x14ac:dyDescent="0.3">
      <c r="A455" s="593" t="s">
        <v>406</v>
      </c>
      <c r="B455" s="691">
        <v>45406</v>
      </c>
      <c r="C455" s="692" t="s">
        <v>396</v>
      </c>
      <c r="D455" s="600" t="s">
        <v>403</v>
      </c>
      <c r="E455" s="602"/>
      <c r="F455" s="602"/>
      <c r="G455" s="602"/>
      <c r="H455" s="602"/>
      <c r="I455" s="602"/>
      <c r="J455" s="602"/>
      <c r="K455" s="602"/>
      <c r="L455" s="602"/>
      <c r="M455" s="601">
        <v>19981</v>
      </c>
      <c r="N455" s="602"/>
      <c r="O455" s="602"/>
      <c r="P455" s="602"/>
      <c r="Q455" s="603">
        <v>19981</v>
      </c>
      <c r="R455" s="602"/>
      <c r="S455" s="602"/>
      <c r="T455" s="602"/>
      <c r="U455" s="602"/>
      <c r="V455" s="602"/>
      <c r="W455" s="602"/>
      <c r="X455" s="602"/>
      <c r="Y455" s="602"/>
      <c r="Z455" s="604">
        <v>48</v>
      </c>
      <c r="AA455" s="602"/>
      <c r="AB455" s="602"/>
      <c r="AC455" s="602"/>
      <c r="AD455" s="605">
        <v>48</v>
      </c>
    </row>
    <row r="456" spans="1:30" ht="15.75" thickBot="1" x14ac:dyDescent="0.3">
      <c r="A456" s="593" t="s">
        <v>406</v>
      </c>
      <c r="B456" s="690">
        <v>45407</v>
      </c>
      <c r="C456" s="692" t="s">
        <v>396</v>
      </c>
      <c r="D456" s="606" t="s">
        <v>399</v>
      </c>
      <c r="E456" s="670"/>
      <c r="F456" s="670"/>
      <c r="G456" s="670"/>
      <c r="H456" s="670"/>
      <c r="I456" s="670"/>
      <c r="J456" s="670"/>
      <c r="K456" s="607">
        <v>597</v>
      </c>
      <c r="L456" s="607">
        <v>50427</v>
      </c>
      <c r="M456" s="607">
        <v>104855</v>
      </c>
      <c r="N456" s="670"/>
      <c r="O456" s="670"/>
      <c r="P456" s="670"/>
      <c r="Q456" s="603">
        <v>155879</v>
      </c>
      <c r="R456" s="670"/>
      <c r="S456" s="670"/>
      <c r="T456" s="670"/>
      <c r="U456" s="670"/>
      <c r="V456" s="670"/>
      <c r="W456" s="670"/>
      <c r="X456" s="608">
        <v>1</v>
      </c>
      <c r="Y456" s="608">
        <v>72</v>
      </c>
      <c r="Z456" s="608">
        <v>161</v>
      </c>
      <c r="AA456" s="670"/>
      <c r="AB456" s="670"/>
      <c r="AC456" s="670"/>
      <c r="AD456" s="605">
        <v>213</v>
      </c>
    </row>
    <row r="457" spans="1:30" ht="15.75" thickBot="1" x14ac:dyDescent="0.3">
      <c r="A457" s="593" t="s">
        <v>406</v>
      </c>
      <c r="B457" s="691">
        <v>45407</v>
      </c>
      <c r="C457" s="692" t="s">
        <v>396</v>
      </c>
      <c r="D457" s="600" t="s">
        <v>403</v>
      </c>
      <c r="E457" s="602"/>
      <c r="F457" s="602"/>
      <c r="G457" s="602"/>
      <c r="H457" s="602"/>
      <c r="I457" s="602"/>
      <c r="J457" s="602"/>
      <c r="K457" s="602"/>
      <c r="L457" s="601">
        <v>4468</v>
      </c>
      <c r="M457" s="601">
        <v>13619</v>
      </c>
      <c r="N457" s="602"/>
      <c r="O457" s="602"/>
      <c r="P457" s="602"/>
      <c r="Q457" s="603">
        <v>18087</v>
      </c>
      <c r="R457" s="602"/>
      <c r="S457" s="602"/>
      <c r="T457" s="602"/>
      <c r="U457" s="602"/>
      <c r="V457" s="602"/>
      <c r="W457" s="602"/>
      <c r="X457" s="602"/>
      <c r="Y457" s="604">
        <v>10</v>
      </c>
      <c r="Z457" s="604">
        <v>31</v>
      </c>
      <c r="AA457" s="602"/>
      <c r="AB457" s="602"/>
      <c r="AC457" s="602"/>
      <c r="AD457" s="605">
        <v>38</v>
      </c>
    </row>
    <row r="458" spans="1:30" ht="15.75" thickBot="1" x14ac:dyDescent="0.3">
      <c r="A458" s="593" t="s">
        <v>406</v>
      </c>
      <c r="B458" s="690">
        <v>45408</v>
      </c>
      <c r="C458" s="692" t="s">
        <v>396</v>
      </c>
      <c r="D458" s="606" t="s">
        <v>399</v>
      </c>
      <c r="E458" s="670"/>
      <c r="F458" s="670"/>
      <c r="G458" s="670"/>
      <c r="H458" s="670"/>
      <c r="I458" s="670"/>
      <c r="J458" s="670"/>
      <c r="K458" s="670"/>
      <c r="L458" s="607">
        <v>4555</v>
      </c>
      <c r="M458" s="607">
        <v>32553</v>
      </c>
      <c r="N458" s="670"/>
      <c r="O458" s="670"/>
      <c r="P458" s="670"/>
      <c r="Q458" s="603">
        <v>37108</v>
      </c>
      <c r="R458" s="670"/>
      <c r="S458" s="670"/>
      <c r="T458" s="670"/>
      <c r="U458" s="670"/>
      <c r="V458" s="670"/>
      <c r="W458" s="670"/>
      <c r="X458" s="670"/>
      <c r="Y458" s="608">
        <v>8</v>
      </c>
      <c r="Z458" s="608">
        <v>50</v>
      </c>
      <c r="AA458" s="670"/>
      <c r="AB458" s="670"/>
      <c r="AC458" s="670"/>
      <c r="AD458" s="605">
        <v>54</v>
      </c>
    </row>
    <row r="459" spans="1:30" ht="15.75" thickBot="1" x14ac:dyDescent="0.3">
      <c r="A459" s="593" t="s">
        <v>406</v>
      </c>
      <c r="B459" s="691">
        <v>45408</v>
      </c>
      <c r="C459" s="692" t="s">
        <v>396</v>
      </c>
      <c r="D459" s="600" t="s">
        <v>403</v>
      </c>
      <c r="E459" s="602"/>
      <c r="F459" s="602"/>
      <c r="G459" s="602"/>
      <c r="H459" s="602"/>
      <c r="I459" s="602"/>
      <c r="J459" s="602"/>
      <c r="K459" s="602"/>
      <c r="L459" s="601">
        <v>1365</v>
      </c>
      <c r="M459" s="601">
        <v>6471</v>
      </c>
      <c r="N459" s="602"/>
      <c r="O459" s="602"/>
      <c r="P459" s="602"/>
      <c r="Q459" s="603">
        <v>7836</v>
      </c>
      <c r="R459" s="602"/>
      <c r="S459" s="602"/>
      <c r="T459" s="602"/>
      <c r="U459" s="602"/>
      <c r="V459" s="602"/>
      <c r="W459" s="602"/>
      <c r="X459" s="602"/>
      <c r="Y459" s="604">
        <v>4</v>
      </c>
      <c r="Z459" s="604">
        <v>14</v>
      </c>
      <c r="AA459" s="602"/>
      <c r="AB459" s="602"/>
      <c r="AC459" s="602"/>
      <c r="AD459" s="605">
        <v>16</v>
      </c>
    </row>
    <row r="460" spans="1:30" ht="15.75" thickBot="1" x14ac:dyDescent="0.3">
      <c r="A460" s="593" t="s">
        <v>406</v>
      </c>
      <c r="B460" s="672">
        <v>45412</v>
      </c>
      <c r="C460" s="671" t="s">
        <v>396</v>
      </c>
      <c r="D460" s="606" t="s">
        <v>397</v>
      </c>
      <c r="E460" s="670"/>
      <c r="F460" s="670"/>
      <c r="G460" s="670"/>
      <c r="H460" s="670"/>
      <c r="I460" s="670"/>
      <c r="J460" s="670"/>
      <c r="K460" s="670"/>
      <c r="L460" s="670"/>
      <c r="M460" s="607">
        <v>1143.96</v>
      </c>
      <c r="N460" s="670"/>
      <c r="O460" s="670"/>
      <c r="P460" s="670"/>
      <c r="Q460" s="603">
        <v>1143.96</v>
      </c>
      <c r="R460" s="670"/>
      <c r="S460" s="670"/>
      <c r="T460" s="670"/>
      <c r="U460" s="670"/>
      <c r="V460" s="670"/>
      <c r="W460" s="670"/>
      <c r="X460" s="670"/>
      <c r="Y460" s="670"/>
      <c r="Z460" s="608">
        <v>1</v>
      </c>
      <c r="AA460" s="670"/>
      <c r="AB460" s="670"/>
      <c r="AC460" s="670"/>
      <c r="AD460" s="605">
        <v>1</v>
      </c>
    </row>
    <row r="461" spans="1:30" ht="15.75" thickBot="1" x14ac:dyDescent="0.3">
      <c r="A461" s="593" t="s">
        <v>406</v>
      </c>
      <c r="B461" s="673">
        <v>45414</v>
      </c>
      <c r="C461" s="671" t="s">
        <v>396</v>
      </c>
      <c r="D461" s="600" t="s">
        <v>402</v>
      </c>
      <c r="E461" s="602"/>
      <c r="F461" s="602"/>
      <c r="G461" s="602"/>
      <c r="H461" s="602"/>
      <c r="I461" s="602"/>
      <c r="J461" s="602"/>
      <c r="K461" s="602"/>
      <c r="L461" s="601">
        <v>3986</v>
      </c>
      <c r="M461" s="601">
        <v>1337</v>
      </c>
      <c r="N461" s="601">
        <v>1224</v>
      </c>
      <c r="O461" s="602"/>
      <c r="P461" s="602"/>
      <c r="Q461" s="603">
        <v>6547</v>
      </c>
      <c r="R461" s="602"/>
      <c r="S461" s="602"/>
      <c r="T461" s="602"/>
      <c r="U461" s="602"/>
      <c r="V461" s="602"/>
      <c r="W461" s="602"/>
      <c r="X461" s="602"/>
      <c r="Y461" s="604">
        <v>14</v>
      </c>
      <c r="Z461" s="604">
        <v>5</v>
      </c>
      <c r="AA461" s="604">
        <v>6</v>
      </c>
      <c r="AB461" s="602"/>
      <c r="AC461" s="602"/>
      <c r="AD461" s="605">
        <v>25</v>
      </c>
    </row>
    <row r="462" spans="1:30" ht="15.75" thickBot="1" x14ac:dyDescent="0.3">
      <c r="A462" s="593" t="s">
        <v>406</v>
      </c>
      <c r="B462" s="672">
        <v>45415</v>
      </c>
      <c r="C462" s="671" t="s">
        <v>396</v>
      </c>
      <c r="D462" s="606" t="s">
        <v>402</v>
      </c>
      <c r="E462" s="670"/>
      <c r="F462" s="670"/>
      <c r="G462" s="670"/>
      <c r="H462" s="670"/>
      <c r="I462" s="670"/>
      <c r="J462" s="670"/>
      <c r="K462" s="607">
        <v>5434</v>
      </c>
      <c r="L462" s="607">
        <v>16550</v>
      </c>
      <c r="M462" s="607">
        <v>9974</v>
      </c>
      <c r="N462" s="607">
        <v>2202</v>
      </c>
      <c r="O462" s="670"/>
      <c r="P462" s="670"/>
      <c r="Q462" s="603">
        <v>34160</v>
      </c>
      <c r="R462" s="670"/>
      <c r="S462" s="670"/>
      <c r="T462" s="670"/>
      <c r="U462" s="670"/>
      <c r="V462" s="670"/>
      <c r="W462" s="670"/>
      <c r="X462" s="608">
        <v>20</v>
      </c>
      <c r="Y462" s="608">
        <v>66</v>
      </c>
      <c r="Z462" s="608">
        <v>41</v>
      </c>
      <c r="AA462" s="608">
        <v>10</v>
      </c>
      <c r="AB462" s="670"/>
      <c r="AC462" s="670"/>
      <c r="AD462" s="605">
        <v>137</v>
      </c>
    </row>
    <row r="463" spans="1:30" ht="15.75" thickBot="1" x14ac:dyDescent="0.3">
      <c r="A463" s="593" t="s">
        <v>406</v>
      </c>
      <c r="B463" s="673">
        <v>45419</v>
      </c>
      <c r="C463" s="671" t="s">
        <v>396</v>
      </c>
      <c r="D463" s="600" t="s">
        <v>402</v>
      </c>
      <c r="E463" s="602"/>
      <c r="F463" s="602"/>
      <c r="G463" s="602"/>
      <c r="H463" s="602"/>
      <c r="I463" s="602"/>
      <c r="J463" s="602"/>
      <c r="K463" s="602"/>
      <c r="L463" s="602"/>
      <c r="M463" s="601">
        <v>11271</v>
      </c>
      <c r="N463" s="601">
        <v>255</v>
      </c>
      <c r="O463" s="602"/>
      <c r="P463" s="602"/>
      <c r="Q463" s="603">
        <v>11526</v>
      </c>
      <c r="R463" s="602"/>
      <c r="S463" s="602"/>
      <c r="T463" s="602"/>
      <c r="U463" s="602"/>
      <c r="V463" s="602"/>
      <c r="W463" s="602"/>
      <c r="X463" s="602"/>
      <c r="Y463" s="602"/>
      <c r="Z463" s="604">
        <v>43</v>
      </c>
      <c r="AA463" s="604">
        <v>1</v>
      </c>
      <c r="AB463" s="602"/>
      <c r="AC463" s="602"/>
      <c r="AD463" s="605">
        <v>44</v>
      </c>
    </row>
    <row r="464" spans="1:30" ht="15.75" thickBot="1" x14ac:dyDescent="0.3">
      <c r="A464" s="593" t="s">
        <v>406</v>
      </c>
      <c r="B464" s="672">
        <v>45421</v>
      </c>
      <c r="C464" s="671" t="s">
        <v>396</v>
      </c>
      <c r="D464" s="606" t="s">
        <v>402</v>
      </c>
      <c r="E464" s="670"/>
      <c r="F464" s="670"/>
      <c r="G464" s="670"/>
      <c r="H464" s="670"/>
      <c r="I464" s="670"/>
      <c r="J464" s="670"/>
      <c r="K464" s="670"/>
      <c r="L464" s="607">
        <v>28800</v>
      </c>
      <c r="M464" s="607">
        <v>24214</v>
      </c>
      <c r="N464" s="607">
        <v>7389</v>
      </c>
      <c r="O464" s="670"/>
      <c r="P464" s="670"/>
      <c r="Q464" s="603">
        <v>60403</v>
      </c>
      <c r="R464" s="670"/>
      <c r="S464" s="670"/>
      <c r="T464" s="670"/>
      <c r="U464" s="670"/>
      <c r="V464" s="670"/>
      <c r="W464" s="670"/>
      <c r="X464" s="670"/>
      <c r="Y464" s="608">
        <v>68</v>
      </c>
      <c r="Z464" s="608">
        <v>51</v>
      </c>
      <c r="AA464" s="608">
        <v>19</v>
      </c>
      <c r="AB464" s="670"/>
      <c r="AC464" s="670"/>
      <c r="AD464" s="605">
        <v>138</v>
      </c>
    </row>
    <row r="465" spans="1:30" ht="15.75" thickBot="1" x14ac:dyDescent="0.3">
      <c r="A465" s="593" t="s">
        <v>406</v>
      </c>
      <c r="B465" s="673">
        <v>45422</v>
      </c>
      <c r="C465" s="671" t="s">
        <v>396</v>
      </c>
      <c r="D465" s="600" t="s">
        <v>402</v>
      </c>
      <c r="E465" s="602"/>
      <c r="F465" s="602"/>
      <c r="G465" s="602"/>
      <c r="H465" s="602"/>
      <c r="I465" s="602"/>
      <c r="J465" s="601">
        <v>1913</v>
      </c>
      <c r="K465" s="601">
        <v>7941</v>
      </c>
      <c r="L465" s="601">
        <v>47647</v>
      </c>
      <c r="M465" s="601">
        <v>69617</v>
      </c>
      <c r="N465" s="601">
        <v>4272</v>
      </c>
      <c r="O465" s="602"/>
      <c r="P465" s="602"/>
      <c r="Q465" s="603">
        <v>131390</v>
      </c>
      <c r="R465" s="602"/>
      <c r="S465" s="602"/>
      <c r="T465" s="602"/>
      <c r="U465" s="602"/>
      <c r="V465" s="602"/>
      <c r="W465" s="604">
        <v>3</v>
      </c>
      <c r="X465" s="604">
        <v>15</v>
      </c>
      <c r="Y465" s="604">
        <v>100</v>
      </c>
      <c r="Z465" s="604">
        <v>154</v>
      </c>
      <c r="AA465" s="604">
        <v>11</v>
      </c>
      <c r="AB465" s="602"/>
      <c r="AC465" s="602"/>
      <c r="AD465" s="605">
        <v>283</v>
      </c>
    </row>
    <row r="466" spans="1:30" ht="15.75" thickBot="1" x14ac:dyDescent="0.3">
      <c r="A466" s="593" t="s">
        <v>406</v>
      </c>
      <c r="B466" s="690">
        <v>45425</v>
      </c>
      <c r="C466" s="692" t="s">
        <v>396</v>
      </c>
      <c r="D466" s="606" t="s">
        <v>402</v>
      </c>
      <c r="E466" s="670"/>
      <c r="F466" s="670"/>
      <c r="G466" s="670"/>
      <c r="H466" s="670"/>
      <c r="I466" s="670"/>
      <c r="J466" s="670"/>
      <c r="K466" s="607">
        <v>68137</v>
      </c>
      <c r="L466" s="607">
        <v>119455</v>
      </c>
      <c r="M466" s="607">
        <v>103987</v>
      </c>
      <c r="N466" s="607">
        <v>6838</v>
      </c>
      <c r="O466" s="670"/>
      <c r="P466" s="670"/>
      <c r="Q466" s="603">
        <v>298417</v>
      </c>
      <c r="R466" s="670"/>
      <c r="S466" s="670"/>
      <c r="T466" s="670"/>
      <c r="U466" s="670"/>
      <c r="V466" s="670"/>
      <c r="W466" s="670"/>
      <c r="X466" s="608">
        <v>141</v>
      </c>
      <c r="Y466" s="608">
        <v>240</v>
      </c>
      <c r="Z466" s="608">
        <v>231</v>
      </c>
      <c r="AA466" s="608">
        <v>17</v>
      </c>
      <c r="AB466" s="670"/>
      <c r="AC466" s="670"/>
      <c r="AD466" s="605">
        <v>629</v>
      </c>
    </row>
    <row r="467" spans="1:30" ht="15.75" thickBot="1" x14ac:dyDescent="0.3">
      <c r="A467" s="593" t="s">
        <v>406</v>
      </c>
      <c r="B467" s="691">
        <v>45425</v>
      </c>
      <c r="C467" s="692" t="s">
        <v>396</v>
      </c>
      <c r="D467" s="600" t="s">
        <v>399</v>
      </c>
      <c r="E467" s="602"/>
      <c r="F467" s="602"/>
      <c r="G467" s="602"/>
      <c r="H467" s="602"/>
      <c r="I467" s="602"/>
      <c r="J467" s="602"/>
      <c r="K467" s="602"/>
      <c r="L467" s="602"/>
      <c r="M467" s="601">
        <v>83004</v>
      </c>
      <c r="N467" s="601">
        <v>6098</v>
      </c>
      <c r="O467" s="602"/>
      <c r="P467" s="602"/>
      <c r="Q467" s="603">
        <v>89102</v>
      </c>
      <c r="R467" s="602"/>
      <c r="S467" s="602"/>
      <c r="T467" s="602"/>
      <c r="U467" s="602"/>
      <c r="V467" s="602"/>
      <c r="W467" s="602"/>
      <c r="X467" s="602"/>
      <c r="Y467" s="602"/>
      <c r="Z467" s="604">
        <v>117</v>
      </c>
      <c r="AA467" s="604">
        <v>11</v>
      </c>
      <c r="AB467" s="602"/>
      <c r="AC467" s="602"/>
      <c r="AD467" s="605">
        <v>126</v>
      </c>
    </row>
    <row r="468" spans="1:30" ht="15.75" thickBot="1" x14ac:dyDescent="0.3">
      <c r="A468" s="593" t="s">
        <v>406</v>
      </c>
      <c r="B468" s="690">
        <v>45425</v>
      </c>
      <c r="C468" s="692" t="s">
        <v>396</v>
      </c>
      <c r="D468" s="606" t="s">
        <v>403</v>
      </c>
      <c r="E468" s="670"/>
      <c r="F468" s="670"/>
      <c r="G468" s="670"/>
      <c r="H468" s="670"/>
      <c r="I468" s="670"/>
      <c r="J468" s="670"/>
      <c r="K468" s="670"/>
      <c r="L468" s="670"/>
      <c r="M468" s="607">
        <v>17045</v>
      </c>
      <c r="N468" s="607">
        <v>2117</v>
      </c>
      <c r="O468" s="670"/>
      <c r="P468" s="670"/>
      <c r="Q468" s="603">
        <v>19162</v>
      </c>
      <c r="R468" s="670"/>
      <c r="S468" s="670"/>
      <c r="T468" s="670"/>
      <c r="U468" s="670"/>
      <c r="V468" s="670"/>
      <c r="W468" s="670"/>
      <c r="X468" s="670"/>
      <c r="Y468" s="670"/>
      <c r="Z468" s="608">
        <v>43</v>
      </c>
      <c r="AA468" s="608">
        <v>4</v>
      </c>
      <c r="AB468" s="670"/>
      <c r="AC468" s="670"/>
      <c r="AD468" s="605">
        <v>47</v>
      </c>
    </row>
    <row r="469" spans="1:30" ht="15.75" thickBot="1" x14ac:dyDescent="0.3">
      <c r="A469" s="593" t="s">
        <v>406</v>
      </c>
      <c r="B469" s="691">
        <v>45426</v>
      </c>
      <c r="C469" s="692" t="s">
        <v>396</v>
      </c>
      <c r="D469" s="600" t="s">
        <v>399</v>
      </c>
      <c r="E469" s="602"/>
      <c r="F469" s="602"/>
      <c r="G469" s="602"/>
      <c r="H469" s="602"/>
      <c r="I469" s="602"/>
      <c r="J469" s="602"/>
      <c r="K469" s="602"/>
      <c r="L469" s="602"/>
      <c r="M469" s="601">
        <v>110664</v>
      </c>
      <c r="N469" s="601">
        <v>58398</v>
      </c>
      <c r="O469" s="602"/>
      <c r="P469" s="602"/>
      <c r="Q469" s="603">
        <v>169062</v>
      </c>
      <c r="R469" s="602"/>
      <c r="S469" s="602"/>
      <c r="T469" s="602"/>
      <c r="U469" s="602"/>
      <c r="V469" s="602"/>
      <c r="W469" s="602"/>
      <c r="X469" s="602"/>
      <c r="Y469" s="602"/>
      <c r="Z469" s="604">
        <v>171</v>
      </c>
      <c r="AA469" s="604">
        <v>98</v>
      </c>
      <c r="AB469" s="602"/>
      <c r="AC469" s="602"/>
      <c r="AD469" s="605">
        <v>243</v>
      </c>
    </row>
    <row r="470" spans="1:30" ht="15.75" thickBot="1" x14ac:dyDescent="0.3">
      <c r="A470" s="593" t="s">
        <v>406</v>
      </c>
      <c r="B470" s="690">
        <v>45426</v>
      </c>
      <c r="C470" s="692" t="s">
        <v>396</v>
      </c>
      <c r="D470" s="606" t="s">
        <v>403</v>
      </c>
      <c r="E470" s="670"/>
      <c r="F470" s="670"/>
      <c r="G470" s="670"/>
      <c r="H470" s="670"/>
      <c r="I470" s="670"/>
      <c r="J470" s="670"/>
      <c r="K470" s="670"/>
      <c r="L470" s="670"/>
      <c r="M470" s="607">
        <v>30510</v>
      </c>
      <c r="N470" s="607">
        <v>12042</v>
      </c>
      <c r="O470" s="670"/>
      <c r="P470" s="670"/>
      <c r="Q470" s="603">
        <v>42552</v>
      </c>
      <c r="R470" s="670"/>
      <c r="S470" s="670"/>
      <c r="T470" s="670"/>
      <c r="U470" s="670"/>
      <c r="V470" s="670"/>
      <c r="W470" s="670"/>
      <c r="X470" s="670"/>
      <c r="Y470" s="670"/>
      <c r="Z470" s="608">
        <v>69</v>
      </c>
      <c r="AA470" s="608">
        <v>33</v>
      </c>
      <c r="AB470" s="670"/>
      <c r="AC470" s="670"/>
      <c r="AD470" s="605">
        <v>94</v>
      </c>
    </row>
    <row r="471" spans="1:30" ht="15.75" thickBot="1" x14ac:dyDescent="0.3">
      <c r="A471" s="593" t="s">
        <v>406</v>
      </c>
      <c r="B471" s="691">
        <v>45427</v>
      </c>
      <c r="C471" s="692" t="s">
        <v>396</v>
      </c>
      <c r="D471" s="600" t="s">
        <v>399</v>
      </c>
      <c r="E471" s="602"/>
      <c r="F471" s="602"/>
      <c r="G471" s="602"/>
      <c r="H471" s="602"/>
      <c r="I471" s="602"/>
      <c r="J471" s="602"/>
      <c r="K471" s="602"/>
      <c r="L471" s="602"/>
      <c r="M471" s="601">
        <v>33952</v>
      </c>
      <c r="N471" s="601">
        <v>56378</v>
      </c>
      <c r="O471" s="602"/>
      <c r="P471" s="602"/>
      <c r="Q471" s="603">
        <v>90330</v>
      </c>
      <c r="R471" s="602"/>
      <c r="S471" s="602"/>
      <c r="T471" s="602"/>
      <c r="U471" s="602"/>
      <c r="V471" s="602"/>
      <c r="W471" s="602"/>
      <c r="X471" s="602"/>
      <c r="Y471" s="602"/>
      <c r="Z471" s="604">
        <v>61</v>
      </c>
      <c r="AA471" s="604">
        <v>97</v>
      </c>
      <c r="AB471" s="602"/>
      <c r="AC471" s="602"/>
      <c r="AD471" s="605">
        <v>133</v>
      </c>
    </row>
    <row r="472" spans="1:30" ht="15.75" thickBot="1" x14ac:dyDescent="0.3">
      <c r="A472" s="593" t="s">
        <v>406</v>
      </c>
      <c r="B472" s="690">
        <v>45427</v>
      </c>
      <c r="C472" s="692" t="s">
        <v>396</v>
      </c>
      <c r="D472" s="606" t="s">
        <v>403</v>
      </c>
      <c r="E472" s="670"/>
      <c r="F472" s="670"/>
      <c r="G472" s="670"/>
      <c r="H472" s="670"/>
      <c r="I472" s="670"/>
      <c r="J472" s="670"/>
      <c r="K472" s="670"/>
      <c r="L472" s="670"/>
      <c r="M472" s="607">
        <v>5117</v>
      </c>
      <c r="N472" s="607">
        <v>11868</v>
      </c>
      <c r="O472" s="670"/>
      <c r="P472" s="670"/>
      <c r="Q472" s="603">
        <v>16985</v>
      </c>
      <c r="R472" s="670"/>
      <c r="S472" s="670"/>
      <c r="T472" s="670"/>
      <c r="U472" s="670"/>
      <c r="V472" s="670"/>
      <c r="W472" s="670"/>
      <c r="X472" s="670"/>
      <c r="Y472" s="670"/>
      <c r="Z472" s="608">
        <v>16</v>
      </c>
      <c r="AA472" s="608">
        <v>34</v>
      </c>
      <c r="AB472" s="670"/>
      <c r="AC472" s="670"/>
      <c r="AD472" s="605">
        <v>43</v>
      </c>
    </row>
    <row r="473" spans="1:30" ht="15.75" thickBot="1" x14ac:dyDescent="0.3">
      <c r="A473" s="593" t="s">
        <v>406</v>
      </c>
      <c r="B473" s="691">
        <v>45428</v>
      </c>
      <c r="C473" s="692" t="s">
        <v>396</v>
      </c>
      <c r="D473" s="600" t="s">
        <v>399</v>
      </c>
      <c r="E473" s="602"/>
      <c r="F473" s="602"/>
      <c r="G473" s="602"/>
      <c r="H473" s="601">
        <v>224</v>
      </c>
      <c r="I473" s="602"/>
      <c r="J473" s="601">
        <v>464</v>
      </c>
      <c r="K473" s="601">
        <v>1447</v>
      </c>
      <c r="L473" s="601">
        <v>21450</v>
      </c>
      <c r="M473" s="601">
        <v>138018</v>
      </c>
      <c r="N473" s="601">
        <v>14620</v>
      </c>
      <c r="O473" s="602"/>
      <c r="P473" s="602"/>
      <c r="Q473" s="603">
        <v>176223</v>
      </c>
      <c r="R473" s="602"/>
      <c r="S473" s="602"/>
      <c r="T473" s="602"/>
      <c r="U473" s="604">
        <v>1</v>
      </c>
      <c r="V473" s="602"/>
      <c r="W473" s="604">
        <v>1</v>
      </c>
      <c r="X473" s="604">
        <v>2</v>
      </c>
      <c r="Y473" s="604">
        <v>32</v>
      </c>
      <c r="Z473" s="604">
        <v>197</v>
      </c>
      <c r="AA473" s="604">
        <v>38</v>
      </c>
      <c r="AB473" s="602"/>
      <c r="AC473" s="602"/>
      <c r="AD473" s="605">
        <v>235</v>
      </c>
    </row>
    <row r="474" spans="1:30" ht="15.75" thickBot="1" x14ac:dyDescent="0.3">
      <c r="A474" s="593" t="s">
        <v>406</v>
      </c>
      <c r="B474" s="690">
        <v>45428</v>
      </c>
      <c r="C474" s="692" t="s">
        <v>396</v>
      </c>
      <c r="D474" s="606" t="s">
        <v>403</v>
      </c>
      <c r="E474" s="670"/>
      <c r="F474" s="670"/>
      <c r="G474" s="670"/>
      <c r="H474" s="607">
        <v>514</v>
      </c>
      <c r="I474" s="670"/>
      <c r="J474" s="607">
        <v>536</v>
      </c>
      <c r="K474" s="670"/>
      <c r="L474" s="607">
        <v>1509</v>
      </c>
      <c r="M474" s="607">
        <v>17440</v>
      </c>
      <c r="N474" s="607">
        <v>4421</v>
      </c>
      <c r="O474" s="670"/>
      <c r="P474" s="670"/>
      <c r="Q474" s="603">
        <v>24420</v>
      </c>
      <c r="R474" s="670"/>
      <c r="S474" s="670"/>
      <c r="T474" s="670"/>
      <c r="U474" s="608">
        <v>1</v>
      </c>
      <c r="V474" s="670"/>
      <c r="W474" s="608">
        <v>1</v>
      </c>
      <c r="X474" s="670"/>
      <c r="Y474" s="608">
        <v>4</v>
      </c>
      <c r="Z474" s="608">
        <v>40</v>
      </c>
      <c r="AA474" s="608">
        <v>13</v>
      </c>
      <c r="AB474" s="670"/>
      <c r="AC474" s="670"/>
      <c r="AD474" s="605">
        <v>47</v>
      </c>
    </row>
    <row r="475" spans="1:30" ht="15.75" thickBot="1" x14ac:dyDescent="0.3">
      <c r="A475" s="593" t="s">
        <v>406</v>
      </c>
      <c r="B475" s="691">
        <v>45429</v>
      </c>
      <c r="C475" s="692" t="s">
        <v>396</v>
      </c>
      <c r="D475" s="600" t="s">
        <v>399</v>
      </c>
      <c r="E475" s="602"/>
      <c r="F475" s="602"/>
      <c r="G475" s="602"/>
      <c r="H475" s="602"/>
      <c r="I475" s="602"/>
      <c r="J475" s="602"/>
      <c r="K475" s="602"/>
      <c r="L475" s="602"/>
      <c r="M475" s="601">
        <v>43865</v>
      </c>
      <c r="N475" s="601">
        <v>141451</v>
      </c>
      <c r="O475" s="602"/>
      <c r="P475" s="602"/>
      <c r="Q475" s="603">
        <v>185316</v>
      </c>
      <c r="R475" s="602"/>
      <c r="S475" s="602"/>
      <c r="T475" s="602"/>
      <c r="U475" s="602"/>
      <c r="V475" s="602"/>
      <c r="W475" s="602"/>
      <c r="X475" s="602"/>
      <c r="Y475" s="602"/>
      <c r="Z475" s="604">
        <v>71</v>
      </c>
      <c r="AA475" s="604">
        <v>205</v>
      </c>
      <c r="AB475" s="602"/>
      <c r="AC475" s="602"/>
      <c r="AD475" s="605">
        <v>245</v>
      </c>
    </row>
    <row r="476" spans="1:30" ht="15.75" thickBot="1" x14ac:dyDescent="0.3">
      <c r="A476" s="593" t="s">
        <v>406</v>
      </c>
      <c r="B476" s="690">
        <v>45429</v>
      </c>
      <c r="C476" s="692" t="s">
        <v>396</v>
      </c>
      <c r="D476" s="606" t="s">
        <v>403</v>
      </c>
      <c r="E476" s="670"/>
      <c r="F476" s="670"/>
      <c r="G476" s="670"/>
      <c r="H476" s="670"/>
      <c r="I476" s="670"/>
      <c r="J476" s="670"/>
      <c r="K476" s="670"/>
      <c r="L476" s="670"/>
      <c r="M476" s="607">
        <v>6327</v>
      </c>
      <c r="N476" s="607">
        <v>23831</v>
      </c>
      <c r="O476" s="670"/>
      <c r="P476" s="670"/>
      <c r="Q476" s="603">
        <v>30158</v>
      </c>
      <c r="R476" s="670"/>
      <c r="S476" s="670"/>
      <c r="T476" s="670"/>
      <c r="U476" s="670"/>
      <c r="V476" s="670"/>
      <c r="W476" s="670"/>
      <c r="X476" s="670"/>
      <c r="Y476" s="670"/>
      <c r="Z476" s="608">
        <v>21</v>
      </c>
      <c r="AA476" s="608">
        <v>56</v>
      </c>
      <c r="AB476" s="670"/>
      <c r="AC476" s="670"/>
      <c r="AD476" s="605">
        <v>72</v>
      </c>
    </row>
    <row r="477" spans="1:30" ht="15.75" thickBot="1" x14ac:dyDescent="0.3">
      <c r="A477" s="593" t="s">
        <v>406</v>
      </c>
      <c r="B477" s="673">
        <v>45440</v>
      </c>
      <c r="C477" s="671" t="s">
        <v>396</v>
      </c>
      <c r="D477" s="600" t="s">
        <v>402</v>
      </c>
      <c r="E477" s="602"/>
      <c r="F477" s="602"/>
      <c r="G477" s="602"/>
      <c r="H477" s="602"/>
      <c r="I477" s="602"/>
      <c r="J477" s="602"/>
      <c r="K477" s="601">
        <v>500</v>
      </c>
      <c r="L477" s="602"/>
      <c r="M477" s="601">
        <v>70820</v>
      </c>
      <c r="N477" s="601">
        <v>2745</v>
      </c>
      <c r="O477" s="602"/>
      <c r="P477" s="602"/>
      <c r="Q477" s="603">
        <v>74065</v>
      </c>
      <c r="R477" s="602"/>
      <c r="S477" s="602"/>
      <c r="T477" s="602"/>
      <c r="U477" s="602"/>
      <c r="V477" s="602"/>
      <c r="W477" s="602"/>
      <c r="X477" s="604">
        <v>1</v>
      </c>
      <c r="Y477" s="602"/>
      <c r="Z477" s="604">
        <v>160</v>
      </c>
      <c r="AA477" s="604">
        <v>6</v>
      </c>
      <c r="AB477" s="602"/>
      <c r="AC477" s="602"/>
      <c r="AD477" s="605">
        <v>167</v>
      </c>
    </row>
    <row r="478" spans="1:30" ht="15.75" thickBot="1" x14ac:dyDescent="0.3">
      <c r="A478" s="593" t="s">
        <v>406</v>
      </c>
      <c r="B478" s="690">
        <v>45441</v>
      </c>
      <c r="C478" s="692" t="s">
        <v>396</v>
      </c>
      <c r="D478" s="606" t="s">
        <v>402</v>
      </c>
      <c r="E478" s="670"/>
      <c r="F478" s="670"/>
      <c r="G478" s="670"/>
      <c r="H478" s="607">
        <v>255</v>
      </c>
      <c r="I478" s="670"/>
      <c r="J478" s="607">
        <v>462</v>
      </c>
      <c r="K478" s="670"/>
      <c r="L478" s="607">
        <v>19144</v>
      </c>
      <c r="M478" s="607">
        <v>111924</v>
      </c>
      <c r="N478" s="607">
        <v>8003</v>
      </c>
      <c r="O478" s="670"/>
      <c r="P478" s="670"/>
      <c r="Q478" s="603">
        <v>139788</v>
      </c>
      <c r="R478" s="670"/>
      <c r="S478" s="670"/>
      <c r="T478" s="670"/>
      <c r="U478" s="608">
        <v>1</v>
      </c>
      <c r="V478" s="670"/>
      <c r="W478" s="608">
        <v>1</v>
      </c>
      <c r="X478" s="670"/>
      <c r="Y478" s="608">
        <v>37</v>
      </c>
      <c r="Z478" s="608">
        <v>223</v>
      </c>
      <c r="AA478" s="608">
        <v>19</v>
      </c>
      <c r="AB478" s="670"/>
      <c r="AC478" s="670"/>
      <c r="AD478" s="605">
        <v>281</v>
      </c>
    </row>
    <row r="479" spans="1:30" ht="15.75" thickBot="1" x14ac:dyDescent="0.3">
      <c r="A479" s="593" t="s">
        <v>406</v>
      </c>
      <c r="B479" s="691">
        <v>45441</v>
      </c>
      <c r="C479" s="692" t="s">
        <v>396</v>
      </c>
      <c r="D479" s="600" t="s">
        <v>399</v>
      </c>
      <c r="E479" s="602"/>
      <c r="F479" s="602"/>
      <c r="G479" s="602"/>
      <c r="H479" s="602"/>
      <c r="I479" s="602"/>
      <c r="J479" s="602"/>
      <c r="K479" s="602"/>
      <c r="L479" s="602"/>
      <c r="M479" s="602"/>
      <c r="N479" s="601">
        <v>98169</v>
      </c>
      <c r="O479" s="602"/>
      <c r="P479" s="602"/>
      <c r="Q479" s="603">
        <v>98169</v>
      </c>
      <c r="R479" s="602"/>
      <c r="S479" s="602"/>
      <c r="T479" s="602"/>
      <c r="U479" s="602"/>
      <c r="V479" s="602"/>
      <c r="W479" s="602"/>
      <c r="X479" s="602"/>
      <c r="Y479" s="602"/>
      <c r="Z479" s="602"/>
      <c r="AA479" s="604">
        <v>133</v>
      </c>
      <c r="AB479" s="602"/>
      <c r="AC479" s="602"/>
      <c r="AD479" s="605">
        <v>133</v>
      </c>
    </row>
    <row r="480" spans="1:30" ht="15.75" thickBot="1" x14ac:dyDescent="0.3">
      <c r="A480" s="593" t="s">
        <v>406</v>
      </c>
      <c r="B480" s="690">
        <v>45441</v>
      </c>
      <c r="C480" s="692" t="s">
        <v>396</v>
      </c>
      <c r="D480" s="606" t="s">
        <v>403</v>
      </c>
      <c r="E480" s="670"/>
      <c r="F480" s="670"/>
      <c r="G480" s="670"/>
      <c r="H480" s="670"/>
      <c r="I480" s="670"/>
      <c r="J480" s="670"/>
      <c r="K480" s="670"/>
      <c r="L480" s="670"/>
      <c r="M480" s="670"/>
      <c r="N480" s="607">
        <v>16406</v>
      </c>
      <c r="O480" s="670"/>
      <c r="P480" s="670"/>
      <c r="Q480" s="603">
        <v>16406</v>
      </c>
      <c r="R480" s="670"/>
      <c r="S480" s="670"/>
      <c r="T480" s="670"/>
      <c r="U480" s="670"/>
      <c r="V480" s="670"/>
      <c r="W480" s="670"/>
      <c r="X480" s="670"/>
      <c r="Y480" s="670"/>
      <c r="Z480" s="670"/>
      <c r="AA480" s="608">
        <v>37</v>
      </c>
      <c r="AB480" s="670"/>
      <c r="AC480" s="670"/>
      <c r="AD480" s="605">
        <v>37</v>
      </c>
    </row>
    <row r="481" spans="1:30" ht="15.75" thickBot="1" x14ac:dyDescent="0.3">
      <c r="A481" s="593" t="s">
        <v>406</v>
      </c>
      <c r="B481" s="691">
        <v>45442</v>
      </c>
      <c r="C481" s="692" t="s">
        <v>396</v>
      </c>
      <c r="D481" s="600" t="s">
        <v>402</v>
      </c>
      <c r="E481" s="602"/>
      <c r="F481" s="602"/>
      <c r="G481" s="602"/>
      <c r="H481" s="602"/>
      <c r="I481" s="602"/>
      <c r="J481" s="602"/>
      <c r="K481" s="601">
        <v>630</v>
      </c>
      <c r="L481" s="601">
        <v>977</v>
      </c>
      <c r="M481" s="601">
        <v>123701</v>
      </c>
      <c r="N481" s="601">
        <v>73871</v>
      </c>
      <c r="O481" s="602"/>
      <c r="P481" s="602"/>
      <c r="Q481" s="603">
        <v>199179</v>
      </c>
      <c r="R481" s="602"/>
      <c r="S481" s="602"/>
      <c r="T481" s="602"/>
      <c r="U481" s="602"/>
      <c r="V481" s="602"/>
      <c r="W481" s="602"/>
      <c r="X481" s="604">
        <v>1</v>
      </c>
      <c r="Y481" s="604">
        <v>2</v>
      </c>
      <c r="Z481" s="604">
        <v>245</v>
      </c>
      <c r="AA481" s="604">
        <v>164</v>
      </c>
      <c r="AB481" s="602"/>
      <c r="AC481" s="602"/>
      <c r="AD481" s="605">
        <v>412</v>
      </c>
    </row>
    <row r="482" spans="1:30" ht="15.75" thickBot="1" x14ac:dyDescent="0.3">
      <c r="A482" s="593" t="s">
        <v>406</v>
      </c>
      <c r="B482" s="690">
        <v>45442</v>
      </c>
      <c r="C482" s="692" t="s">
        <v>396</v>
      </c>
      <c r="D482" s="606" t="s">
        <v>399</v>
      </c>
      <c r="E482" s="670"/>
      <c r="F482" s="670"/>
      <c r="G482" s="670"/>
      <c r="H482" s="670"/>
      <c r="I482" s="670"/>
      <c r="J482" s="670"/>
      <c r="K482" s="670"/>
      <c r="L482" s="670"/>
      <c r="M482" s="670"/>
      <c r="N482" s="607">
        <v>129</v>
      </c>
      <c r="O482" s="670"/>
      <c r="P482" s="670"/>
      <c r="Q482" s="603">
        <v>129</v>
      </c>
      <c r="R482" s="670"/>
      <c r="S482" s="670"/>
      <c r="T482" s="670"/>
      <c r="U482" s="670"/>
      <c r="V482" s="670"/>
      <c r="W482" s="670"/>
      <c r="X482" s="670"/>
      <c r="Y482" s="670"/>
      <c r="Z482" s="670"/>
      <c r="AA482" s="608">
        <v>1</v>
      </c>
      <c r="AB482" s="670"/>
      <c r="AC482" s="670"/>
      <c r="AD482" s="605">
        <v>1</v>
      </c>
    </row>
    <row r="483" spans="1:30" ht="15.75" thickBot="1" x14ac:dyDescent="0.3">
      <c r="A483" s="593" t="s">
        <v>406</v>
      </c>
      <c r="B483" s="691">
        <v>45443</v>
      </c>
      <c r="C483" s="692" t="s">
        <v>396</v>
      </c>
      <c r="D483" s="600" t="s">
        <v>402</v>
      </c>
      <c r="E483" s="602"/>
      <c r="F483" s="602"/>
      <c r="G483" s="602"/>
      <c r="H483" s="602"/>
      <c r="I483" s="602"/>
      <c r="J483" s="602"/>
      <c r="K483" s="602"/>
      <c r="L483" s="602"/>
      <c r="M483" s="601">
        <v>104771</v>
      </c>
      <c r="N483" s="601">
        <v>30205</v>
      </c>
      <c r="O483" s="602"/>
      <c r="P483" s="602"/>
      <c r="Q483" s="603">
        <v>134976</v>
      </c>
      <c r="R483" s="602"/>
      <c r="S483" s="602"/>
      <c r="T483" s="602"/>
      <c r="U483" s="602"/>
      <c r="V483" s="602"/>
      <c r="W483" s="602"/>
      <c r="X483" s="602"/>
      <c r="Y483" s="602"/>
      <c r="Z483" s="604">
        <v>248</v>
      </c>
      <c r="AA483" s="604">
        <v>67</v>
      </c>
      <c r="AB483" s="602"/>
      <c r="AC483" s="602"/>
      <c r="AD483" s="605">
        <v>315</v>
      </c>
    </row>
    <row r="484" spans="1:30" ht="15.75" thickBot="1" x14ac:dyDescent="0.3">
      <c r="A484" s="593" t="s">
        <v>406</v>
      </c>
      <c r="B484" s="690">
        <v>45443</v>
      </c>
      <c r="C484" s="692" t="s">
        <v>396</v>
      </c>
      <c r="D484" s="606" t="s">
        <v>399</v>
      </c>
      <c r="E484" s="670"/>
      <c r="F484" s="670"/>
      <c r="G484" s="670"/>
      <c r="H484" s="670"/>
      <c r="I484" s="670"/>
      <c r="J484" s="670"/>
      <c r="K484" s="670"/>
      <c r="L484" s="670"/>
      <c r="M484" s="607">
        <v>20663</v>
      </c>
      <c r="N484" s="607">
        <v>121884</v>
      </c>
      <c r="O484" s="670"/>
      <c r="P484" s="670"/>
      <c r="Q484" s="603">
        <v>142547</v>
      </c>
      <c r="R484" s="670"/>
      <c r="S484" s="670"/>
      <c r="T484" s="670"/>
      <c r="U484" s="670"/>
      <c r="V484" s="670"/>
      <c r="W484" s="670"/>
      <c r="X484" s="670"/>
      <c r="Y484" s="670"/>
      <c r="Z484" s="608">
        <v>31</v>
      </c>
      <c r="AA484" s="608">
        <v>185</v>
      </c>
      <c r="AB484" s="670"/>
      <c r="AC484" s="670"/>
      <c r="AD484" s="605">
        <v>203</v>
      </c>
    </row>
    <row r="485" spans="1:30" ht="15.75" thickBot="1" x14ac:dyDescent="0.3">
      <c r="A485" s="593" t="s">
        <v>406</v>
      </c>
      <c r="B485" s="691">
        <v>45443</v>
      </c>
      <c r="C485" s="692" t="s">
        <v>396</v>
      </c>
      <c r="D485" s="600" t="s">
        <v>403</v>
      </c>
      <c r="E485" s="602"/>
      <c r="F485" s="602"/>
      <c r="G485" s="602"/>
      <c r="H485" s="602"/>
      <c r="I485" s="602"/>
      <c r="J485" s="602"/>
      <c r="K485" s="602"/>
      <c r="L485" s="602"/>
      <c r="M485" s="601">
        <v>3194</v>
      </c>
      <c r="N485" s="601">
        <v>29347</v>
      </c>
      <c r="O485" s="602"/>
      <c r="P485" s="602"/>
      <c r="Q485" s="603">
        <v>32541</v>
      </c>
      <c r="R485" s="602"/>
      <c r="S485" s="602"/>
      <c r="T485" s="602"/>
      <c r="U485" s="602"/>
      <c r="V485" s="602"/>
      <c r="W485" s="602"/>
      <c r="X485" s="602"/>
      <c r="Y485" s="602"/>
      <c r="Z485" s="604">
        <v>9</v>
      </c>
      <c r="AA485" s="604">
        <v>69</v>
      </c>
      <c r="AB485" s="602"/>
      <c r="AC485" s="602"/>
      <c r="AD485" s="605">
        <v>77</v>
      </c>
    </row>
    <row r="486" spans="1:30" ht="15.75" thickBot="1" x14ac:dyDescent="0.3">
      <c r="A486" s="593" t="s">
        <v>406</v>
      </c>
      <c r="B486" s="690">
        <v>45446</v>
      </c>
      <c r="C486" s="692" t="s">
        <v>396</v>
      </c>
      <c r="D486" s="606" t="s">
        <v>402</v>
      </c>
      <c r="E486" s="670"/>
      <c r="F486" s="670"/>
      <c r="G486" s="670"/>
      <c r="H486" s="607">
        <v>267</v>
      </c>
      <c r="I486" s="670"/>
      <c r="J486" s="670"/>
      <c r="K486" s="670"/>
      <c r="L486" s="607">
        <v>1521</v>
      </c>
      <c r="M486" s="607">
        <v>31788</v>
      </c>
      <c r="N486" s="607">
        <v>9511</v>
      </c>
      <c r="O486" s="607">
        <v>2530</v>
      </c>
      <c r="P486" s="670"/>
      <c r="Q486" s="603">
        <v>45617</v>
      </c>
      <c r="R486" s="670"/>
      <c r="S486" s="670"/>
      <c r="T486" s="670"/>
      <c r="U486" s="608">
        <v>1</v>
      </c>
      <c r="V486" s="670"/>
      <c r="W486" s="670"/>
      <c r="X486" s="670"/>
      <c r="Y486" s="608">
        <v>5</v>
      </c>
      <c r="Z486" s="608">
        <v>121</v>
      </c>
      <c r="AA486" s="608">
        <v>42</v>
      </c>
      <c r="AB486" s="608">
        <v>10</v>
      </c>
      <c r="AC486" s="670"/>
      <c r="AD486" s="605">
        <v>179</v>
      </c>
    </row>
    <row r="487" spans="1:30" ht="15.75" thickBot="1" x14ac:dyDescent="0.3">
      <c r="A487" s="593" t="s">
        <v>406</v>
      </c>
      <c r="B487" s="691">
        <v>45446</v>
      </c>
      <c r="C487" s="692" t="s">
        <v>396</v>
      </c>
      <c r="D487" s="600" t="s">
        <v>399</v>
      </c>
      <c r="E487" s="602"/>
      <c r="F487" s="602"/>
      <c r="G487" s="602"/>
      <c r="H487" s="602"/>
      <c r="I487" s="602"/>
      <c r="J487" s="602"/>
      <c r="K487" s="601">
        <v>905</v>
      </c>
      <c r="L487" s="601">
        <v>3001</v>
      </c>
      <c r="M487" s="601">
        <v>114330</v>
      </c>
      <c r="N487" s="601">
        <v>75921</v>
      </c>
      <c r="O487" s="601">
        <v>3565</v>
      </c>
      <c r="P487" s="602"/>
      <c r="Q487" s="603">
        <v>197722</v>
      </c>
      <c r="R487" s="602"/>
      <c r="S487" s="602"/>
      <c r="T487" s="602"/>
      <c r="U487" s="602"/>
      <c r="V487" s="602"/>
      <c r="W487" s="602"/>
      <c r="X487" s="604">
        <v>1</v>
      </c>
      <c r="Y487" s="604">
        <v>5</v>
      </c>
      <c r="Z487" s="604">
        <v>167</v>
      </c>
      <c r="AA487" s="604">
        <v>124</v>
      </c>
      <c r="AB487" s="604">
        <v>10</v>
      </c>
      <c r="AC487" s="602"/>
      <c r="AD487" s="605">
        <v>255</v>
      </c>
    </row>
    <row r="488" spans="1:30" ht="15.75" thickBot="1" x14ac:dyDescent="0.3">
      <c r="A488" s="593" t="s">
        <v>406</v>
      </c>
      <c r="B488" s="690">
        <v>45446</v>
      </c>
      <c r="C488" s="692" t="s">
        <v>396</v>
      </c>
      <c r="D488" s="606" t="s">
        <v>403</v>
      </c>
      <c r="E488" s="670"/>
      <c r="F488" s="670"/>
      <c r="G488" s="670"/>
      <c r="H488" s="670"/>
      <c r="I488" s="670"/>
      <c r="J488" s="670"/>
      <c r="K488" s="670"/>
      <c r="L488" s="670"/>
      <c r="M488" s="607">
        <v>13302</v>
      </c>
      <c r="N488" s="607">
        <v>7691</v>
      </c>
      <c r="O488" s="607">
        <v>1080</v>
      </c>
      <c r="P488" s="670"/>
      <c r="Q488" s="603">
        <v>22073</v>
      </c>
      <c r="R488" s="670"/>
      <c r="S488" s="670"/>
      <c r="T488" s="670"/>
      <c r="U488" s="670"/>
      <c r="V488" s="670"/>
      <c r="W488" s="670"/>
      <c r="X488" s="670"/>
      <c r="Y488" s="670"/>
      <c r="Z488" s="608">
        <v>28</v>
      </c>
      <c r="AA488" s="608">
        <v>24</v>
      </c>
      <c r="AB488" s="608">
        <v>5</v>
      </c>
      <c r="AC488" s="670"/>
      <c r="AD488" s="605">
        <v>42</v>
      </c>
    </row>
    <row r="489" spans="1:30" ht="15.75" thickBot="1" x14ac:dyDescent="0.3">
      <c r="A489" s="593" t="s">
        <v>406</v>
      </c>
      <c r="B489" s="691">
        <v>45449</v>
      </c>
      <c r="C489" s="692" t="s">
        <v>396</v>
      </c>
      <c r="D489" s="600" t="s">
        <v>399</v>
      </c>
      <c r="E489" s="602"/>
      <c r="F489" s="602"/>
      <c r="G489" s="602"/>
      <c r="H489" s="602"/>
      <c r="I489" s="602"/>
      <c r="J489" s="602"/>
      <c r="K489" s="602"/>
      <c r="L489" s="601">
        <v>1000</v>
      </c>
      <c r="M489" s="601">
        <v>44018</v>
      </c>
      <c r="N489" s="601">
        <v>41799</v>
      </c>
      <c r="O489" s="601">
        <v>2835</v>
      </c>
      <c r="P489" s="602"/>
      <c r="Q489" s="603">
        <v>89652</v>
      </c>
      <c r="R489" s="602"/>
      <c r="S489" s="602"/>
      <c r="T489" s="602"/>
      <c r="U489" s="602"/>
      <c r="V489" s="602"/>
      <c r="W489" s="602"/>
      <c r="X489" s="602"/>
      <c r="Y489" s="604">
        <v>1</v>
      </c>
      <c r="Z489" s="604">
        <v>65</v>
      </c>
      <c r="AA489" s="604">
        <v>79</v>
      </c>
      <c r="AB489" s="604">
        <v>6</v>
      </c>
      <c r="AC489" s="602"/>
      <c r="AD489" s="605">
        <v>114</v>
      </c>
    </row>
    <row r="490" spans="1:30" ht="15.75" thickBot="1" x14ac:dyDescent="0.3">
      <c r="A490" s="593" t="s">
        <v>406</v>
      </c>
      <c r="B490" s="690">
        <v>45449</v>
      </c>
      <c r="C490" s="692" t="s">
        <v>396</v>
      </c>
      <c r="D490" s="606" t="s">
        <v>403</v>
      </c>
      <c r="E490" s="670"/>
      <c r="F490" s="670"/>
      <c r="G490" s="670"/>
      <c r="H490" s="670"/>
      <c r="I490" s="670"/>
      <c r="J490" s="670"/>
      <c r="K490" s="670"/>
      <c r="L490" s="670"/>
      <c r="M490" s="607">
        <v>4154</v>
      </c>
      <c r="N490" s="607">
        <v>6102</v>
      </c>
      <c r="O490" s="607">
        <v>379</v>
      </c>
      <c r="P490" s="670"/>
      <c r="Q490" s="603">
        <v>10635</v>
      </c>
      <c r="R490" s="670"/>
      <c r="S490" s="670"/>
      <c r="T490" s="670"/>
      <c r="U490" s="670"/>
      <c r="V490" s="670"/>
      <c r="W490" s="670"/>
      <c r="X490" s="670"/>
      <c r="Y490" s="670"/>
      <c r="Z490" s="608">
        <v>12</v>
      </c>
      <c r="AA490" s="608">
        <v>15</v>
      </c>
      <c r="AB490" s="608">
        <v>2</v>
      </c>
      <c r="AC490" s="670"/>
      <c r="AD490" s="605">
        <v>20</v>
      </c>
    </row>
    <row r="491" spans="1:30" ht="15.75" thickBot="1" x14ac:dyDescent="0.3">
      <c r="A491" s="593" t="s">
        <v>406</v>
      </c>
      <c r="B491" s="691">
        <v>45456</v>
      </c>
      <c r="C491" s="692" t="s">
        <v>396</v>
      </c>
      <c r="D491" s="600" t="s">
        <v>399</v>
      </c>
      <c r="E491" s="602"/>
      <c r="F491" s="602"/>
      <c r="G491" s="602"/>
      <c r="H491" s="602"/>
      <c r="I491" s="602"/>
      <c r="J491" s="602"/>
      <c r="K491" s="601">
        <v>436</v>
      </c>
      <c r="L491" s="602"/>
      <c r="M491" s="601">
        <v>2670</v>
      </c>
      <c r="N491" s="601">
        <v>169350</v>
      </c>
      <c r="O491" s="601">
        <v>17146</v>
      </c>
      <c r="P491" s="602"/>
      <c r="Q491" s="603">
        <v>189602</v>
      </c>
      <c r="R491" s="602"/>
      <c r="S491" s="602"/>
      <c r="T491" s="602"/>
      <c r="U491" s="602"/>
      <c r="V491" s="602"/>
      <c r="W491" s="602"/>
      <c r="X491" s="604">
        <v>1</v>
      </c>
      <c r="Y491" s="602"/>
      <c r="Z491" s="604">
        <v>4</v>
      </c>
      <c r="AA491" s="604">
        <v>236</v>
      </c>
      <c r="AB491" s="604">
        <v>27</v>
      </c>
      <c r="AC491" s="602"/>
      <c r="AD491" s="605">
        <v>252</v>
      </c>
    </row>
    <row r="492" spans="1:30" ht="15.75" thickBot="1" x14ac:dyDescent="0.3">
      <c r="A492" s="593" t="s">
        <v>406</v>
      </c>
      <c r="B492" s="690">
        <v>45456</v>
      </c>
      <c r="C492" s="692" t="s">
        <v>396</v>
      </c>
      <c r="D492" s="606" t="s">
        <v>403</v>
      </c>
      <c r="E492" s="670"/>
      <c r="F492" s="670"/>
      <c r="G492" s="670"/>
      <c r="H492" s="670"/>
      <c r="I492" s="670"/>
      <c r="J492" s="670"/>
      <c r="K492" s="607">
        <v>564</v>
      </c>
      <c r="L492" s="670"/>
      <c r="M492" s="607">
        <v>580</v>
      </c>
      <c r="N492" s="607">
        <v>24299</v>
      </c>
      <c r="O492" s="607">
        <v>3737</v>
      </c>
      <c r="P492" s="670"/>
      <c r="Q492" s="603">
        <v>29180</v>
      </c>
      <c r="R492" s="670"/>
      <c r="S492" s="670"/>
      <c r="T492" s="670"/>
      <c r="U492" s="670"/>
      <c r="V492" s="670"/>
      <c r="W492" s="670"/>
      <c r="X492" s="608">
        <v>1</v>
      </c>
      <c r="Y492" s="670"/>
      <c r="Z492" s="608">
        <v>2</v>
      </c>
      <c r="AA492" s="608">
        <v>62</v>
      </c>
      <c r="AB492" s="608">
        <v>10</v>
      </c>
      <c r="AC492" s="670"/>
      <c r="AD492" s="605">
        <v>70</v>
      </c>
    </row>
    <row r="493" spans="1:30" ht="15.75" thickBot="1" x14ac:dyDescent="0.3">
      <c r="A493" s="593" t="s">
        <v>406</v>
      </c>
      <c r="B493" s="691">
        <v>45461</v>
      </c>
      <c r="C493" s="692" t="s">
        <v>396</v>
      </c>
      <c r="D493" s="600" t="s">
        <v>399</v>
      </c>
      <c r="E493" s="602"/>
      <c r="F493" s="602"/>
      <c r="G493" s="602"/>
      <c r="H493" s="602"/>
      <c r="I493" s="602"/>
      <c r="J493" s="602"/>
      <c r="K493" s="602"/>
      <c r="L493" s="602"/>
      <c r="M493" s="601">
        <v>2157</v>
      </c>
      <c r="N493" s="601">
        <v>94486</v>
      </c>
      <c r="O493" s="601">
        <v>4753</v>
      </c>
      <c r="P493" s="602"/>
      <c r="Q493" s="603">
        <v>101396</v>
      </c>
      <c r="R493" s="602"/>
      <c r="S493" s="602"/>
      <c r="T493" s="602"/>
      <c r="U493" s="602"/>
      <c r="V493" s="602"/>
      <c r="W493" s="602"/>
      <c r="X493" s="602"/>
      <c r="Y493" s="602"/>
      <c r="Z493" s="604">
        <v>4</v>
      </c>
      <c r="AA493" s="604">
        <v>124</v>
      </c>
      <c r="AB493" s="604">
        <v>6</v>
      </c>
      <c r="AC493" s="602"/>
      <c r="AD493" s="605">
        <v>131</v>
      </c>
    </row>
    <row r="494" spans="1:30" ht="15.75" thickBot="1" x14ac:dyDescent="0.3">
      <c r="A494" s="593" t="s">
        <v>406</v>
      </c>
      <c r="B494" s="690">
        <v>45461</v>
      </c>
      <c r="C494" s="692" t="s">
        <v>396</v>
      </c>
      <c r="D494" s="606" t="s">
        <v>403</v>
      </c>
      <c r="E494" s="670"/>
      <c r="F494" s="670"/>
      <c r="G494" s="670"/>
      <c r="H494" s="670"/>
      <c r="I494" s="670"/>
      <c r="J494" s="670"/>
      <c r="K494" s="670"/>
      <c r="L494" s="670"/>
      <c r="M494" s="607">
        <v>234</v>
      </c>
      <c r="N494" s="607">
        <v>12918</v>
      </c>
      <c r="O494" s="607">
        <v>390</v>
      </c>
      <c r="P494" s="670"/>
      <c r="Q494" s="603">
        <v>13542</v>
      </c>
      <c r="R494" s="670"/>
      <c r="S494" s="670"/>
      <c r="T494" s="670"/>
      <c r="U494" s="670"/>
      <c r="V494" s="670"/>
      <c r="W494" s="670"/>
      <c r="X494" s="670"/>
      <c r="Y494" s="670"/>
      <c r="Z494" s="608">
        <v>1</v>
      </c>
      <c r="AA494" s="608">
        <v>32</v>
      </c>
      <c r="AB494" s="608">
        <v>2</v>
      </c>
      <c r="AC494" s="670"/>
      <c r="AD494" s="605">
        <v>34</v>
      </c>
    </row>
    <row r="495" spans="1:30" ht="15.75" thickBot="1" x14ac:dyDescent="0.3">
      <c r="A495" s="593" t="s">
        <v>406</v>
      </c>
      <c r="B495" s="691">
        <v>45463</v>
      </c>
      <c r="C495" s="692" t="s">
        <v>396</v>
      </c>
      <c r="D495" s="600" t="s">
        <v>399</v>
      </c>
      <c r="E495" s="602"/>
      <c r="F495" s="602"/>
      <c r="G495" s="602"/>
      <c r="H495" s="602"/>
      <c r="I495" s="602"/>
      <c r="J495" s="602"/>
      <c r="K495" s="602"/>
      <c r="L495" s="602"/>
      <c r="M495" s="601">
        <v>1625</v>
      </c>
      <c r="N495" s="601">
        <v>83631</v>
      </c>
      <c r="O495" s="601">
        <v>3387</v>
      </c>
      <c r="P495" s="602"/>
      <c r="Q495" s="603">
        <v>88643</v>
      </c>
      <c r="R495" s="602"/>
      <c r="S495" s="602"/>
      <c r="T495" s="602"/>
      <c r="U495" s="602"/>
      <c r="V495" s="602"/>
      <c r="W495" s="602"/>
      <c r="X495" s="602"/>
      <c r="Y495" s="602"/>
      <c r="Z495" s="604">
        <v>2</v>
      </c>
      <c r="AA495" s="604">
        <v>115</v>
      </c>
      <c r="AB495" s="604">
        <v>8</v>
      </c>
      <c r="AC495" s="602"/>
      <c r="AD495" s="605">
        <v>120</v>
      </c>
    </row>
    <row r="496" spans="1:30" ht="15.75" thickBot="1" x14ac:dyDescent="0.3">
      <c r="A496" s="593" t="s">
        <v>406</v>
      </c>
      <c r="B496" s="690">
        <v>45463</v>
      </c>
      <c r="C496" s="692" t="s">
        <v>396</v>
      </c>
      <c r="D496" s="606" t="s">
        <v>403</v>
      </c>
      <c r="E496" s="670"/>
      <c r="F496" s="670"/>
      <c r="G496" s="670"/>
      <c r="H496" s="670"/>
      <c r="I496" s="670"/>
      <c r="J496" s="670"/>
      <c r="K496" s="670"/>
      <c r="L496" s="670"/>
      <c r="M496" s="607">
        <v>375</v>
      </c>
      <c r="N496" s="607">
        <v>17649</v>
      </c>
      <c r="O496" s="607">
        <v>548</v>
      </c>
      <c r="P496" s="670"/>
      <c r="Q496" s="603">
        <v>18572</v>
      </c>
      <c r="R496" s="670"/>
      <c r="S496" s="670"/>
      <c r="T496" s="670"/>
      <c r="U496" s="670"/>
      <c r="V496" s="670"/>
      <c r="W496" s="670"/>
      <c r="X496" s="670"/>
      <c r="Y496" s="670"/>
      <c r="Z496" s="608">
        <v>2</v>
      </c>
      <c r="AA496" s="608">
        <v>41</v>
      </c>
      <c r="AB496" s="608">
        <v>2</v>
      </c>
      <c r="AC496" s="670"/>
      <c r="AD496" s="605">
        <v>44</v>
      </c>
    </row>
    <row r="497" spans="1:30" ht="15.75" thickBot="1" x14ac:dyDescent="0.3">
      <c r="A497" s="593" t="s">
        <v>406</v>
      </c>
      <c r="B497" s="691">
        <v>45467</v>
      </c>
      <c r="C497" s="692" t="s">
        <v>396</v>
      </c>
      <c r="D497" s="600" t="s">
        <v>399</v>
      </c>
      <c r="E497" s="602"/>
      <c r="F497" s="602"/>
      <c r="G497" s="602"/>
      <c r="H497" s="602"/>
      <c r="I497" s="602"/>
      <c r="J497" s="602"/>
      <c r="K497" s="602"/>
      <c r="L497" s="602"/>
      <c r="M497" s="602"/>
      <c r="N497" s="601">
        <v>92154</v>
      </c>
      <c r="O497" s="601">
        <v>747</v>
      </c>
      <c r="P497" s="602"/>
      <c r="Q497" s="603">
        <v>92901</v>
      </c>
      <c r="R497" s="602"/>
      <c r="S497" s="602"/>
      <c r="T497" s="602"/>
      <c r="U497" s="602"/>
      <c r="V497" s="602"/>
      <c r="W497" s="602"/>
      <c r="X497" s="602"/>
      <c r="Y497" s="602"/>
      <c r="Z497" s="602"/>
      <c r="AA497" s="604">
        <v>123</v>
      </c>
      <c r="AB497" s="604">
        <v>1</v>
      </c>
      <c r="AC497" s="602"/>
      <c r="AD497" s="605">
        <v>124</v>
      </c>
    </row>
    <row r="498" spans="1:30" ht="15.75" thickBot="1" x14ac:dyDescent="0.3">
      <c r="A498" s="593" t="s">
        <v>406</v>
      </c>
      <c r="B498" s="690">
        <v>45467</v>
      </c>
      <c r="C498" s="692" t="s">
        <v>396</v>
      </c>
      <c r="D498" s="606" t="s">
        <v>403</v>
      </c>
      <c r="E498" s="670"/>
      <c r="F498" s="670"/>
      <c r="G498" s="670"/>
      <c r="H498" s="670"/>
      <c r="I498" s="670"/>
      <c r="J498" s="670"/>
      <c r="K498" s="670"/>
      <c r="L498" s="670"/>
      <c r="M498" s="670"/>
      <c r="N498" s="607">
        <v>15332</v>
      </c>
      <c r="O498" s="670"/>
      <c r="P498" s="670"/>
      <c r="Q498" s="603">
        <v>15332</v>
      </c>
      <c r="R498" s="670"/>
      <c r="S498" s="670"/>
      <c r="T498" s="670"/>
      <c r="U498" s="670"/>
      <c r="V498" s="670"/>
      <c r="W498" s="670"/>
      <c r="X498" s="670"/>
      <c r="Y498" s="670"/>
      <c r="Z498" s="670"/>
      <c r="AA498" s="608">
        <v>38</v>
      </c>
      <c r="AB498" s="670"/>
      <c r="AC498" s="670"/>
      <c r="AD498" s="605">
        <v>38</v>
      </c>
    </row>
    <row r="499" spans="1:30" ht="15.75" thickBot="1" x14ac:dyDescent="0.3">
      <c r="A499" s="593" t="s">
        <v>406</v>
      </c>
      <c r="B499" s="691">
        <v>45470</v>
      </c>
      <c r="C499" s="692" t="s">
        <v>396</v>
      </c>
      <c r="D499" s="600" t="s">
        <v>399</v>
      </c>
      <c r="E499" s="602"/>
      <c r="F499" s="602"/>
      <c r="G499" s="602"/>
      <c r="H499" s="602"/>
      <c r="I499" s="602"/>
      <c r="J499" s="602"/>
      <c r="K499" s="602"/>
      <c r="L499" s="602"/>
      <c r="M499" s="602"/>
      <c r="N499" s="601">
        <v>90344</v>
      </c>
      <c r="O499" s="601">
        <v>2402</v>
      </c>
      <c r="P499" s="602"/>
      <c r="Q499" s="603">
        <v>92746</v>
      </c>
      <c r="R499" s="602"/>
      <c r="S499" s="602"/>
      <c r="T499" s="602"/>
      <c r="U499" s="602"/>
      <c r="V499" s="602"/>
      <c r="W499" s="602"/>
      <c r="X499" s="602"/>
      <c r="Y499" s="602"/>
      <c r="Z499" s="602"/>
      <c r="AA499" s="604">
        <v>126</v>
      </c>
      <c r="AB499" s="604">
        <v>7</v>
      </c>
      <c r="AC499" s="602"/>
      <c r="AD499" s="605">
        <v>127</v>
      </c>
    </row>
    <row r="500" spans="1:30" ht="15.75" thickBot="1" x14ac:dyDescent="0.3">
      <c r="A500" s="593" t="s">
        <v>406</v>
      </c>
      <c r="B500" s="690">
        <v>45470</v>
      </c>
      <c r="C500" s="692" t="s">
        <v>396</v>
      </c>
      <c r="D500" s="606" t="s">
        <v>403</v>
      </c>
      <c r="E500" s="670"/>
      <c r="F500" s="670"/>
      <c r="G500" s="670"/>
      <c r="H500" s="670"/>
      <c r="I500" s="670"/>
      <c r="J500" s="670"/>
      <c r="K500" s="670"/>
      <c r="L500" s="670"/>
      <c r="M500" s="670"/>
      <c r="N500" s="607">
        <v>15733</v>
      </c>
      <c r="O500" s="607">
        <v>1207</v>
      </c>
      <c r="P500" s="670"/>
      <c r="Q500" s="603">
        <v>16940</v>
      </c>
      <c r="R500" s="670"/>
      <c r="S500" s="670"/>
      <c r="T500" s="670"/>
      <c r="U500" s="670"/>
      <c r="V500" s="670"/>
      <c r="W500" s="670"/>
      <c r="X500" s="670"/>
      <c r="Y500" s="670"/>
      <c r="Z500" s="670"/>
      <c r="AA500" s="608">
        <v>39</v>
      </c>
      <c r="AB500" s="608">
        <v>2</v>
      </c>
      <c r="AC500" s="670"/>
      <c r="AD500" s="605">
        <v>40</v>
      </c>
    </row>
    <row r="501" spans="1:30" ht="15.75" thickBot="1" x14ac:dyDescent="0.3">
      <c r="A501" s="593" t="s">
        <v>406</v>
      </c>
      <c r="B501" s="691">
        <v>45471</v>
      </c>
      <c r="C501" s="692" t="s">
        <v>396</v>
      </c>
      <c r="D501" s="600" t="s">
        <v>399</v>
      </c>
      <c r="E501" s="602"/>
      <c r="F501" s="602"/>
      <c r="G501" s="602"/>
      <c r="H501" s="602"/>
      <c r="I501" s="602"/>
      <c r="J501" s="602"/>
      <c r="K501" s="602"/>
      <c r="L501" s="602"/>
      <c r="M501" s="602"/>
      <c r="N501" s="601">
        <v>76755</v>
      </c>
      <c r="O501" s="601">
        <v>23503</v>
      </c>
      <c r="P501" s="602"/>
      <c r="Q501" s="603">
        <v>100258</v>
      </c>
      <c r="R501" s="602"/>
      <c r="S501" s="602"/>
      <c r="T501" s="602"/>
      <c r="U501" s="602"/>
      <c r="V501" s="602"/>
      <c r="W501" s="602"/>
      <c r="X501" s="602"/>
      <c r="Y501" s="602"/>
      <c r="Z501" s="602"/>
      <c r="AA501" s="604">
        <v>106</v>
      </c>
      <c r="AB501" s="604">
        <v>43</v>
      </c>
      <c r="AC501" s="602"/>
      <c r="AD501" s="605">
        <v>127</v>
      </c>
    </row>
    <row r="502" spans="1:30" ht="15.75" thickBot="1" x14ac:dyDescent="0.3">
      <c r="A502" s="593" t="s">
        <v>406</v>
      </c>
      <c r="B502" s="690">
        <v>45471</v>
      </c>
      <c r="C502" s="692" t="s">
        <v>396</v>
      </c>
      <c r="D502" s="606" t="s">
        <v>403</v>
      </c>
      <c r="E502" s="670"/>
      <c r="F502" s="670"/>
      <c r="G502" s="670"/>
      <c r="H502" s="670"/>
      <c r="I502" s="670"/>
      <c r="J502" s="670"/>
      <c r="K502" s="670"/>
      <c r="L502" s="670"/>
      <c r="M502" s="670"/>
      <c r="N502" s="607">
        <v>11047</v>
      </c>
      <c r="O502" s="607">
        <v>3430</v>
      </c>
      <c r="P502" s="670"/>
      <c r="Q502" s="603">
        <v>14477</v>
      </c>
      <c r="R502" s="670"/>
      <c r="S502" s="670"/>
      <c r="T502" s="670"/>
      <c r="U502" s="670"/>
      <c r="V502" s="670"/>
      <c r="W502" s="670"/>
      <c r="X502" s="670"/>
      <c r="Y502" s="670"/>
      <c r="Z502" s="670"/>
      <c r="AA502" s="608">
        <v>29</v>
      </c>
      <c r="AB502" s="608">
        <v>11</v>
      </c>
      <c r="AC502" s="670"/>
      <c r="AD502" s="605">
        <v>35</v>
      </c>
    </row>
    <row r="503" spans="1:30" ht="15.75" thickBot="1" x14ac:dyDescent="0.3">
      <c r="A503" s="593" t="s">
        <v>406</v>
      </c>
      <c r="B503" s="691">
        <v>45474</v>
      </c>
      <c r="C503" s="692" t="s">
        <v>396</v>
      </c>
      <c r="D503" s="600" t="s">
        <v>399</v>
      </c>
      <c r="E503" s="602"/>
      <c r="F503" s="602"/>
      <c r="G503" s="602"/>
      <c r="H503" s="602"/>
      <c r="I503" s="602"/>
      <c r="J503" s="602"/>
      <c r="K503" s="602"/>
      <c r="L503" s="602"/>
      <c r="M503" s="602"/>
      <c r="N503" s="601">
        <v>69413</v>
      </c>
      <c r="O503" s="602"/>
      <c r="P503" s="601">
        <v>8641</v>
      </c>
      <c r="Q503" s="603">
        <v>78054</v>
      </c>
      <c r="R503" s="602"/>
      <c r="S503" s="602"/>
      <c r="T503" s="602"/>
      <c r="U503" s="602"/>
      <c r="V503" s="602"/>
      <c r="W503" s="602"/>
      <c r="X503" s="602"/>
      <c r="Y503" s="602"/>
      <c r="Z503" s="602"/>
      <c r="AA503" s="604">
        <v>105</v>
      </c>
      <c r="AB503" s="602"/>
      <c r="AC503" s="604">
        <v>18</v>
      </c>
      <c r="AD503" s="605">
        <v>108</v>
      </c>
    </row>
    <row r="504" spans="1:30" ht="15.75" thickBot="1" x14ac:dyDescent="0.3">
      <c r="A504" s="593" t="s">
        <v>406</v>
      </c>
      <c r="B504" s="690">
        <v>45474</v>
      </c>
      <c r="C504" s="692" t="s">
        <v>396</v>
      </c>
      <c r="D504" s="606" t="s">
        <v>403</v>
      </c>
      <c r="E504" s="670"/>
      <c r="F504" s="670"/>
      <c r="G504" s="670"/>
      <c r="H504" s="670"/>
      <c r="I504" s="670"/>
      <c r="J504" s="670"/>
      <c r="K504" s="670"/>
      <c r="L504" s="670"/>
      <c r="M504" s="670"/>
      <c r="N504" s="607">
        <v>15326</v>
      </c>
      <c r="O504" s="670"/>
      <c r="P504" s="607">
        <v>4480</v>
      </c>
      <c r="Q504" s="603">
        <v>19806</v>
      </c>
      <c r="R504" s="670"/>
      <c r="S504" s="670"/>
      <c r="T504" s="670"/>
      <c r="U504" s="670"/>
      <c r="V504" s="670"/>
      <c r="W504" s="670"/>
      <c r="X504" s="670"/>
      <c r="Y504" s="670"/>
      <c r="Z504" s="670"/>
      <c r="AA504" s="608">
        <v>45</v>
      </c>
      <c r="AB504" s="670"/>
      <c r="AC504" s="608">
        <v>12</v>
      </c>
      <c r="AD504" s="605">
        <v>48</v>
      </c>
    </row>
    <row r="505" spans="1:30" ht="15.75" thickBot="1" x14ac:dyDescent="0.3">
      <c r="A505" s="593" t="s">
        <v>406</v>
      </c>
      <c r="B505" s="691">
        <v>45475</v>
      </c>
      <c r="C505" s="692" t="s">
        <v>396</v>
      </c>
      <c r="D505" s="600" t="s">
        <v>402</v>
      </c>
      <c r="E505" s="602"/>
      <c r="F505" s="602"/>
      <c r="G505" s="602"/>
      <c r="H505" s="602"/>
      <c r="I505" s="602"/>
      <c r="J505" s="602"/>
      <c r="K505" s="602"/>
      <c r="L505" s="602"/>
      <c r="M505" s="601">
        <v>9335</v>
      </c>
      <c r="N505" s="601">
        <v>52131</v>
      </c>
      <c r="O505" s="601">
        <v>500</v>
      </c>
      <c r="P505" s="601">
        <v>6899</v>
      </c>
      <c r="Q505" s="603">
        <v>68865</v>
      </c>
      <c r="R505" s="602"/>
      <c r="S505" s="602"/>
      <c r="T505" s="602"/>
      <c r="U505" s="602"/>
      <c r="V505" s="602"/>
      <c r="W505" s="602"/>
      <c r="X505" s="602"/>
      <c r="Y505" s="602"/>
      <c r="Z505" s="604">
        <v>16</v>
      </c>
      <c r="AA505" s="604">
        <v>110</v>
      </c>
      <c r="AB505" s="604">
        <v>1</v>
      </c>
      <c r="AC505" s="604">
        <v>11</v>
      </c>
      <c r="AD505" s="605">
        <v>138</v>
      </c>
    </row>
    <row r="506" spans="1:30" ht="15.75" thickBot="1" x14ac:dyDescent="0.3">
      <c r="A506" s="593" t="s">
        <v>406</v>
      </c>
      <c r="B506" s="690">
        <v>45475</v>
      </c>
      <c r="C506" s="692" t="s">
        <v>396</v>
      </c>
      <c r="D506" s="606" t="s">
        <v>399</v>
      </c>
      <c r="E506" s="670"/>
      <c r="F506" s="670"/>
      <c r="G506" s="670"/>
      <c r="H506" s="670"/>
      <c r="I506" s="670"/>
      <c r="J506" s="670"/>
      <c r="K506" s="670"/>
      <c r="L506" s="670"/>
      <c r="M506" s="670"/>
      <c r="N506" s="607">
        <v>78098</v>
      </c>
      <c r="O506" s="670"/>
      <c r="P506" s="607">
        <v>10992</v>
      </c>
      <c r="Q506" s="603">
        <v>89090</v>
      </c>
      <c r="R506" s="670"/>
      <c r="S506" s="670"/>
      <c r="T506" s="670"/>
      <c r="U506" s="670"/>
      <c r="V506" s="670"/>
      <c r="W506" s="670"/>
      <c r="X506" s="670"/>
      <c r="Y506" s="670"/>
      <c r="Z506" s="670"/>
      <c r="AA506" s="608">
        <v>112</v>
      </c>
      <c r="AB506" s="670"/>
      <c r="AC506" s="608">
        <v>29</v>
      </c>
      <c r="AD506" s="605">
        <v>116</v>
      </c>
    </row>
    <row r="507" spans="1:30" ht="15.75" thickBot="1" x14ac:dyDescent="0.3">
      <c r="A507" s="593" t="s">
        <v>406</v>
      </c>
      <c r="B507" s="691">
        <v>45475</v>
      </c>
      <c r="C507" s="692" t="s">
        <v>396</v>
      </c>
      <c r="D507" s="600" t="s">
        <v>403</v>
      </c>
      <c r="E507" s="602"/>
      <c r="F507" s="602"/>
      <c r="G507" s="602"/>
      <c r="H507" s="602"/>
      <c r="I507" s="602"/>
      <c r="J507" s="602"/>
      <c r="K507" s="602"/>
      <c r="L507" s="602"/>
      <c r="M507" s="602"/>
      <c r="N507" s="601">
        <v>12606</v>
      </c>
      <c r="O507" s="602"/>
      <c r="P507" s="601">
        <v>1939</v>
      </c>
      <c r="Q507" s="603">
        <v>14545</v>
      </c>
      <c r="R507" s="602"/>
      <c r="S507" s="602"/>
      <c r="T507" s="602"/>
      <c r="U507" s="602"/>
      <c r="V507" s="602"/>
      <c r="W507" s="602"/>
      <c r="X507" s="602"/>
      <c r="Y507" s="602"/>
      <c r="Z507" s="602"/>
      <c r="AA507" s="604">
        <v>36</v>
      </c>
      <c r="AB507" s="602"/>
      <c r="AC507" s="604">
        <v>8</v>
      </c>
      <c r="AD507" s="605">
        <v>39</v>
      </c>
    </row>
    <row r="508" spans="1:30" ht="15.75" thickBot="1" x14ac:dyDescent="0.3">
      <c r="A508" s="593" t="s">
        <v>406</v>
      </c>
      <c r="B508" s="690">
        <v>45476</v>
      </c>
      <c r="C508" s="692" t="s">
        <v>396</v>
      </c>
      <c r="D508" s="606" t="s">
        <v>402</v>
      </c>
      <c r="E508" s="670"/>
      <c r="F508" s="670"/>
      <c r="G508" s="670"/>
      <c r="H508" s="670"/>
      <c r="I508" s="670"/>
      <c r="J508" s="670"/>
      <c r="K508" s="670"/>
      <c r="L508" s="607">
        <v>1000</v>
      </c>
      <c r="M508" s="607">
        <v>8727</v>
      </c>
      <c r="N508" s="607">
        <v>220781</v>
      </c>
      <c r="O508" s="607">
        <v>8768</v>
      </c>
      <c r="P508" s="607">
        <v>14139</v>
      </c>
      <c r="Q508" s="603">
        <v>253415</v>
      </c>
      <c r="R508" s="670"/>
      <c r="S508" s="670"/>
      <c r="T508" s="670"/>
      <c r="U508" s="670"/>
      <c r="V508" s="670"/>
      <c r="W508" s="670"/>
      <c r="X508" s="670"/>
      <c r="Y508" s="608">
        <v>1</v>
      </c>
      <c r="Z508" s="608">
        <v>18</v>
      </c>
      <c r="AA508" s="608">
        <v>450</v>
      </c>
      <c r="AB508" s="608">
        <v>20</v>
      </c>
      <c r="AC508" s="608">
        <v>36</v>
      </c>
      <c r="AD508" s="605">
        <v>525</v>
      </c>
    </row>
    <row r="509" spans="1:30" ht="15.75" thickBot="1" x14ac:dyDescent="0.3">
      <c r="A509" s="593" t="s">
        <v>406</v>
      </c>
      <c r="B509" s="691">
        <v>45476</v>
      </c>
      <c r="C509" s="692" t="s">
        <v>396</v>
      </c>
      <c r="D509" s="600" t="s">
        <v>399</v>
      </c>
      <c r="E509" s="602"/>
      <c r="F509" s="602"/>
      <c r="G509" s="602"/>
      <c r="H509" s="602"/>
      <c r="I509" s="602"/>
      <c r="J509" s="602"/>
      <c r="K509" s="602"/>
      <c r="L509" s="602"/>
      <c r="M509" s="602"/>
      <c r="N509" s="601">
        <v>81136</v>
      </c>
      <c r="O509" s="602"/>
      <c r="P509" s="601">
        <v>6287</v>
      </c>
      <c r="Q509" s="603">
        <v>87423</v>
      </c>
      <c r="R509" s="602"/>
      <c r="S509" s="602"/>
      <c r="T509" s="602"/>
      <c r="U509" s="602"/>
      <c r="V509" s="602"/>
      <c r="W509" s="602"/>
      <c r="X509" s="602"/>
      <c r="Y509" s="602"/>
      <c r="Z509" s="602"/>
      <c r="AA509" s="604">
        <v>118</v>
      </c>
      <c r="AB509" s="602"/>
      <c r="AC509" s="604">
        <v>10</v>
      </c>
      <c r="AD509" s="605">
        <v>124</v>
      </c>
    </row>
    <row r="510" spans="1:30" ht="15.75" thickBot="1" x14ac:dyDescent="0.3">
      <c r="A510" s="593" t="s">
        <v>406</v>
      </c>
      <c r="B510" s="690">
        <v>45476</v>
      </c>
      <c r="C510" s="692" t="s">
        <v>396</v>
      </c>
      <c r="D510" s="606" t="s">
        <v>403</v>
      </c>
      <c r="E510" s="670"/>
      <c r="F510" s="670"/>
      <c r="G510" s="670"/>
      <c r="H510" s="670"/>
      <c r="I510" s="670"/>
      <c r="J510" s="670"/>
      <c r="K510" s="670"/>
      <c r="L510" s="670"/>
      <c r="M510" s="670"/>
      <c r="N510" s="607">
        <v>16943</v>
      </c>
      <c r="O510" s="670"/>
      <c r="P510" s="607">
        <v>898</v>
      </c>
      <c r="Q510" s="603">
        <v>17841</v>
      </c>
      <c r="R510" s="670"/>
      <c r="S510" s="670"/>
      <c r="T510" s="670"/>
      <c r="U510" s="670"/>
      <c r="V510" s="670"/>
      <c r="W510" s="670"/>
      <c r="X510" s="670"/>
      <c r="Y510" s="670"/>
      <c r="Z510" s="670"/>
      <c r="AA510" s="608">
        <v>42</v>
      </c>
      <c r="AB510" s="670"/>
      <c r="AC510" s="608">
        <v>3</v>
      </c>
      <c r="AD510" s="605">
        <v>44</v>
      </c>
    </row>
    <row r="511" spans="1:30" ht="15.75" thickBot="1" x14ac:dyDescent="0.3">
      <c r="A511" s="593" t="s">
        <v>406</v>
      </c>
      <c r="B511" s="691">
        <v>45478</v>
      </c>
      <c r="C511" s="692" t="s">
        <v>396</v>
      </c>
      <c r="D511" s="600" t="s">
        <v>399</v>
      </c>
      <c r="E511" s="602"/>
      <c r="F511" s="602"/>
      <c r="G511" s="602"/>
      <c r="H511" s="602"/>
      <c r="I511" s="602"/>
      <c r="J511" s="602"/>
      <c r="K511" s="602"/>
      <c r="L511" s="602"/>
      <c r="M511" s="601">
        <v>10222</v>
      </c>
      <c r="N511" s="601">
        <v>84471</v>
      </c>
      <c r="O511" s="602"/>
      <c r="P511" s="601">
        <v>10442</v>
      </c>
      <c r="Q511" s="603">
        <v>105135</v>
      </c>
      <c r="R511" s="602"/>
      <c r="S511" s="602"/>
      <c r="T511" s="602"/>
      <c r="U511" s="602"/>
      <c r="V511" s="602"/>
      <c r="W511" s="602"/>
      <c r="X511" s="602"/>
      <c r="Y511" s="602"/>
      <c r="Z511" s="604">
        <v>15</v>
      </c>
      <c r="AA511" s="604">
        <v>115</v>
      </c>
      <c r="AB511" s="602"/>
      <c r="AC511" s="604">
        <v>25</v>
      </c>
      <c r="AD511" s="605">
        <v>131</v>
      </c>
    </row>
    <row r="512" spans="1:30" ht="15.75" thickBot="1" x14ac:dyDescent="0.3">
      <c r="A512" s="593" t="s">
        <v>406</v>
      </c>
      <c r="B512" s="690">
        <v>45478</v>
      </c>
      <c r="C512" s="692" t="s">
        <v>396</v>
      </c>
      <c r="D512" s="606" t="s">
        <v>403</v>
      </c>
      <c r="E512" s="670"/>
      <c r="F512" s="670"/>
      <c r="G512" s="670"/>
      <c r="H512" s="670"/>
      <c r="I512" s="670"/>
      <c r="J512" s="670"/>
      <c r="K512" s="670"/>
      <c r="L512" s="670"/>
      <c r="M512" s="607">
        <v>724</v>
      </c>
      <c r="N512" s="607">
        <v>8193</v>
      </c>
      <c r="O512" s="670"/>
      <c r="P512" s="607">
        <v>1410</v>
      </c>
      <c r="Q512" s="603">
        <v>10327</v>
      </c>
      <c r="R512" s="670"/>
      <c r="S512" s="670"/>
      <c r="T512" s="670"/>
      <c r="U512" s="670"/>
      <c r="V512" s="670"/>
      <c r="W512" s="670"/>
      <c r="X512" s="670"/>
      <c r="Y512" s="670"/>
      <c r="Z512" s="608">
        <v>3</v>
      </c>
      <c r="AA512" s="608">
        <v>20</v>
      </c>
      <c r="AB512" s="670"/>
      <c r="AC512" s="608">
        <v>5</v>
      </c>
      <c r="AD512" s="605">
        <v>24</v>
      </c>
    </row>
    <row r="513" spans="1:30" ht="15.75" thickBot="1" x14ac:dyDescent="0.3">
      <c r="A513" s="593" t="s">
        <v>406</v>
      </c>
      <c r="B513" s="691">
        <v>45481</v>
      </c>
      <c r="C513" s="692" t="s">
        <v>396</v>
      </c>
      <c r="D513" s="600" t="s">
        <v>402</v>
      </c>
      <c r="E513" s="602"/>
      <c r="F513" s="602"/>
      <c r="G513" s="602"/>
      <c r="H513" s="602"/>
      <c r="I513" s="602"/>
      <c r="J513" s="602"/>
      <c r="K513" s="602"/>
      <c r="L513" s="602"/>
      <c r="M513" s="602"/>
      <c r="N513" s="601">
        <v>83987</v>
      </c>
      <c r="O513" s="601">
        <v>28460</v>
      </c>
      <c r="P513" s="601">
        <v>4977</v>
      </c>
      <c r="Q513" s="603">
        <v>117424</v>
      </c>
      <c r="R513" s="602"/>
      <c r="S513" s="602"/>
      <c r="T513" s="602"/>
      <c r="U513" s="602"/>
      <c r="V513" s="602"/>
      <c r="W513" s="602"/>
      <c r="X513" s="602"/>
      <c r="Y513" s="602"/>
      <c r="Z513" s="602"/>
      <c r="AA513" s="604">
        <v>185</v>
      </c>
      <c r="AB513" s="604">
        <v>61</v>
      </c>
      <c r="AC513" s="604">
        <v>12</v>
      </c>
      <c r="AD513" s="605">
        <v>258</v>
      </c>
    </row>
    <row r="514" spans="1:30" ht="15.75" thickBot="1" x14ac:dyDescent="0.3">
      <c r="A514" s="593" t="s">
        <v>406</v>
      </c>
      <c r="B514" s="690">
        <v>45481</v>
      </c>
      <c r="C514" s="692" t="s">
        <v>396</v>
      </c>
      <c r="D514" s="606" t="s">
        <v>399</v>
      </c>
      <c r="E514" s="670"/>
      <c r="F514" s="670"/>
      <c r="G514" s="670"/>
      <c r="H514" s="670"/>
      <c r="I514" s="607">
        <v>407</v>
      </c>
      <c r="J514" s="670"/>
      <c r="K514" s="670"/>
      <c r="L514" s="670"/>
      <c r="M514" s="607">
        <v>8599</v>
      </c>
      <c r="N514" s="607">
        <v>70213</v>
      </c>
      <c r="O514" s="607">
        <v>500</v>
      </c>
      <c r="P514" s="607">
        <v>5304</v>
      </c>
      <c r="Q514" s="603">
        <v>85023</v>
      </c>
      <c r="R514" s="670"/>
      <c r="S514" s="670"/>
      <c r="T514" s="670"/>
      <c r="U514" s="670"/>
      <c r="V514" s="608">
        <v>1</v>
      </c>
      <c r="W514" s="670"/>
      <c r="X514" s="670"/>
      <c r="Y514" s="670"/>
      <c r="Z514" s="608">
        <v>13</v>
      </c>
      <c r="AA514" s="608">
        <v>90</v>
      </c>
      <c r="AB514" s="608">
        <v>1</v>
      </c>
      <c r="AC514" s="608">
        <v>14</v>
      </c>
      <c r="AD514" s="605">
        <v>100</v>
      </c>
    </row>
    <row r="515" spans="1:30" ht="15.75" thickBot="1" x14ac:dyDescent="0.3">
      <c r="A515" s="593" t="s">
        <v>406</v>
      </c>
      <c r="B515" s="691">
        <v>45481</v>
      </c>
      <c r="C515" s="692" t="s">
        <v>396</v>
      </c>
      <c r="D515" s="600" t="s">
        <v>403</v>
      </c>
      <c r="E515" s="602"/>
      <c r="F515" s="602"/>
      <c r="G515" s="602"/>
      <c r="H515" s="602"/>
      <c r="I515" s="601">
        <v>593</v>
      </c>
      <c r="J515" s="602"/>
      <c r="K515" s="602"/>
      <c r="L515" s="602"/>
      <c r="M515" s="601">
        <v>2679</v>
      </c>
      <c r="N515" s="601">
        <v>4399</v>
      </c>
      <c r="O515" s="602"/>
      <c r="P515" s="601">
        <v>690</v>
      </c>
      <c r="Q515" s="603">
        <v>8361</v>
      </c>
      <c r="R515" s="602"/>
      <c r="S515" s="602"/>
      <c r="T515" s="602"/>
      <c r="U515" s="602"/>
      <c r="V515" s="604">
        <v>1</v>
      </c>
      <c r="W515" s="602"/>
      <c r="X515" s="602"/>
      <c r="Y515" s="602"/>
      <c r="Z515" s="604">
        <v>5</v>
      </c>
      <c r="AA515" s="604">
        <v>11</v>
      </c>
      <c r="AB515" s="602"/>
      <c r="AC515" s="604">
        <v>2</v>
      </c>
      <c r="AD515" s="605">
        <v>18</v>
      </c>
    </row>
    <row r="516" spans="1:30" ht="15.75" thickBot="1" x14ac:dyDescent="0.3">
      <c r="A516" s="593" t="s">
        <v>406</v>
      </c>
      <c r="B516" s="672">
        <v>45482</v>
      </c>
      <c r="C516" s="671" t="s">
        <v>396</v>
      </c>
      <c r="D516" s="606" t="s">
        <v>402</v>
      </c>
      <c r="E516" s="670"/>
      <c r="F516" s="670"/>
      <c r="G516" s="670"/>
      <c r="H516" s="670"/>
      <c r="I516" s="670"/>
      <c r="J516" s="670"/>
      <c r="K516" s="670"/>
      <c r="L516" s="670"/>
      <c r="M516" s="607">
        <v>1809</v>
      </c>
      <c r="N516" s="607">
        <v>168554</v>
      </c>
      <c r="O516" s="607">
        <v>26719</v>
      </c>
      <c r="P516" s="607">
        <v>5289</v>
      </c>
      <c r="Q516" s="603">
        <v>202371</v>
      </c>
      <c r="R516" s="670"/>
      <c r="S516" s="670"/>
      <c r="T516" s="670"/>
      <c r="U516" s="670"/>
      <c r="V516" s="670"/>
      <c r="W516" s="670"/>
      <c r="X516" s="670"/>
      <c r="Y516" s="670"/>
      <c r="Z516" s="608">
        <v>8</v>
      </c>
      <c r="AA516" s="608">
        <v>419</v>
      </c>
      <c r="AB516" s="608">
        <v>63</v>
      </c>
      <c r="AC516" s="608">
        <v>16</v>
      </c>
      <c r="AD516" s="605">
        <v>506</v>
      </c>
    </row>
    <row r="517" spans="1:30" ht="15.75" thickBot="1" x14ac:dyDescent="0.3">
      <c r="A517" s="593" t="s">
        <v>406</v>
      </c>
      <c r="B517" s="673">
        <v>45483</v>
      </c>
      <c r="C517" s="671" t="s">
        <v>396</v>
      </c>
      <c r="D517" s="600" t="s">
        <v>402</v>
      </c>
      <c r="E517" s="602"/>
      <c r="F517" s="602"/>
      <c r="G517" s="602"/>
      <c r="H517" s="602"/>
      <c r="I517" s="602"/>
      <c r="J517" s="602"/>
      <c r="K517" s="602"/>
      <c r="L517" s="602"/>
      <c r="M517" s="602"/>
      <c r="N517" s="601">
        <v>26755</v>
      </c>
      <c r="O517" s="601">
        <v>2550</v>
      </c>
      <c r="P517" s="601">
        <v>765</v>
      </c>
      <c r="Q517" s="603">
        <v>30070</v>
      </c>
      <c r="R517" s="602"/>
      <c r="S517" s="602"/>
      <c r="T517" s="602"/>
      <c r="U517" s="602"/>
      <c r="V517" s="602"/>
      <c r="W517" s="602"/>
      <c r="X517" s="602"/>
      <c r="Y517" s="602"/>
      <c r="Z517" s="602"/>
      <c r="AA517" s="604">
        <v>103</v>
      </c>
      <c r="AB517" s="604">
        <v>10</v>
      </c>
      <c r="AC517" s="604">
        <v>3</v>
      </c>
      <c r="AD517" s="605">
        <v>116</v>
      </c>
    </row>
    <row r="518" spans="1:30" ht="15.75" thickBot="1" x14ac:dyDescent="0.3">
      <c r="A518" s="593" t="s">
        <v>406</v>
      </c>
      <c r="B518" s="690">
        <v>45484</v>
      </c>
      <c r="C518" s="692" t="s">
        <v>396</v>
      </c>
      <c r="D518" s="606" t="s">
        <v>399</v>
      </c>
      <c r="E518" s="670"/>
      <c r="F518" s="670"/>
      <c r="G518" s="670"/>
      <c r="H518" s="670"/>
      <c r="I518" s="670"/>
      <c r="J518" s="670"/>
      <c r="K518" s="670"/>
      <c r="L518" s="670"/>
      <c r="M518" s="607">
        <v>5053</v>
      </c>
      <c r="N518" s="607">
        <v>83636</v>
      </c>
      <c r="O518" s="670"/>
      <c r="P518" s="607">
        <v>7474</v>
      </c>
      <c r="Q518" s="603">
        <v>96163</v>
      </c>
      <c r="R518" s="670"/>
      <c r="S518" s="670"/>
      <c r="T518" s="670"/>
      <c r="U518" s="670"/>
      <c r="V518" s="670"/>
      <c r="W518" s="670"/>
      <c r="X518" s="670"/>
      <c r="Y518" s="670"/>
      <c r="Z518" s="608">
        <v>8</v>
      </c>
      <c r="AA518" s="608">
        <v>104</v>
      </c>
      <c r="AB518" s="670"/>
      <c r="AC518" s="608">
        <v>14</v>
      </c>
      <c r="AD518" s="605">
        <v>117</v>
      </c>
    </row>
    <row r="519" spans="1:30" ht="15.75" thickBot="1" x14ac:dyDescent="0.3">
      <c r="A519" s="593" t="s">
        <v>406</v>
      </c>
      <c r="B519" s="691">
        <v>45484</v>
      </c>
      <c r="C519" s="692" t="s">
        <v>396</v>
      </c>
      <c r="D519" s="600" t="s">
        <v>403</v>
      </c>
      <c r="E519" s="602"/>
      <c r="F519" s="602"/>
      <c r="G519" s="602"/>
      <c r="H519" s="602"/>
      <c r="I519" s="602"/>
      <c r="J519" s="602"/>
      <c r="K519" s="602"/>
      <c r="L519" s="602"/>
      <c r="M519" s="601">
        <v>333</v>
      </c>
      <c r="N519" s="601">
        <v>7363</v>
      </c>
      <c r="O519" s="602"/>
      <c r="P519" s="601">
        <v>1480</v>
      </c>
      <c r="Q519" s="603">
        <v>9176</v>
      </c>
      <c r="R519" s="602"/>
      <c r="S519" s="602"/>
      <c r="T519" s="602"/>
      <c r="U519" s="602"/>
      <c r="V519" s="602"/>
      <c r="W519" s="602"/>
      <c r="X519" s="602"/>
      <c r="Y519" s="602"/>
      <c r="Z519" s="604">
        <v>2</v>
      </c>
      <c r="AA519" s="604">
        <v>14</v>
      </c>
      <c r="AB519" s="602"/>
      <c r="AC519" s="604">
        <v>5</v>
      </c>
      <c r="AD519" s="605">
        <v>18</v>
      </c>
    </row>
    <row r="520" spans="1:30" ht="15.75" thickBot="1" x14ac:dyDescent="0.3">
      <c r="A520" s="593" t="s">
        <v>406</v>
      </c>
      <c r="B520" s="690">
        <v>45485</v>
      </c>
      <c r="C520" s="692" t="s">
        <v>396</v>
      </c>
      <c r="D520" s="606" t="s">
        <v>399</v>
      </c>
      <c r="E520" s="670"/>
      <c r="F520" s="670"/>
      <c r="G520" s="670"/>
      <c r="H520" s="670"/>
      <c r="I520" s="670"/>
      <c r="J520" s="670"/>
      <c r="K520" s="670"/>
      <c r="L520" s="670"/>
      <c r="M520" s="670"/>
      <c r="N520" s="607">
        <v>76327</v>
      </c>
      <c r="O520" s="607">
        <v>848</v>
      </c>
      <c r="P520" s="607">
        <v>802</v>
      </c>
      <c r="Q520" s="603">
        <v>77977</v>
      </c>
      <c r="R520" s="670"/>
      <c r="S520" s="670"/>
      <c r="T520" s="670"/>
      <c r="U520" s="670"/>
      <c r="V520" s="670"/>
      <c r="W520" s="670"/>
      <c r="X520" s="670"/>
      <c r="Y520" s="670"/>
      <c r="Z520" s="670"/>
      <c r="AA520" s="608">
        <v>107</v>
      </c>
      <c r="AB520" s="608">
        <v>1</v>
      </c>
      <c r="AC520" s="608">
        <v>2</v>
      </c>
      <c r="AD520" s="605">
        <v>110</v>
      </c>
    </row>
    <row r="521" spans="1:30" ht="15.75" thickBot="1" x14ac:dyDescent="0.3">
      <c r="A521" s="593" t="s">
        <v>406</v>
      </c>
      <c r="B521" s="691">
        <v>45485</v>
      </c>
      <c r="C521" s="692" t="s">
        <v>396</v>
      </c>
      <c r="D521" s="600" t="s">
        <v>403</v>
      </c>
      <c r="E521" s="602"/>
      <c r="F521" s="602"/>
      <c r="G521" s="602"/>
      <c r="H521" s="602"/>
      <c r="I521" s="602"/>
      <c r="J521" s="602"/>
      <c r="K521" s="602"/>
      <c r="L521" s="602"/>
      <c r="M521" s="602"/>
      <c r="N521" s="601">
        <v>20114</v>
      </c>
      <c r="O521" s="602"/>
      <c r="P521" s="601">
        <v>713</v>
      </c>
      <c r="Q521" s="603">
        <v>20827</v>
      </c>
      <c r="R521" s="602"/>
      <c r="S521" s="602"/>
      <c r="T521" s="602"/>
      <c r="U521" s="602"/>
      <c r="V521" s="602"/>
      <c r="W521" s="602"/>
      <c r="X521" s="602"/>
      <c r="Y521" s="602"/>
      <c r="Z521" s="602"/>
      <c r="AA521" s="604">
        <v>50</v>
      </c>
      <c r="AB521" s="602"/>
      <c r="AC521" s="604">
        <v>2</v>
      </c>
      <c r="AD521" s="605">
        <v>52</v>
      </c>
    </row>
    <row r="522" spans="1:30" ht="15.75" thickBot="1" x14ac:dyDescent="0.3">
      <c r="A522" s="593" t="s">
        <v>406</v>
      </c>
      <c r="B522" s="690">
        <v>45488</v>
      </c>
      <c r="C522" s="692" t="s">
        <v>396</v>
      </c>
      <c r="D522" s="606" t="s">
        <v>399</v>
      </c>
      <c r="E522" s="670"/>
      <c r="F522" s="670"/>
      <c r="G522" s="670"/>
      <c r="H522" s="670"/>
      <c r="I522" s="670"/>
      <c r="J522" s="670"/>
      <c r="K522" s="670"/>
      <c r="L522" s="670"/>
      <c r="M522" s="670"/>
      <c r="N522" s="607">
        <v>147314</v>
      </c>
      <c r="O522" s="670"/>
      <c r="P522" s="607">
        <v>3945</v>
      </c>
      <c r="Q522" s="603">
        <v>151259</v>
      </c>
      <c r="R522" s="670"/>
      <c r="S522" s="670"/>
      <c r="T522" s="670"/>
      <c r="U522" s="670"/>
      <c r="V522" s="670"/>
      <c r="W522" s="670"/>
      <c r="X522" s="670"/>
      <c r="Y522" s="670"/>
      <c r="Z522" s="670"/>
      <c r="AA522" s="608">
        <v>218</v>
      </c>
      <c r="AB522" s="670"/>
      <c r="AC522" s="608">
        <v>7</v>
      </c>
      <c r="AD522" s="605">
        <v>223</v>
      </c>
    </row>
    <row r="523" spans="1:30" ht="15.75" thickBot="1" x14ac:dyDescent="0.3">
      <c r="A523" s="593" t="s">
        <v>406</v>
      </c>
      <c r="B523" s="691">
        <v>45488</v>
      </c>
      <c r="C523" s="692" t="s">
        <v>396</v>
      </c>
      <c r="D523" s="600" t="s">
        <v>403</v>
      </c>
      <c r="E523" s="602"/>
      <c r="F523" s="602"/>
      <c r="G523" s="602"/>
      <c r="H523" s="602"/>
      <c r="I523" s="602"/>
      <c r="J523" s="602"/>
      <c r="K523" s="602"/>
      <c r="L523" s="602"/>
      <c r="M523" s="602"/>
      <c r="N523" s="601">
        <v>42299</v>
      </c>
      <c r="O523" s="602"/>
      <c r="P523" s="601">
        <v>1395</v>
      </c>
      <c r="Q523" s="603">
        <v>43694</v>
      </c>
      <c r="R523" s="602"/>
      <c r="S523" s="602"/>
      <c r="T523" s="602"/>
      <c r="U523" s="602"/>
      <c r="V523" s="602"/>
      <c r="W523" s="602"/>
      <c r="X523" s="602"/>
      <c r="Y523" s="602"/>
      <c r="Z523" s="602"/>
      <c r="AA523" s="604">
        <v>117</v>
      </c>
      <c r="AB523" s="602"/>
      <c r="AC523" s="604">
        <v>4</v>
      </c>
      <c r="AD523" s="605">
        <v>120</v>
      </c>
    </row>
    <row r="524" spans="1:30" ht="15.75" thickBot="1" x14ac:dyDescent="0.3">
      <c r="A524" s="593" t="s">
        <v>406</v>
      </c>
      <c r="B524" s="690">
        <v>45489</v>
      </c>
      <c r="C524" s="692" t="s">
        <v>396</v>
      </c>
      <c r="D524" s="606" t="s">
        <v>399</v>
      </c>
      <c r="E524" s="670"/>
      <c r="F524" s="670"/>
      <c r="G524" s="670"/>
      <c r="H524" s="670"/>
      <c r="I524" s="670"/>
      <c r="J524" s="670"/>
      <c r="K524" s="670"/>
      <c r="L524" s="670"/>
      <c r="M524" s="670"/>
      <c r="N524" s="607">
        <v>132536</v>
      </c>
      <c r="O524" s="607">
        <v>27448</v>
      </c>
      <c r="P524" s="607">
        <v>5674</v>
      </c>
      <c r="Q524" s="603">
        <v>165658</v>
      </c>
      <c r="R524" s="670"/>
      <c r="S524" s="670"/>
      <c r="T524" s="670"/>
      <c r="U524" s="670"/>
      <c r="V524" s="670"/>
      <c r="W524" s="670"/>
      <c r="X524" s="670"/>
      <c r="Y524" s="670"/>
      <c r="Z524" s="670"/>
      <c r="AA524" s="608">
        <v>219</v>
      </c>
      <c r="AB524" s="608">
        <v>73</v>
      </c>
      <c r="AC524" s="608">
        <v>11</v>
      </c>
      <c r="AD524" s="605">
        <v>230</v>
      </c>
    </row>
    <row r="525" spans="1:30" ht="15.75" thickBot="1" x14ac:dyDescent="0.3">
      <c r="A525" s="593" t="s">
        <v>406</v>
      </c>
      <c r="B525" s="691">
        <v>45489</v>
      </c>
      <c r="C525" s="692" t="s">
        <v>396</v>
      </c>
      <c r="D525" s="600" t="s">
        <v>403</v>
      </c>
      <c r="E525" s="602"/>
      <c r="F525" s="602"/>
      <c r="G525" s="602"/>
      <c r="H525" s="602"/>
      <c r="I525" s="602"/>
      <c r="J525" s="602"/>
      <c r="K525" s="602"/>
      <c r="L525" s="602"/>
      <c r="M525" s="602"/>
      <c r="N525" s="601">
        <v>34966</v>
      </c>
      <c r="O525" s="601">
        <v>2796</v>
      </c>
      <c r="P525" s="601">
        <v>2419</v>
      </c>
      <c r="Q525" s="603">
        <v>40181</v>
      </c>
      <c r="R525" s="602"/>
      <c r="S525" s="602"/>
      <c r="T525" s="602"/>
      <c r="U525" s="602"/>
      <c r="V525" s="602"/>
      <c r="W525" s="602"/>
      <c r="X525" s="602"/>
      <c r="Y525" s="602"/>
      <c r="Z525" s="602"/>
      <c r="AA525" s="604">
        <v>98</v>
      </c>
      <c r="AB525" s="604">
        <v>15</v>
      </c>
      <c r="AC525" s="604">
        <v>7</v>
      </c>
      <c r="AD525" s="605">
        <v>105</v>
      </c>
    </row>
    <row r="526" spans="1:30" ht="15.75" thickBot="1" x14ac:dyDescent="0.3">
      <c r="A526" s="593" t="s">
        <v>406</v>
      </c>
      <c r="B526" s="690">
        <v>45490</v>
      </c>
      <c r="C526" s="692" t="s">
        <v>396</v>
      </c>
      <c r="D526" s="606" t="s">
        <v>399</v>
      </c>
      <c r="E526" s="670"/>
      <c r="F526" s="670"/>
      <c r="G526" s="670"/>
      <c r="H526" s="670"/>
      <c r="I526" s="670"/>
      <c r="J526" s="670"/>
      <c r="K526" s="670"/>
      <c r="L526" s="670"/>
      <c r="M526" s="670"/>
      <c r="N526" s="607">
        <v>73880</v>
      </c>
      <c r="O526" s="607">
        <v>5790</v>
      </c>
      <c r="P526" s="607">
        <v>7494</v>
      </c>
      <c r="Q526" s="603">
        <v>87164</v>
      </c>
      <c r="R526" s="670"/>
      <c r="S526" s="670"/>
      <c r="T526" s="670"/>
      <c r="U526" s="670"/>
      <c r="V526" s="670"/>
      <c r="W526" s="670"/>
      <c r="X526" s="670"/>
      <c r="Y526" s="670"/>
      <c r="Z526" s="670"/>
      <c r="AA526" s="608">
        <v>90</v>
      </c>
      <c r="AB526" s="608">
        <v>7</v>
      </c>
      <c r="AC526" s="608">
        <v>12</v>
      </c>
      <c r="AD526" s="605">
        <v>104</v>
      </c>
    </row>
    <row r="527" spans="1:30" ht="15.75" thickBot="1" x14ac:dyDescent="0.3">
      <c r="A527" s="593" t="s">
        <v>406</v>
      </c>
      <c r="B527" s="691">
        <v>45490</v>
      </c>
      <c r="C527" s="692" t="s">
        <v>396</v>
      </c>
      <c r="D527" s="600" t="s">
        <v>403</v>
      </c>
      <c r="E527" s="602"/>
      <c r="F527" s="602"/>
      <c r="G527" s="602"/>
      <c r="H527" s="602"/>
      <c r="I527" s="602"/>
      <c r="J527" s="602"/>
      <c r="K527" s="602"/>
      <c r="L527" s="602"/>
      <c r="M527" s="602"/>
      <c r="N527" s="601">
        <v>3736</v>
      </c>
      <c r="O527" s="601">
        <v>235</v>
      </c>
      <c r="P527" s="601">
        <v>488</v>
      </c>
      <c r="Q527" s="603">
        <v>4459</v>
      </c>
      <c r="R527" s="602"/>
      <c r="S527" s="602"/>
      <c r="T527" s="602"/>
      <c r="U527" s="602"/>
      <c r="V527" s="602"/>
      <c r="W527" s="602"/>
      <c r="X527" s="602"/>
      <c r="Y527" s="602"/>
      <c r="Z527" s="602"/>
      <c r="AA527" s="604">
        <v>8</v>
      </c>
      <c r="AB527" s="604">
        <v>1</v>
      </c>
      <c r="AC527" s="604">
        <v>1</v>
      </c>
      <c r="AD527" s="605">
        <v>9</v>
      </c>
    </row>
    <row r="528" spans="1:30" ht="15.75" thickBot="1" x14ac:dyDescent="0.3">
      <c r="A528" s="593" t="s">
        <v>406</v>
      </c>
      <c r="B528" s="690">
        <v>45495</v>
      </c>
      <c r="C528" s="692" t="s">
        <v>396</v>
      </c>
      <c r="D528" s="606" t="s">
        <v>399</v>
      </c>
      <c r="E528" s="670"/>
      <c r="F528" s="670"/>
      <c r="G528" s="670"/>
      <c r="H528" s="670"/>
      <c r="I528" s="670"/>
      <c r="J528" s="670"/>
      <c r="K528" s="670"/>
      <c r="L528" s="670"/>
      <c r="M528" s="670"/>
      <c r="N528" s="607">
        <v>60647</v>
      </c>
      <c r="O528" s="607">
        <v>10510</v>
      </c>
      <c r="P528" s="607">
        <v>7076</v>
      </c>
      <c r="Q528" s="603">
        <v>78233</v>
      </c>
      <c r="R528" s="670"/>
      <c r="S528" s="670"/>
      <c r="T528" s="670"/>
      <c r="U528" s="670"/>
      <c r="V528" s="670"/>
      <c r="W528" s="670"/>
      <c r="X528" s="670"/>
      <c r="Y528" s="670"/>
      <c r="Z528" s="670"/>
      <c r="AA528" s="608">
        <v>105</v>
      </c>
      <c r="AB528" s="608">
        <v>33</v>
      </c>
      <c r="AC528" s="608">
        <v>11</v>
      </c>
      <c r="AD528" s="605">
        <v>117</v>
      </c>
    </row>
    <row r="529" spans="1:30" ht="15.75" thickBot="1" x14ac:dyDescent="0.3">
      <c r="A529" s="593" t="s">
        <v>406</v>
      </c>
      <c r="B529" s="691">
        <v>45495</v>
      </c>
      <c r="C529" s="692" t="s">
        <v>396</v>
      </c>
      <c r="D529" s="600" t="s">
        <v>403</v>
      </c>
      <c r="E529" s="602"/>
      <c r="F529" s="602"/>
      <c r="G529" s="602"/>
      <c r="H529" s="602"/>
      <c r="I529" s="602"/>
      <c r="J529" s="602"/>
      <c r="K529" s="602"/>
      <c r="L529" s="602"/>
      <c r="M529" s="602"/>
      <c r="N529" s="601">
        <v>17352</v>
      </c>
      <c r="O529" s="601">
        <v>2949</v>
      </c>
      <c r="P529" s="601">
        <v>1641</v>
      </c>
      <c r="Q529" s="603">
        <v>21942</v>
      </c>
      <c r="R529" s="602"/>
      <c r="S529" s="602"/>
      <c r="T529" s="602"/>
      <c r="U529" s="602"/>
      <c r="V529" s="602"/>
      <c r="W529" s="602"/>
      <c r="X529" s="602"/>
      <c r="Y529" s="602"/>
      <c r="Z529" s="602"/>
      <c r="AA529" s="604">
        <v>51</v>
      </c>
      <c r="AB529" s="604">
        <v>12</v>
      </c>
      <c r="AC529" s="604">
        <v>6</v>
      </c>
      <c r="AD529" s="605">
        <v>56</v>
      </c>
    </row>
    <row r="530" spans="1:30" ht="15.75" thickBot="1" x14ac:dyDescent="0.3">
      <c r="A530" s="593" t="s">
        <v>406</v>
      </c>
      <c r="B530" s="690">
        <v>45496</v>
      </c>
      <c r="C530" s="692" t="s">
        <v>396</v>
      </c>
      <c r="D530" s="606" t="s">
        <v>399</v>
      </c>
      <c r="E530" s="670"/>
      <c r="F530" s="670"/>
      <c r="G530" s="670"/>
      <c r="H530" s="670"/>
      <c r="I530" s="670"/>
      <c r="J530" s="670"/>
      <c r="K530" s="670"/>
      <c r="L530" s="670"/>
      <c r="M530" s="670"/>
      <c r="N530" s="607">
        <v>72146</v>
      </c>
      <c r="O530" s="607">
        <v>18511</v>
      </c>
      <c r="P530" s="607">
        <v>3445</v>
      </c>
      <c r="Q530" s="603">
        <v>94102</v>
      </c>
      <c r="R530" s="670"/>
      <c r="S530" s="670"/>
      <c r="T530" s="670"/>
      <c r="U530" s="670"/>
      <c r="V530" s="670"/>
      <c r="W530" s="670"/>
      <c r="X530" s="670"/>
      <c r="Y530" s="670"/>
      <c r="Z530" s="670"/>
      <c r="AA530" s="608">
        <v>101</v>
      </c>
      <c r="AB530" s="608">
        <v>42</v>
      </c>
      <c r="AC530" s="608">
        <v>8</v>
      </c>
      <c r="AD530" s="605">
        <v>116</v>
      </c>
    </row>
    <row r="531" spans="1:30" ht="15.75" thickBot="1" x14ac:dyDescent="0.3">
      <c r="A531" s="593" t="s">
        <v>406</v>
      </c>
      <c r="B531" s="691">
        <v>45496</v>
      </c>
      <c r="C531" s="692" t="s">
        <v>396</v>
      </c>
      <c r="D531" s="600" t="s">
        <v>403</v>
      </c>
      <c r="E531" s="602"/>
      <c r="F531" s="602"/>
      <c r="G531" s="602"/>
      <c r="H531" s="602"/>
      <c r="I531" s="602"/>
      <c r="J531" s="602"/>
      <c r="K531" s="602"/>
      <c r="L531" s="602"/>
      <c r="M531" s="602"/>
      <c r="N531" s="601">
        <v>6351</v>
      </c>
      <c r="O531" s="601">
        <v>2484</v>
      </c>
      <c r="P531" s="601">
        <v>2322</v>
      </c>
      <c r="Q531" s="603">
        <v>11157</v>
      </c>
      <c r="R531" s="602"/>
      <c r="S531" s="602"/>
      <c r="T531" s="602"/>
      <c r="U531" s="602"/>
      <c r="V531" s="602"/>
      <c r="W531" s="602"/>
      <c r="X531" s="602"/>
      <c r="Y531" s="602"/>
      <c r="Z531" s="602"/>
      <c r="AA531" s="604">
        <v>16</v>
      </c>
      <c r="AB531" s="604">
        <v>11</v>
      </c>
      <c r="AC531" s="604">
        <v>5</v>
      </c>
      <c r="AD531" s="605">
        <v>22</v>
      </c>
    </row>
    <row r="532" spans="1:30" ht="15.75" thickBot="1" x14ac:dyDescent="0.3">
      <c r="A532" s="593" t="s">
        <v>406</v>
      </c>
      <c r="B532" s="690">
        <v>45497</v>
      </c>
      <c r="C532" s="692" t="s">
        <v>396</v>
      </c>
      <c r="D532" s="606" t="s">
        <v>399</v>
      </c>
      <c r="E532" s="670"/>
      <c r="F532" s="670"/>
      <c r="G532" s="670"/>
      <c r="H532" s="670"/>
      <c r="I532" s="670"/>
      <c r="J532" s="670"/>
      <c r="K532" s="670"/>
      <c r="L532" s="670"/>
      <c r="M532" s="607">
        <v>1500</v>
      </c>
      <c r="N532" s="607">
        <v>30164</v>
      </c>
      <c r="O532" s="607">
        <v>35224</v>
      </c>
      <c r="P532" s="607">
        <v>1747</v>
      </c>
      <c r="Q532" s="603">
        <v>68635</v>
      </c>
      <c r="R532" s="670"/>
      <c r="S532" s="670"/>
      <c r="T532" s="670"/>
      <c r="U532" s="670"/>
      <c r="V532" s="670"/>
      <c r="W532" s="670"/>
      <c r="X532" s="670"/>
      <c r="Y532" s="670"/>
      <c r="Z532" s="608">
        <v>1</v>
      </c>
      <c r="AA532" s="608">
        <v>49</v>
      </c>
      <c r="AB532" s="608">
        <v>57</v>
      </c>
      <c r="AC532" s="608">
        <v>4</v>
      </c>
      <c r="AD532" s="605">
        <v>93</v>
      </c>
    </row>
    <row r="533" spans="1:30" ht="15.75" thickBot="1" x14ac:dyDescent="0.3">
      <c r="A533" s="593" t="s">
        <v>406</v>
      </c>
      <c r="B533" s="691">
        <v>45497</v>
      </c>
      <c r="C533" s="692" t="s">
        <v>396</v>
      </c>
      <c r="D533" s="600" t="s">
        <v>403</v>
      </c>
      <c r="E533" s="602"/>
      <c r="F533" s="602"/>
      <c r="G533" s="602"/>
      <c r="H533" s="602"/>
      <c r="I533" s="602"/>
      <c r="J533" s="602"/>
      <c r="K533" s="602"/>
      <c r="L533" s="602"/>
      <c r="M533" s="602"/>
      <c r="N533" s="601">
        <v>6434</v>
      </c>
      <c r="O533" s="601">
        <v>3855</v>
      </c>
      <c r="P533" s="602"/>
      <c r="Q533" s="603">
        <v>10289</v>
      </c>
      <c r="R533" s="602"/>
      <c r="S533" s="602"/>
      <c r="T533" s="602"/>
      <c r="U533" s="602"/>
      <c r="V533" s="602"/>
      <c r="W533" s="602"/>
      <c r="X533" s="602"/>
      <c r="Y533" s="602"/>
      <c r="Z533" s="602"/>
      <c r="AA533" s="604">
        <v>13</v>
      </c>
      <c r="AB533" s="604">
        <v>10</v>
      </c>
      <c r="AC533" s="602"/>
      <c r="AD533" s="605">
        <v>18</v>
      </c>
    </row>
    <row r="534" spans="1:30" ht="15.75" thickBot="1" x14ac:dyDescent="0.3">
      <c r="A534" s="593" t="s">
        <v>406</v>
      </c>
      <c r="B534" s="690">
        <v>45502</v>
      </c>
      <c r="C534" s="692" t="s">
        <v>396</v>
      </c>
      <c r="D534" s="606" t="s">
        <v>399</v>
      </c>
      <c r="E534" s="670"/>
      <c r="F534" s="670"/>
      <c r="G534" s="670"/>
      <c r="H534" s="670"/>
      <c r="I534" s="670"/>
      <c r="J534" s="670"/>
      <c r="K534" s="670"/>
      <c r="L534" s="670"/>
      <c r="M534" s="607">
        <v>924</v>
      </c>
      <c r="N534" s="607">
        <v>30188</v>
      </c>
      <c r="O534" s="607">
        <v>60534</v>
      </c>
      <c r="P534" s="607">
        <v>1378</v>
      </c>
      <c r="Q534" s="603">
        <v>93024</v>
      </c>
      <c r="R534" s="670"/>
      <c r="S534" s="670"/>
      <c r="T534" s="670"/>
      <c r="U534" s="670"/>
      <c r="V534" s="670"/>
      <c r="W534" s="670"/>
      <c r="X534" s="670"/>
      <c r="Y534" s="670"/>
      <c r="Z534" s="608">
        <v>1</v>
      </c>
      <c r="AA534" s="608">
        <v>49</v>
      </c>
      <c r="AB534" s="608">
        <v>90</v>
      </c>
      <c r="AC534" s="608">
        <v>4</v>
      </c>
      <c r="AD534" s="605">
        <v>124</v>
      </c>
    </row>
    <row r="535" spans="1:30" ht="15.75" thickBot="1" x14ac:dyDescent="0.3">
      <c r="A535" s="593" t="s">
        <v>406</v>
      </c>
      <c r="B535" s="691">
        <v>45502</v>
      </c>
      <c r="C535" s="692" t="s">
        <v>396</v>
      </c>
      <c r="D535" s="600" t="s">
        <v>403</v>
      </c>
      <c r="E535" s="602"/>
      <c r="F535" s="602"/>
      <c r="G535" s="602"/>
      <c r="H535" s="602"/>
      <c r="I535" s="602"/>
      <c r="J535" s="602"/>
      <c r="K535" s="602"/>
      <c r="L535" s="602"/>
      <c r="M535" s="602"/>
      <c r="N535" s="601">
        <v>6549</v>
      </c>
      <c r="O535" s="601">
        <v>10154</v>
      </c>
      <c r="P535" s="601">
        <v>787</v>
      </c>
      <c r="Q535" s="603">
        <v>17490</v>
      </c>
      <c r="R535" s="602"/>
      <c r="S535" s="602"/>
      <c r="T535" s="602"/>
      <c r="U535" s="602"/>
      <c r="V535" s="602"/>
      <c r="W535" s="602"/>
      <c r="X535" s="602"/>
      <c r="Y535" s="602"/>
      <c r="Z535" s="602"/>
      <c r="AA535" s="604">
        <v>19</v>
      </c>
      <c r="AB535" s="604">
        <v>30</v>
      </c>
      <c r="AC535" s="604">
        <v>3</v>
      </c>
      <c r="AD535" s="605">
        <v>45</v>
      </c>
    </row>
    <row r="536" spans="1:30" ht="15.75" thickBot="1" x14ac:dyDescent="0.3">
      <c r="A536" s="593" t="s">
        <v>406</v>
      </c>
      <c r="B536" s="690">
        <v>45503</v>
      </c>
      <c r="C536" s="692" t="s">
        <v>396</v>
      </c>
      <c r="D536" s="606" t="s">
        <v>399</v>
      </c>
      <c r="E536" s="670"/>
      <c r="F536" s="670"/>
      <c r="G536" s="670"/>
      <c r="H536" s="670"/>
      <c r="I536" s="670"/>
      <c r="J536" s="670"/>
      <c r="K536" s="670"/>
      <c r="L536" s="670"/>
      <c r="M536" s="670"/>
      <c r="N536" s="607">
        <v>1549</v>
      </c>
      <c r="O536" s="607">
        <v>78327</v>
      </c>
      <c r="P536" s="607">
        <v>3067</v>
      </c>
      <c r="Q536" s="603">
        <v>82943</v>
      </c>
      <c r="R536" s="670"/>
      <c r="S536" s="670"/>
      <c r="T536" s="670"/>
      <c r="U536" s="670"/>
      <c r="V536" s="670"/>
      <c r="W536" s="670"/>
      <c r="X536" s="670"/>
      <c r="Y536" s="670"/>
      <c r="Z536" s="670"/>
      <c r="AA536" s="608">
        <v>3</v>
      </c>
      <c r="AB536" s="608">
        <v>122</v>
      </c>
      <c r="AC536" s="608">
        <v>4</v>
      </c>
      <c r="AD536" s="605">
        <v>127</v>
      </c>
    </row>
    <row r="537" spans="1:30" ht="15.75" thickBot="1" x14ac:dyDescent="0.3">
      <c r="A537" s="593" t="s">
        <v>406</v>
      </c>
      <c r="B537" s="691">
        <v>45503</v>
      </c>
      <c r="C537" s="692" t="s">
        <v>396</v>
      </c>
      <c r="D537" s="600" t="s">
        <v>403</v>
      </c>
      <c r="E537" s="602"/>
      <c r="F537" s="602"/>
      <c r="G537" s="602"/>
      <c r="H537" s="602"/>
      <c r="I537" s="602"/>
      <c r="J537" s="602"/>
      <c r="K537" s="602"/>
      <c r="L537" s="602"/>
      <c r="M537" s="602"/>
      <c r="N537" s="601">
        <v>646</v>
      </c>
      <c r="O537" s="601">
        <v>16483</v>
      </c>
      <c r="P537" s="601">
        <v>1425</v>
      </c>
      <c r="Q537" s="603">
        <v>18554</v>
      </c>
      <c r="R537" s="602"/>
      <c r="S537" s="602"/>
      <c r="T537" s="602"/>
      <c r="U537" s="602"/>
      <c r="V537" s="602"/>
      <c r="W537" s="602"/>
      <c r="X537" s="602"/>
      <c r="Y537" s="602"/>
      <c r="Z537" s="602"/>
      <c r="AA537" s="604">
        <v>2</v>
      </c>
      <c r="AB537" s="604">
        <v>47</v>
      </c>
      <c r="AC537" s="604">
        <v>3</v>
      </c>
      <c r="AD537" s="605">
        <v>51</v>
      </c>
    </row>
    <row r="538" spans="1:30" ht="15.75" thickBot="1" x14ac:dyDescent="0.3">
      <c r="A538" s="593" t="s">
        <v>406</v>
      </c>
      <c r="B538" s="690">
        <v>45505</v>
      </c>
      <c r="C538" s="692" t="s">
        <v>396</v>
      </c>
      <c r="D538" s="606" t="s">
        <v>399</v>
      </c>
      <c r="E538" s="670"/>
      <c r="F538" s="670"/>
      <c r="G538" s="670"/>
      <c r="H538" s="670"/>
      <c r="I538" s="670"/>
      <c r="J538" s="670"/>
      <c r="K538" s="670"/>
      <c r="L538" s="670"/>
      <c r="M538" s="670"/>
      <c r="N538" s="607">
        <v>3632</v>
      </c>
      <c r="O538" s="607">
        <v>147205</v>
      </c>
      <c r="P538" s="607">
        <v>12718</v>
      </c>
      <c r="Q538" s="603">
        <v>163555</v>
      </c>
      <c r="R538" s="670"/>
      <c r="S538" s="670"/>
      <c r="T538" s="670"/>
      <c r="U538" s="670"/>
      <c r="V538" s="670"/>
      <c r="W538" s="670"/>
      <c r="X538" s="670"/>
      <c r="Y538" s="670"/>
      <c r="Z538" s="670"/>
      <c r="AA538" s="608">
        <v>6</v>
      </c>
      <c r="AB538" s="608">
        <v>226</v>
      </c>
      <c r="AC538" s="608">
        <v>36</v>
      </c>
      <c r="AD538" s="605">
        <v>231</v>
      </c>
    </row>
    <row r="539" spans="1:30" ht="15.75" thickBot="1" x14ac:dyDescent="0.3">
      <c r="A539" s="593" t="s">
        <v>406</v>
      </c>
      <c r="B539" s="691">
        <v>45505</v>
      </c>
      <c r="C539" s="692" t="s">
        <v>396</v>
      </c>
      <c r="D539" s="600" t="s">
        <v>403</v>
      </c>
      <c r="E539" s="602"/>
      <c r="F539" s="602"/>
      <c r="G539" s="602"/>
      <c r="H539" s="602"/>
      <c r="I539" s="602"/>
      <c r="J539" s="602"/>
      <c r="K539" s="602"/>
      <c r="L539" s="602"/>
      <c r="M539" s="602"/>
      <c r="N539" s="601">
        <v>872</v>
      </c>
      <c r="O539" s="601">
        <v>34505</v>
      </c>
      <c r="P539" s="601">
        <v>3088</v>
      </c>
      <c r="Q539" s="603">
        <v>38465</v>
      </c>
      <c r="R539" s="602"/>
      <c r="S539" s="602"/>
      <c r="T539" s="602"/>
      <c r="U539" s="602"/>
      <c r="V539" s="602"/>
      <c r="W539" s="602"/>
      <c r="X539" s="602"/>
      <c r="Y539" s="602"/>
      <c r="Z539" s="602"/>
      <c r="AA539" s="604">
        <v>3</v>
      </c>
      <c r="AB539" s="604">
        <v>90</v>
      </c>
      <c r="AC539" s="604">
        <v>11</v>
      </c>
      <c r="AD539" s="605">
        <v>94</v>
      </c>
    </row>
    <row r="540" spans="1:30" ht="15.75" thickBot="1" x14ac:dyDescent="0.3">
      <c r="A540" s="593" t="s">
        <v>406</v>
      </c>
      <c r="B540" s="690">
        <v>45509</v>
      </c>
      <c r="C540" s="692" t="s">
        <v>396</v>
      </c>
      <c r="D540" s="606" t="s">
        <v>399</v>
      </c>
      <c r="E540" s="670"/>
      <c r="F540" s="670"/>
      <c r="G540" s="670"/>
      <c r="H540" s="670"/>
      <c r="I540" s="670"/>
      <c r="J540" s="670"/>
      <c r="K540" s="670"/>
      <c r="L540" s="670"/>
      <c r="M540" s="607">
        <v>3399</v>
      </c>
      <c r="N540" s="607">
        <v>6805</v>
      </c>
      <c r="O540" s="607">
        <v>131933</v>
      </c>
      <c r="P540" s="607">
        <v>10033</v>
      </c>
      <c r="Q540" s="603">
        <v>152170</v>
      </c>
      <c r="R540" s="670"/>
      <c r="S540" s="670"/>
      <c r="T540" s="670"/>
      <c r="U540" s="670"/>
      <c r="V540" s="670"/>
      <c r="W540" s="670"/>
      <c r="X540" s="670"/>
      <c r="Y540" s="670"/>
      <c r="Z540" s="608">
        <v>4</v>
      </c>
      <c r="AA540" s="608">
        <v>9</v>
      </c>
      <c r="AB540" s="608">
        <v>190</v>
      </c>
      <c r="AC540" s="608">
        <v>29</v>
      </c>
      <c r="AD540" s="605">
        <v>198</v>
      </c>
    </row>
    <row r="541" spans="1:30" ht="15.75" thickBot="1" x14ac:dyDescent="0.3">
      <c r="A541" s="593" t="s">
        <v>406</v>
      </c>
      <c r="B541" s="691">
        <v>45509</v>
      </c>
      <c r="C541" s="692" t="s">
        <v>396</v>
      </c>
      <c r="D541" s="600" t="s">
        <v>403</v>
      </c>
      <c r="E541" s="602"/>
      <c r="F541" s="602"/>
      <c r="G541" s="602"/>
      <c r="H541" s="602"/>
      <c r="I541" s="602"/>
      <c r="J541" s="602"/>
      <c r="K541" s="602"/>
      <c r="L541" s="602"/>
      <c r="M541" s="602"/>
      <c r="N541" s="602"/>
      <c r="O541" s="601">
        <v>14242</v>
      </c>
      <c r="P541" s="601">
        <v>1490</v>
      </c>
      <c r="Q541" s="603">
        <v>15732</v>
      </c>
      <c r="R541" s="602"/>
      <c r="S541" s="602"/>
      <c r="T541" s="602"/>
      <c r="U541" s="602"/>
      <c r="V541" s="602"/>
      <c r="W541" s="602"/>
      <c r="X541" s="602"/>
      <c r="Y541" s="602"/>
      <c r="Z541" s="602"/>
      <c r="AA541" s="602"/>
      <c r="AB541" s="604">
        <v>39</v>
      </c>
      <c r="AC541" s="604">
        <v>8</v>
      </c>
      <c r="AD541" s="605">
        <v>39</v>
      </c>
    </row>
    <row r="542" spans="1:30" ht="15.75" thickBot="1" x14ac:dyDescent="0.3">
      <c r="A542" s="593" t="s">
        <v>406</v>
      </c>
      <c r="B542" s="690">
        <v>45510</v>
      </c>
      <c r="C542" s="692" t="s">
        <v>396</v>
      </c>
      <c r="D542" s="606" t="s">
        <v>402</v>
      </c>
      <c r="E542" s="670"/>
      <c r="F542" s="670"/>
      <c r="G542" s="670"/>
      <c r="H542" s="670"/>
      <c r="I542" s="670"/>
      <c r="J542" s="670"/>
      <c r="K542" s="670"/>
      <c r="L542" s="607">
        <v>447</v>
      </c>
      <c r="M542" s="607">
        <v>2813</v>
      </c>
      <c r="N542" s="607">
        <v>13503</v>
      </c>
      <c r="O542" s="607">
        <v>94453</v>
      </c>
      <c r="P542" s="607">
        <v>12582</v>
      </c>
      <c r="Q542" s="603">
        <v>123798</v>
      </c>
      <c r="R542" s="670"/>
      <c r="S542" s="670"/>
      <c r="T542" s="670"/>
      <c r="U542" s="670"/>
      <c r="V542" s="670"/>
      <c r="W542" s="670"/>
      <c r="X542" s="670"/>
      <c r="Y542" s="608">
        <v>1</v>
      </c>
      <c r="Z542" s="608">
        <v>4</v>
      </c>
      <c r="AA542" s="608">
        <v>28</v>
      </c>
      <c r="AB542" s="608">
        <v>186</v>
      </c>
      <c r="AC542" s="608">
        <v>24</v>
      </c>
      <c r="AD542" s="605">
        <v>243</v>
      </c>
    </row>
    <row r="543" spans="1:30" ht="15.75" thickBot="1" x14ac:dyDescent="0.3">
      <c r="A543" s="593" t="s">
        <v>406</v>
      </c>
      <c r="B543" s="691">
        <v>45510</v>
      </c>
      <c r="C543" s="692" t="s">
        <v>396</v>
      </c>
      <c r="D543" s="600" t="s">
        <v>399</v>
      </c>
      <c r="E543" s="602"/>
      <c r="F543" s="602"/>
      <c r="G543" s="602"/>
      <c r="H543" s="602"/>
      <c r="I543" s="602"/>
      <c r="J543" s="602"/>
      <c r="K543" s="602"/>
      <c r="L543" s="602"/>
      <c r="M543" s="601">
        <v>2741</v>
      </c>
      <c r="N543" s="601">
        <v>10473</v>
      </c>
      <c r="O543" s="601">
        <v>155454</v>
      </c>
      <c r="P543" s="601">
        <v>51158</v>
      </c>
      <c r="Q543" s="603">
        <v>219826</v>
      </c>
      <c r="R543" s="602"/>
      <c r="S543" s="602"/>
      <c r="T543" s="602"/>
      <c r="U543" s="602"/>
      <c r="V543" s="602"/>
      <c r="W543" s="602"/>
      <c r="X543" s="602"/>
      <c r="Y543" s="602"/>
      <c r="Z543" s="604">
        <v>2</v>
      </c>
      <c r="AA543" s="604">
        <v>15</v>
      </c>
      <c r="AB543" s="604">
        <v>196</v>
      </c>
      <c r="AC543" s="604">
        <v>75</v>
      </c>
      <c r="AD543" s="605">
        <v>264</v>
      </c>
    </row>
    <row r="544" spans="1:30" ht="15.75" thickBot="1" x14ac:dyDescent="0.3">
      <c r="A544" s="593" t="s">
        <v>406</v>
      </c>
      <c r="B544" s="690">
        <v>45510</v>
      </c>
      <c r="C544" s="692" t="s">
        <v>396</v>
      </c>
      <c r="D544" s="606" t="s">
        <v>403</v>
      </c>
      <c r="E544" s="670"/>
      <c r="F544" s="670"/>
      <c r="G544" s="670"/>
      <c r="H544" s="670"/>
      <c r="I544" s="670"/>
      <c r="J544" s="670"/>
      <c r="K544" s="670"/>
      <c r="L544" s="670"/>
      <c r="M544" s="607">
        <v>499</v>
      </c>
      <c r="N544" s="607">
        <v>1668</v>
      </c>
      <c r="O544" s="607">
        <v>18996</v>
      </c>
      <c r="P544" s="607">
        <v>4003</v>
      </c>
      <c r="Q544" s="603">
        <v>25166</v>
      </c>
      <c r="R544" s="670"/>
      <c r="S544" s="670"/>
      <c r="T544" s="670"/>
      <c r="U544" s="670"/>
      <c r="V544" s="670"/>
      <c r="W544" s="670"/>
      <c r="X544" s="670"/>
      <c r="Y544" s="670"/>
      <c r="Z544" s="608">
        <v>1</v>
      </c>
      <c r="AA544" s="608">
        <v>5</v>
      </c>
      <c r="AB544" s="608">
        <v>44</v>
      </c>
      <c r="AC544" s="608">
        <v>10</v>
      </c>
      <c r="AD544" s="605">
        <v>57</v>
      </c>
    </row>
    <row r="545" spans="1:30" ht="15.75" thickBot="1" x14ac:dyDescent="0.3">
      <c r="A545" s="593" t="s">
        <v>406</v>
      </c>
      <c r="B545" s="691">
        <v>45518</v>
      </c>
      <c r="C545" s="692" t="s">
        <v>396</v>
      </c>
      <c r="D545" s="600" t="s">
        <v>399</v>
      </c>
      <c r="E545" s="602"/>
      <c r="F545" s="602"/>
      <c r="G545" s="602"/>
      <c r="H545" s="602"/>
      <c r="I545" s="602"/>
      <c r="J545" s="602"/>
      <c r="K545" s="602"/>
      <c r="L545" s="602"/>
      <c r="M545" s="602"/>
      <c r="N545" s="602"/>
      <c r="O545" s="601">
        <v>16273</v>
      </c>
      <c r="P545" s="601">
        <v>62286</v>
      </c>
      <c r="Q545" s="603">
        <v>78559</v>
      </c>
      <c r="R545" s="602"/>
      <c r="S545" s="602"/>
      <c r="T545" s="602"/>
      <c r="U545" s="602"/>
      <c r="V545" s="602"/>
      <c r="W545" s="602"/>
      <c r="X545" s="602"/>
      <c r="Y545" s="602"/>
      <c r="Z545" s="602"/>
      <c r="AA545" s="602"/>
      <c r="AB545" s="604">
        <v>30</v>
      </c>
      <c r="AC545" s="604">
        <v>85</v>
      </c>
      <c r="AD545" s="605">
        <v>102</v>
      </c>
    </row>
    <row r="546" spans="1:30" ht="15.75" thickBot="1" x14ac:dyDescent="0.3">
      <c r="A546" s="593" t="s">
        <v>406</v>
      </c>
      <c r="B546" s="690">
        <v>45518</v>
      </c>
      <c r="C546" s="692" t="s">
        <v>396</v>
      </c>
      <c r="D546" s="606" t="s">
        <v>403</v>
      </c>
      <c r="E546" s="670"/>
      <c r="F546" s="670"/>
      <c r="G546" s="670"/>
      <c r="H546" s="670"/>
      <c r="I546" s="670"/>
      <c r="J546" s="670"/>
      <c r="K546" s="670"/>
      <c r="L546" s="670"/>
      <c r="M546" s="670"/>
      <c r="N546" s="670"/>
      <c r="O546" s="607">
        <v>5365</v>
      </c>
      <c r="P546" s="607">
        <v>12952</v>
      </c>
      <c r="Q546" s="603">
        <v>18317</v>
      </c>
      <c r="R546" s="670"/>
      <c r="S546" s="670"/>
      <c r="T546" s="670"/>
      <c r="U546" s="670"/>
      <c r="V546" s="670"/>
      <c r="W546" s="670"/>
      <c r="X546" s="670"/>
      <c r="Y546" s="670"/>
      <c r="Z546" s="670"/>
      <c r="AA546" s="670"/>
      <c r="AB546" s="608">
        <v>16</v>
      </c>
      <c r="AC546" s="608">
        <v>36</v>
      </c>
      <c r="AD546" s="605">
        <v>46</v>
      </c>
    </row>
    <row r="547" spans="1:30" ht="15.75" thickBot="1" x14ac:dyDescent="0.3">
      <c r="A547" s="593" t="s">
        <v>406</v>
      </c>
      <c r="B547" s="691">
        <v>45519</v>
      </c>
      <c r="C547" s="692" t="s">
        <v>396</v>
      </c>
      <c r="D547" s="600" t="s">
        <v>402</v>
      </c>
      <c r="E547" s="602"/>
      <c r="F547" s="602"/>
      <c r="G547" s="602"/>
      <c r="H547" s="602"/>
      <c r="I547" s="602"/>
      <c r="J547" s="602"/>
      <c r="K547" s="602"/>
      <c r="L547" s="602"/>
      <c r="M547" s="601">
        <v>291</v>
      </c>
      <c r="N547" s="601">
        <v>682</v>
      </c>
      <c r="O547" s="601">
        <v>2909</v>
      </c>
      <c r="P547" s="602"/>
      <c r="Q547" s="603">
        <v>3882</v>
      </c>
      <c r="R547" s="602"/>
      <c r="S547" s="602"/>
      <c r="T547" s="602"/>
      <c r="U547" s="602"/>
      <c r="V547" s="602"/>
      <c r="W547" s="602"/>
      <c r="X547" s="602"/>
      <c r="Y547" s="602"/>
      <c r="Z547" s="604">
        <v>1</v>
      </c>
      <c r="AA547" s="604">
        <v>3</v>
      </c>
      <c r="AB547" s="604">
        <v>10</v>
      </c>
      <c r="AC547" s="602"/>
      <c r="AD547" s="605">
        <v>14</v>
      </c>
    </row>
    <row r="548" spans="1:30" ht="15.75" thickBot="1" x14ac:dyDescent="0.3">
      <c r="A548" s="593" t="s">
        <v>406</v>
      </c>
      <c r="B548" s="690">
        <v>45519</v>
      </c>
      <c r="C548" s="692" t="s">
        <v>396</v>
      </c>
      <c r="D548" s="606" t="s">
        <v>399</v>
      </c>
      <c r="E548" s="670"/>
      <c r="F548" s="670"/>
      <c r="G548" s="670"/>
      <c r="H548" s="670"/>
      <c r="I548" s="670"/>
      <c r="J548" s="670"/>
      <c r="K548" s="670"/>
      <c r="L548" s="670"/>
      <c r="M548" s="607">
        <v>500</v>
      </c>
      <c r="N548" s="607">
        <v>250</v>
      </c>
      <c r="O548" s="607">
        <v>52403</v>
      </c>
      <c r="P548" s="607">
        <v>114067</v>
      </c>
      <c r="Q548" s="603">
        <v>167220</v>
      </c>
      <c r="R548" s="670"/>
      <c r="S548" s="670"/>
      <c r="T548" s="670"/>
      <c r="U548" s="670"/>
      <c r="V548" s="670"/>
      <c r="W548" s="670"/>
      <c r="X548" s="670"/>
      <c r="Y548" s="670"/>
      <c r="Z548" s="608">
        <v>1</v>
      </c>
      <c r="AA548" s="608">
        <v>1</v>
      </c>
      <c r="AB548" s="608">
        <v>87</v>
      </c>
      <c r="AC548" s="608">
        <v>167</v>
      </c>
      <c r="AD548" s="605">
        <v>218</v>
      </c>
    </row>
    <row r="549" spans="1:30" ht="15.75" thickBot="1" x14ac:dyDescent="0.3">
      <c r="A549" s="593" t="s">
        <v>406</v>
      </c>
      <c r="B549" s="691">
        <v>45519</v>
      </c>
      <c r="C549" s="692" t="s">
        <v>396</v>
      </c>
      <c r="D549" s="600" t="s">
        <v>403</v>
      </c>
      <c r="E549" s="602"/>
      <c r="F549" s="602"/>
      <c r="G549" s="602"/>
      <c r="H549" s="602"/>
      <c r="I549" s="602"/>
      <c r="J549" s="602"/>
      <c r="K549" s="602"/>
      <c r="L549" s="602"/>
      <c r="M549" s="602"/>
      <c r="N549" s="602"/>
      <c r="O549" s="601">
        <v>8875</v>
      </c>
      <c r="P549" s="601">
        <v>13451</v>
      </c>
      <c r="Q549" s="603">
        <v>22326</v>
      </c>
      <c r="R549" s="602"/>
      <c r="S549" s="602"/>
      <c r="T549" s="602"/>
      <c r="U549" s="602"/>
      <c r="V549" s="602"/>
      <c r="W549" s="602"/>
      <c r="X549" s="602"/>
      <c r="Y549" s="602"/>
      <c r="Z549" s="602"/>
      <c r="AA549" s="602"/>
      <c r="AB549" s="604">
        <v>26</v>
      </c>
      <c r="AC549" s="604">
        <v>39</v>
      </c>
      <c r="AD549" s="605">
        <v>53</v>
      </c>
    </row>
    <row r="550" spans="1:30" ht="15.75" thickBot="1" x14ac:dyDescent="0.3">
      <c r="A550" s="593" t="s">
        <v>406</v>
      </c>
      <c r="B550" s="690">
        <v>45520</v>
      </c>
      <c r="C550" s="692" t="s">
        <v>396</v>
      </c>
      <c r="D550" s="606" t="s">
        <v>402</v>
      </c>
      <c r="E550" s="670"/>
      <c r="F550" s="670"/>
      <c r="G550" s="670"/>
      <c r="H550" s="670"/>
      <c r="I550" s="670"/>
      <c r="J550" s="670"/>
      <c r="K550" s="670"/>
      <c r="L550" s="670"/>
      <c r="M550" s="670"/>
      <c r="N550" s="607">
        <v>34474</v>
      </c>
      <c r="O550" s="607">
        <v>72489</v>
      </c>
      <c r="P550" s="607">
        <v>1635</v>
      </c>
      <c r="Q550" s="603">
        <v>108598</v>
      </c>
      <c r="R550" s="670"/>
      <c r="S550" s="670"/>
      <c r="T550" s="670"/>
      <c r="U550" s="670"/>
      <c r="V550" s="670"/>
      <c r="W550" s="670"/>
      <c r="X550" s="670"/>
      <c r="Y550" s="670"/>
      <c r="Z550" s="670"/>
      <c r="AA550" s="608">
        <v>74</v>
      </c>
      <c r="AB550" s="608">
        <v>166</v>
      </c>
      <c r="AC550" s="608">
        <v>4</v>
      </c>
      <c r="AD550" s="605">
        <v>244</v>
      </c>
    </row>
    <row r="551" spans="1:30" ht="15.75" thickBot="1" x14ac:dyDescent="0.3">
      <c r="A551" s="593" t="s">
        <v>406</v>
      </c>
      <c r="B551" s="691">
        <v>45520</v>
      </c>
      <c r="C551" s="692" t="s">
        <v>396</v>
      </c>
      <c r="D551" s="600" t="s">
        <v>399</v>
      </c>
      <c r="E551" s="602"/>
      <c r="F551" s="602"/>
      <c r="G551" s="602"/>
      <c r="H551" s="602"/>
      <c r="I551" s="602"/>
      <c r="J551" s="602"/>
      <c r="K551" s="602"/>
      <c r="L551" s="602"/>
      <c r="M551" s="602"/>
      <c r="N551" s="601">
        <v>684</v>
      </c>
      <c r="O551" s="601">
        <v>126</v>
      </c>
      <c r="P551" s="601">
        <v>180046</v>
      </c>
      <c r="Q551" s="603">
        <v>180856</v>
      </c>
      <c r="R551" s="602"/>
      <c r="S551" s="602"/>
      <c r="T551" s="602"/>
      <c r="U551" s="602"/>
      <c r="V551" s="602"/>
      <c r="W551" s="602"/>
      <c r="X551" s="602"/>
      <c r="Y551" s="602"/>
      <c r="Z551" s="602"/>
      <c r="AA551" s="604">
        <v>2</v>
      </c>
      <c r="AB551" s="604">
        <v>1</v>
      </c>
      <c r="AC551" s="604">
        <v>225</v>
      </c>
      <c r="AD551" s="605">
        <v>228</v>
      </c>
    </row>
    <row r="552" spans="1:30" ht="15.75" thickBot="1" x14ac:dyDescent="0.3">
      <c r="A552" s="593" t="s">
        <v>406</v>
      </c>
      <c r="B552" s="690">
        <v>45520</v>
      </c>
      <c r="C552" s="692" t="s">
        <v>396</v>
      </c>
      <c r="D552" s="606" t="s">
        <v>403</v>
      </c>
      <c r="E552" s="670"/>
      <c r="F552" s="670"/>
      <c r="G552" s="670"/>
      <c r="H552" s="670"/>
      <c r="I552" s="670"/>
      <c r="J552" s="670"/>
      <c r="K552" s="670"/>
      <c r="L552" s="670"/>
      <c r="M552" s="670"/>
      <c r="N552" s="607">
        <v>122</v>
      </c>
      <c r="O552" s="607">
        <v>132</v>
      </c>
      <c r="P552" s="607">
        <v>26871</v>
      </c>
      <c r="Q552" s="603">
        <v>27125</v>
      </c>
      <c r="R552" s="670"/>
      <c r="S552" s="670"/>
      <c r="T552" s="670"/>
      <c r="U552" s="670"/>
      <c r="V552" s="670"/>
      <c r="W552" s="670"/>
      <c r="X552" s="670"/>
      <c r="Y552" s="670"/>
      <c r="Z552" s="670"/>
      <c r="AA552" s="608">
        <v>1</v>
      </c>
      <c r="AB552" s="608">
        <v>1</v>
      </c>
      <c r="AC552" s="608">
        <v>67</v>
      </c>
      <c r="AD552" s="605">
        <v>69</v>
      </c>
    </row>
    <row r="553" spans="1:30" ht="15.75" thickBot="1" x14ac:dyDescent="0.3">
      <c r="A553" s="593" t="s">
        <v>406</v>
      </c>
      <c r="B553" s="691">
        <v>45523</v>
      </c>
      <c r="C553" s="692" t="s">
        <v>396</v>
      </c>
      <c r="D553" s="600" t="s">
        <v>402</v>
      </c>
      <c r="E553" s="602"/>
      <c r="F553" s="602"/>
      <c r="G553" s="602"/>
      <c r="H553" s="602"/>
      <c r="I553" s="602"/>
      <c r="J553" s="602"/>
      <c r="K553" s="602"/>
      <c r="L553" s="602"/>
      <c r="M553" s="601">
        <v>255</v>
      </c>
      <c r="N553" s="601">
        <v>1020</v>
      </c>
      <c r="O553" s="601">
        <v>55630</v>
      </c>
      <c r="P553" s="601">
        <v>8000</v>
      </c>
      <c r="Q553" s="603">
        <v>64905</v>
      </c>
      <c r="R553" s="602"/>
      <c r="S553" s="602"/>
      <c r="T553" s="602"/>
      <c r="U553" s="602"/>
      <c r="V553" s="602"/>
      <c r="W553" s="602"/>
      <c r="X553" s="602"/>
      <c r="Y553" s="602"/>
      <c r="Z553" s="604">
        <v>1</v>
      </c>
      <c r="AA553" s="604">
        <v>4</v>
      </c>
      <c r="AB553" s="604">
        <v>124</v>
      </c>
      <c r="AC553" s="604">
        <v>16</v>
      </c>
      <c r="AD553" s="605">
        <v>145</v>
      </c>
    </row>
    <row r="554" spans="1:30" ht="15.75" thickBot="1" x14ac:dyDescent="0.3">
      <c r="A554" s="593" t="s">
        <v>406</v>
      </c>
      <c r="B554" s="690">
        <v>45523</v>
      </c>
      <c r="C554" s="692" t="s">
        <v>396</v>
      </c>
      <c r="D554" s="606" t="s">
        <v>399</v>
      </c>
      <c r="E554" s="670"/>
      <c r="F554" s="670"/>
      <c r="G554" s="670"/>
      <c r="H554" s="670"/>
      <c r="I554" s="670"/>
      <c r="J554" s="670"/>
      <c r="K554" s="670"/>
      <c r="L554" s="670"/>
      <c r="M554" s="670"/>
      <c r="N554" s="670"/>
      <c r="O554" s="670"/>
      <c r="P554" s="607">
        <v>83105</v>
      </c>
      <c r="Q554" s="603">
        <v>83105</v>
      </c>
      <c r="R554" s="670"/>
      <c r="S554" s="670"/>
      <c r="T554" s="670"/>
      <c r="U554" s="670"/>
      <c r="V554" s="670"/>
      <c r="W554" s="670"/>
      <c r="X554" s="670"/>
      <c r="Y554" s="670"/>
      <c r="Z554" s="670"/>
      <c r="AA554" s="670"/>
      <c r="AB554" s="670"/>
      <c r="AC554" s="608">
        <v>116</v>
      </c>
      <c r="AD554" s="605">
        <v>116</v>
      </c>
    </row>
    <row r="555" spans="1:30" ht="15.75" thickBot="1" x14ac:dyDescent="0.3">
      <c r="A555" s="593" t="s">
        <v>406</v>
      </c>
      <c r="B555" s="691">
        <v>45523</v>
      </c>
      <c r="C555" s="692" t="s">
        <v>396</v>
      </c>
      <c r="D555" s="600" t="s">
        <v>403</v>
      </c>
      <c r="E555" s="602"/>
      <c r="F555" s="602"/>
      <c r="G555" s="602"/>
      <c r="H555" s="602"/>
      <c r="I555" s="602"/>
      <c r="J555" s="602"/>
      <c r="K555" s="602"/>
      <c r="L555" s="602"/>
      <c r="M555" s="602"/>
      <c r="N555" s="602"/>
      <c r="O555" s="602"/>
      <c r="P555" s="601">
        <v>13186</v>
      </c>
      <c r="Q555" s="603">
        <v>13186</v>
      </c>
      <c r="R555" s="602"/>
      <c r="S555" s="602"/>
      <c r="T555" s="602"/>
      <c r="U555" s="602"/>
      <c r="V555" s="602"/>
      <c r="W555" s="602"/>
      <c r="X555" s="602"/>
      <c r="Y555" s="602"/>
      <c r="Z555" s="602"/>
      <c r="AA555" s="602"/>
      <c r="AB555" s="602"/>
      <c r="AC555" s="604">
        <v>34</v>
      </c>
      <c r="AD555" s="605">
        <v>34</v>
      </c>
    </row>
    <row r="556" spans="1:30" ht="15.75" thickBot="1" x14ac:dyDescent="0.3">
      <c r="A556" s="593" t="s">
        <v>406</v>
      </c>
      <c r="B556" s="690">
        <v>45524</v>
      </c>
      <c r="C556" s="692" t="s">
        <v>396</v>
      </c>
      <c r="D556" s="606" t="s">
        <v>399</v>
      </c>
      <c r="E556" s="670"/>
      <c r="F556" s="670"/>
      <c r="G556" s="670"/>
      <c r="H556" s="670"/>
      <c r="I556" s="670"/>
      <c r="J556" s="670"/>
      <c r="K556" s="670"/>
      <c r="L556" s="670"/>
      <c r="M556" s="670"/>
      <c r="N556" s="670"/>
      <c r="O556" s="670"/>
      <c r="P556" s="607">
        <v>85533</v>
      </c>
      <c r="Q556" s="603">
        <v>85533</v>
      </c>
      <c r="R556" s="670"/>
      <c r="S556" s="670"/>
      <c r="T556" s="670"/>
      <c r="U556" s="670"/>
      <c r="V556" s="670"/>
      <c r="W556" s="670"/>
      <c r="X556" s="670"/>
      <c r="Y556" s="670"/>
      <c r="Z556" s="670"/>
      <c r="AA556" s="670"/>
      <c r="AB556" s="670"/>
      <c r="AC556" s="608">
        <v>115</v>
      </c>
      <c r="AD556" s="605">
        <v>115</v>
      </c>
    </row>
    <row r="557" spans="1:30" ht="15.75" thickBot="1" x14ac:dyDescent="0.3">
      <c r="A557" s="593" t="s">
        <v>406</v>
      </c>
      <c r="B557" s="691">
        <v>45524</v>
      </c>
      <c r="C557" s="692" t="s">
        <v>396</v>
      </c>
      <c r="D557" s="600" t="s">
        <v>403</v>
      </c>
      <c r="E557" s="602"/>
      <c r="F557" s="602"/>
      <c r="G557" s="602"/>
      <c r="H557" s="602"/>
      <c r="I557" s="602"/>
      <c r="J557" s="602"/>
      <c r="K557" s="602"/>
      <c r="L557" s="602"/>
      <c r="M557" s="602"/>
      <c r="N557" s="602"/>
      <c r="O557" s="602"/>
      <c r="P557" s="601">
        <v>16883</v>
      </c>
      <c r="Q557" s="603">
        <v>16883</v>
      </c>
      <c r="R557" s="602"/>
      <c r="S557" s="602"/>
      <c r="T557" s="602"/>
      <c r="U557" s="602"/>
      <c r="V557" s="602"/>
      <c r="W557" s="602"/>
      <c r="X557" s="602"/>
      <c r="Y557" s="602"/>
      <c r="Z557" s="602"/>
      <c r="AA557" s="602"/>
      <c r="AB557" s="602"/>
      <c r="AC557" s="604">
        <v>43</v>
      </c>
      <c r="AD557" s="605">
        <v>43</v>
      </c>
    </row>
    <row r="558" spans="1:30" ht="15.75" thickBot="1" x14ac:dyDescent="0.3">
      <c r="A558" s="593" t="s">
        <v>406</v>
      </c>
      <c r="B558" s="690">
        <v>45525</v>
      </c>
      <c r="C558" s="692" t="s">
        <v>396</v>
      </c>
      <c r="D558" s="606" t="s">
        <v>399</v>
      </c>
      <c r="E558" s="670"/>
      <c r="F558" s="670"/>
      <c r="G558" s="670"/>
      <c r="H558" s="670"/>
      <c r="I558" s="670"/>
      <c r="J558" s="670"/>
      <c r="K558" s="670"/>
      <c r="L558" s="670"/>
      <c r="M558" s="670"/>
      <c r="N558" s="670"/>
      <c r="O558" s="670"/>
      <c r="P558" s="607">
        <v>159602</v>
      </c>
      <c r="Q558" s="603">
        <v>159602</v>
      </c>
      <c r="R558" s="670"/>
      <c r="S558" s="670"/>
      <c r="T558" s="670"/>
      <c r="U558" s="670"/>
      <c r="V558" s="670"/>
      <c r="W558" s="670"/>
      <c r="X558" s="670"/>
      <c r="Y558" s="670"/>
      <c r="Z558" s="670"/>
      <c r="AA558" s="670"/>
      <c r="AB558" s="670"/>
      <c r="AC558" s="608">
        <v>240</v>
      </c>
      <c r="AD558" s="605">
        <v>240</v>
      </c>
    </row>
    <row r="559" spans="1:30" ht="15.75" thickBot="1" x14ac:dyDescent="0.3">
      <c r="A559" s="593" t="s">
        <v>406</v>
      </c>
      <c r="B559" s="691">
        <v>45525</v>
      </c>
      <c r="C559" s="692" t="s">
        <v>396</v>
      </c>
      <c r="D559" s="600" t="s">
        <v>403</v>
      </c>
      <c r="E559" s="602"/>
      <c r="F559" s="602"/>
      <c r="G559" s="602"/>
      <c r="H559" s="602"/>
      <c r="I559" s="602"/>
      <c r="J559" s="602"/>
      <c r="K559" s="602"/>
      <c r="L559" s="602"/>
      <c r="M559" s="602"/>
      <c r="N559" s="602"/>
      <c r="O559" s="602"/>
      <c r="P559" s="601">
        <v>24259</v>
      </c>
      <c r="Q559" s="603">
        <v>24259</v>
      </c>
      <c r="R559" s="602"/>
      <c r="S559" s="602"/>
      <c r="T559" s="602"/>
      <c r="U559" s="602"/>
      <c r="V559" s="602"/>
      <c r="W559" s="602"/>
      <c r="X559" s="602"/>
      <c r="Y559" s="602"/>
      <c r="Z559" s="602"/>
      <c r="AA559" s="602"/>
      <c r="AB559" s="602"/>
      <c r="AC559" s="604">
        <v>75</v>
      </c>
      <c r="AD559" s="605">
        <v>75</v>
      </c>
    </row>
    <row r="560" spans="1:30" ht="15.75" thickBot="1" x14ac:dyDescent="0.3">
      <c r="A560" s="593" t="s">
        <v>406</v>
      </c>
      <c r="B560" s="692" t="s">
        <v>398</v>
      </c>
      <c r="C560" s="692" t="s">
        <v>396</v>
      </c>
      <c r="D560" s="606" t="s">
        <v>402</v>
      </c>
      <c r="E560" s="670"/>
      <c r="F560" s="670"/>
      <c r="G560" s="670"/>
      <c r="H560" s="670"/>
      <c r="I560" s="670"/>
      <c r="J560" s="670"/>
      <c r="K560" s="670"/>
      <c r="L560" s="670"/>
      <c r="M560" s="670"/>
      <c r="N560" s="670"/>
      <c r="O560" s="670"/>
      <c r="P560" s="670"/>
      <c r="Q560" s="591"/>
      <c r="R560" s="608">
        <v>21</v>
      </c>
      <c r="S560" s="608">
        <v>166</v>
      </c>
      <c r="T560" s="608">
        <v>1501</v>
      </c>
      <c r="U560" s="608">
        <v>636</v>
      </c>
      <c r="V560" s="608">
        <v>404</v>
      </c>
      <c r="W560" s="608">
        <v>805</v>
      </c>
      <c r="X560" s="608">
        <v>1371</v>
      </c>
      <c r="Y560" s="608">
        <v>691</v>
      </c>
      <c r="Z560" s="608">
        <v>1378</v>
      </c>
      <c r="AA560" s="608">
        <v>1414</v>
      </c>
      <c r="AB560" s="608">
        <v>699</v>
      </c>
      <c r="AC560" s="608">
        <v>995</v>
      </c>
      <c r="AD560" s="605">
        <v>6620</v>
      </c>
    </row>
    <row r="561" spans="1:30" ht="15.75" thickBot="1" x14ac:dyDescent="0.3">
      <c r="A561" s="593" t="s">
        <v>406</v>
      </c>
      <c r="B561" s="692" t="s">
        <v>398</v>
      </c>
      <c r="C561" s="692" t="s">
        <v>396</v>
      </c>
      <c r="D561" s="600" t="s">
        <v>397</v>
      </c>
      <c r="E561" s="602"/>
      <c r="F561" s="602"/>
      <c r="G561" s="602"/>
      <c r="H561" s="602"/>
      <c r="I561" s="602"/>
      <c r="J561" s="602"/>
      <c r="K561" s="602"/>
      <c r="L561" s="602"/>
      <c r="M561" s="602"/>
      <c r="N561" s="602"/>
      <c r="O561" s="602"/>
      <c r="P561" s="602"/>
      <c r="Q561" s="591"/>
      <c r="R561" s="602"/>
      <c r="S561" s="604">
        <v>1</v>
      </c>
      <c r="T561" s="604">
        <v>1</v>
      </c>
      <c r="U561" s="602"/>
      <c r="V561" s="602"/>
      <c r="W561" s="604">
        <v>2</v>
      </c>
      <c r="X561" s="602"/>
      <c r="Y561" s="604">
        <v>2</v>
      </c>
      <c r="Z561" s="602"/>
      <c r="AA561" s="604">
        <v>3</v>
      </c>
      <c r="AB561" s="604">
        <v>2</v>
      </c>
      <c r="AC561" s="604">
        <v>1</v>
      </c>
      <c r="AD561" s="605">
        <v>11</v>
      </c>
    </row>
    <row r="562" spans="1:30" ht="15.75" thickBot="1" x14ac:dyDescent="0.3">
      <c r="A562" s="593" t="s">
        <v>406</v>
      </c>
      <c r="B562" s="692" t="s">
        <v>398</v>
      </c>
      <c r="C562" s="692" t="s">
        <v>396</v>
      </c>
      <c r="D562" s="606" t="s">
        <v>399</v>
      </c>
      <c r="E562" s="670"/>
      <c r="F562" s="670"/>
      <c r="G562" s="670"/>
      <c r="H562" s="670"/>
      <c r="I562" s="670"/>
      <c r="J562" s="670"/>
      <c r="K562" s="670"/>
      <c r="L562" s="670"/>
      <c r="M562" s="670"/>
      <c r="N562" s="670"/>
      <c r="O562" s="670"/>
      <c r="P562" s="670"/>
      <c r="Q562" s="591"/>
      <c r="R562" s="608">
        <v>525</v>
      </c>
      <c r="S562" s="608">
        <v>193</v>
      </c>
      <c r="T562" s="608">
        <v>1802</v>
      </c>
      <c r="U562" s="608">
        <v>2866</v>
      </c>
      <c r="V562" s="608">
        <v>2050</v>
      </c>
      <c r="W562" s="608">
        <v>2323</v>
      </c>
      <c r="X562" s="608">
        <v>2728</v>
      </c>
      <c r="Y562" s="608">
        <v>2231</v>
      </c>
      <c r="Z562" s="608">
        <v>2259</v>
      </c>
      <c r="AA562" s="608">
        <v>3513</v>
      </c>
      <c r="AB562" s="608">
        <v>1224</v>
      </c>
      <c r="AC562" s="608">
        <v>1306</v>
      </c>
      <c r="AD562" s="605">
        <v>20409</v>
      </c>
    </row>
    <row r="563" spans="1:30" ht="15.75" thickBot="1" x14ac:dyDescent="0.3">
      <c r="A563" s="593" t="s">
        <v>406</v>
      </c>
      <c r="B563" s="692" t="s">
        <v>398</v>
      </c>
      <c r="C563" s="692" t="s">
        <v>396</v>
      </c>
      <c r="D563" s="600" t="s">
        <v>403</v>
      </c>
      <c r="E563" s="602"/>
      <c r="F563" s="602"/>
      <c r="G563" s="602"/>
      <c r="H563" s="602"/>
      <c r="I563" s="602"/>
      <c r="J563" s="602"/>
      <c r="K563" s="602"/>
      <c r="L563" s="602"/>
      <c r="M563" s="602"/>
      <c r="N563" s="602"/>
      <c r="O563" s="602"/>
      <c r="P563" s="602"/>
      <c r="Q563" s="591"/>
      <c r="R563" s="604">
        <v>140</v>
      </c>
      <c r="S563" s="604">
        <v>49</v>
      </c>
      <c r="T563" s="604">
        <v>385</v>
      </c>
      <c r="U563" s="604">
        <v>841</v>
      </c>
      <c r="V563" s="604">
        <v>672</v>
      </c>
      <c r="W563" s="604">
        <v>713</v>
      </c>
      <c r="X563" s="604">
        <v>929</v>
      </c>
      <c r="Y563" s="604">
        <v>831</v>
      </c>
      <c r="Z563" s="604">
        <v>699</v>
      </c>
      <c r="AA563" s="604">
        <v>1096</v>
      </c>
      <c r="AB563" s="604">
        <v>357</v>
      </c>
      <c r="AC563" s="604">
        <v>390</v>
      </c>
      <c r="AD563" s="605">
        <v>6405</v>
      </c>
    </row>
    <row r="564" spans="1:30" ht="15.75" thickBot="1" x14ac:dyDescent="0.3">
      <c r="A564" s="593" t="s">
        <v>406</v>
      </c>
      <c r="B564" s="692" t="s">
        <v>398</v>
      </c>
      <c r="C564" s="692" t="s">
        <v>396</v>
      </c>
      <c r="D564" s="606" t="s">
        <v>407</v>
      </c>
      <c r="E564" s="670"/>
      <c r="F564" s="670"/>
      <c r="G564" s="670"/>
      <c r="H564" s="670"/>
      <c r="I564" s="670"/>
      <c r="J564" s="670"/>
      <c r="K564" s="670"/>
      <c r="L564" s="670"/>
      <c r="M564" s="670"/>
      <c r="N564" s="670"/>
      <c r="O564" s="670"/>
      <c r="P564" s="670"/>
      <c r="Q564" s="591"/>
      <c r="R564" s="670"/>
      <c r="S564" s="670"/>
      <c r="T564" s="670"/>
      <c r="U564" s="670"/>
      <c r="V564" s="670"/>
      <c r="W564" s="608">
        <v>1</v>
      </c>
      <c r="X564" s="670"/>
      <c r="Y564" s="670"/>
      <c r="Z564" s="670"/>
      <c r="AA564" s="670"/>
      <c r="AB564" s="670"/>
      <c r="AC564" s="670"/>
      <c r="AD564" s="605">
        <v>1</v>
      </c>
    </row>
    <row r="565" spans="1:30" ht="15.75" thickBot="1" x14ac:dyDescent="0.3">
      <c r="A565" s="593" t="s">
        <v>406</v>
      </c>
      <c r="B565" s="671" t="s">
        <v>400</v>
      </c>
      <c r="C565" s="671" t="s">
        <v>400</v>
      </c>
      <c r="D565" s="609" t="s">
        <v>400</v>
      </c>
      <c r="E565" s="603">
        <v>476941.87</v>
      </c>
      <c r="F565" s="603">
        <v>695477</v>
      </c>
      <c r="G565" s="603">
        <v>1843887</v>
      </c>
      <c r="H565" s="603">
        <v>2251247</v>
      </c>
      <c r="I565" s="603">
        <v>1572492.37</v>
      </c>
      <c r="J565" s="603">
        <v>2032622.7</v>
      </c>
      <c r="K565" s="603">
        <v>2818611</v>
      </c>
      <c r="L565" s="603">
        <v>2217298</v>
      </c>
      <c r="M565" s="603">
        <v>2566846.96</v>
      </c>
      <c r="N565" s="603">
        <v>3500273</v>
      </c>
      <c r="O565" s="603">
        <v>1226274</v>
      </c>
      <c r="P565" s="603">
        <v>1034872</v>
      </c>
      <c r="Q565" s="603">
        <v>22236842.899999999</v>
      </c>
      <c r="R565" s="610">
        <v>716</v>
      </c>
      <c r="S565" s="610">
        <v>987</v>
      </c>
      <c r="T565" s="610">
        <v>1839</v>
      </c>
      <c r="U565" s="610">
        <v>2944</v>
      </c>
      <c r="V565" s="610">
        <v>2178</v>
      </c>
      <c r="W565" s="610">
        <v>2725</v>
      </c>
      <c r="X565" s="610">
        <v>3842</v>
      </c>
      <c r="Y565" s="610">
        <v>2763</v>
      </c>
      <c r="Z565" s="610">
        <v>3273</v>
      </c>
      <c r="AA565" s="610">
        <v>4426</v>
      </c>
      <c r="AB565" s="610">
        <v>1882</v>
      </c>
      <c r="AC565" s="610">
        <v>2495</v>
      </c>
      <c r="AD565" s="605">
        <v>21733</v>
      </c>
    </row>
    <row r="566" spans="1:30" ht="15.75" thickBot="1" x14ac:dyDescent="0.3">
      <c r="A566" s="593" t="s">
        <v>408</v>
      </c>
      <c r="B566" s="672">
        <v>45161</v>
      </c>
      <c r="C566" s="671" t="s">
        <v>396</v>
      </c>
      <c r="D566" s="606" t="s">
        <v>397</v>
      </c>
      <c r="E566" s="607">
        <v>214.66</v>
      </c>
      <c r="F566" s="670"/>
      <c r="G566" s="670"/>
      <c r="H566" s="670"/>
      <c r="I566" s="670"/>
      <c r="J566" s="670"/>
      <c r="K566" s="670"/>
      <c r="L566" s="670"/>
      <c r="M566" s="670"/>
      <c r="N566" s="670"/>
      <c r="O566" s="670"/>
      <c r="P566" s="670"/>
      <c r="Q566" s="603">
        <v>214.66</v>
      </c>
      <c r="R566" s="608">
        <v>1</v>
      </c>
      <c r="S566" s="670"/>
      <c r="T566" s="670"/>
      <c r="U566" s="670"/>
      <c r="V566" s="670"/>
      <c r="W566" s="670"/>
      <c r="X566" s="670"/>
      <c r="Y566" s="670"/>
      <c r="Z566" s="670"/>
      <c r="AA566" s="670"/>
      <c r="AB566" s="670"/>
      <c r="AC566" s="670"/>
      <c r="AD566" s="605">
        <v>1</v>
      </c>
    </row>
    <row r="567" spans="1:30" ht="15.75" thickBot="1" x14ac:dyDescent="0.3">
      <c r="A567" s="593" t="s">
        <v>408</v>
      </c>
      <c r="B567" s="673">
        <v>45189</v>
      </c>
      <c r="C567" s="671" t="s">
        <v>396</v>
      </c>
      <c r="D567" s="600" t="s">
        <v>397</v>
      </c>
      <c r="E567" s="602"/>
      <c r="F567" s="601">
        <v>1356.97</v>
      </c>
      <c r="G567" s="602"/>
      <c r="H567" s="602"/>
      <c r="I567" s="602"/>
      <c r="J567" s="602"/>
      <c r="K567" s="602"/>
      <c r="L567" s="602"/>
      <c r="M567" s="602"/>
      <c r="N567" s="602"/>
      <c r="O567" s="602"/>
      <c r="P567" s="602"/>
      <c r="Q567" s="603">
        <v>1356.97</v>
      </c>
      <c r="R567" s="602"/>
      <c r="S567" s="604">
        <v>2</v>
      </c>
      <c r="T567" s="602"/>
      <c r="U567" s="602"/>
      <c r="V567" s="602"/>
      <c r="W567" s="602"/>
      <c r="X567" s="602"/>
      <c r="Y567" s="602"/>
      <c r="Z567" s="602"/>
      <c r="AA567" s="602"/>
      <c r="AB567" s="602"/>
      <c r="AC567" s="602"/>
      <c r="AD567" s="605">
        <v>2</v>
      </c>
    </row>
    <row r="568" spans="1:30" ht="15.75" thickBot="1" x14ac:dyDescent="0.3">
      <c r="A568" s="593" t="s">
        <v>408</v>
      </c>
      <c r="B568" s="672">
        <v>45244</v>
      </c>
      <c r="C568" s="671" t="s">
        <v>396</v>
      </c>
      <c r="D568" s="606" t="s">
        <v>397</v>
      </c>
      <c r="E568" s="670"/>
      <c r="F568" s="670"/>
      <c r="G568" s="670"/>
      <c r="H568" s="607">
        <v>362.19</v>
      </c>
      <c r="I568" s="670"/>
      <c r="J568" s="670"/>
      <c r="K568" s="670"/>
      <c r="L568" s="670"/>
      <c r="M568" s="670"/>
      <c r="N568" s="670"/>
      <c r="O568" s="670"/>
      <c r="P568" s="670"/>
      <c r="Q568" s="603">
        <v>362.19</v>
      </c>
      <c r="R568" s="670"/>
      <c r="S568" s="670"/>
      <c r="T568" s="670"/>
      <c r="U568" s="608">
        <v>1</v>
      </c>
      <c r="V568" s="670"/>
      <c r="W568" s="670"/>
      <c r="X568" s="670"/>
      <c r="Y568" s="670"/>
      <c r="Z568" s="670"/>
      <c r="AA568" s="670"/>
      <c r="AB568" s="670"/>
      <c r="AC568" s="670"/>
      <c r="AD568" s="605">
        <v>1</v>
      </c>
    </row>
    <row r="569" spans="1:30" ht="15.75" thickBot="1" x14ac:dyDescent="0.3">
      <c r="A569" s="593" t="s">
        <v>408</v>
      </c>
      <c r="B569" s="673">
        <v>45260</v>
      </c>
      <c r="C569" s="671" t="s">
        <v>396</v>
      </c>
      <c r="D569" s="600" t="s">
        <v>397</v>
      </c>
      <c r="E569" s="602"/>
      <c r="F569" s="602"/>
      <c r="G569" s="602"/>
      <c r="H569" s="601">
        <v>135.19999999999999</v>
      </c>
      <c r="I569" s="602"/>
      <c r="J569" s="602"/>
      <c r="K569" s="602"/>
      <c r="L569" s="602"/>
      <c r="M569" s="602"/>
      <c r="N569" s="602"/>
      <c r="O569" s="602"/>
      <c r="P569" s="602"/>
      <c r="Q569" s="603">
        <v>135.19999999999999</v>
      </c>
      <c r="R569" s="602"/>
      <c r="S569" s="602"/>
      <c r="T569" s="602"/>
      <c r="U569" s="604">
        <v>1</v>
      </c>
      <c r="V569" s="602"/>
      <c r="W569" s="602"/>
      <c r="X569" s="602"/>
      <c r="Y569" s="602"/>
      <c r="Z569" s="602"/>
      <c r="AA569" s="602"/>
      <c r="AB569" s="602"/>
      <c r="AC569" s="602"/>
      <c r="AD569" s="605">
        <v>1</v>
      </c>
    </row>
    <row r="570" spans="1:30" ht="15.75" thickBot="1" x14ac:dyDescent="0.3">
      <c r="A570" s="593" t="s">
        <v>408</v>
      </c>
      <c r="B570" s="672">
        <v>45273</v>
      </c>
      <c r="C570" s="671" t="s">
        <v>396</v>
      </c>
      <c r="D570" s="606" t="s">
        <v>397</v>
      </c>
      <c r="E570" s="670"/>
      <c r="F570" s="670"/>
      <c r="G570" s="670"/>
      <c r="H570" s="607">
        <v>527.76</v>
      </c>
      <c r="I570" s="670"/>
      <c r="J570" s="670"/>
      <c r="K570" s="670"/>
      <c r="L570" s="670"/>
      <c r="M570" s="670"/>
      <c r="N570" s="670"/>
      <c r="O570" s="670"/>
      <c r="P570" s="670"/>
      <c r="Q570" s="603">
        <v>527.76</v>
      </c>
      <c r="R570" s="670"/>
      <c r="S570" s="670"/>
      <c r="T570" s="670"/>
      <c r="U570" s="608">
        <v>1</v>
      </c>
      <c r="V570" s="670"/>
      <c r="W570" s="670"/>
      <c r="X570" s="670"/>
      <c r="Y570" s="670"/>
      <c r="Z570" s="670"/>
      <c r="AA570" s="670"/>
      <c r="AB570" s="670"/>
      <c r="AC570" s="670"/>
      <c r="AD570" s="605">
        <v>1</v>
      </c>
    </row>
    <row r="571" spans="1:30" ht="15.75" thickBot="1" x14ac:dyDescent="0.3">
      <c r="A571" s="593" t="s">
        <v>408</v>
      </c>
      <c r="B571" s="673">
        <v>45328</v>
      </c>
      <c r="C571" s="671" t="s">
        <v>396</v>
      </c>
      <c r="D571" s="600" t="s">
        <v>397</v>
      </c>
      <c r="E571" s="602"/>
      <c r="F571" s="602"/>
      <c r="G571" s="602"/>
      <c r="H571" s="602"/>
      <c r="I571" s="602"/>
      <c r="J571" s="602"/>
      <c r="K571" s="601">
        <v>375.54</v>
      </c>
      <c r="L571" s="602"/>
      <c r="M571" s="602"/>
      <c r="N571" s="602"/>
      <c r="O571" s="602"/>
      <c r="P571" s="602"/>
      <c r="Q571" s="603">
        <v>375.54</v>
      </c>
      <c r="R571" s="602"/>
      <c r="S571" s="602"/>
      <c r="T571" s="602"/>
      <c r="U571" s="602"/>
      <c r="V571" s="602"/>
      <c r="W571" s="602"/>
      <c r="X571" s="604">
        <v>1</v>
      </c>
      <c r="Y571" s="602"/>
      <c r="Z571" s="602"/>
      <c r="AA571" s="602"/>
      <c r="AB571" s="602"/>
      <c r="AC571" s="602"/>
      <c r="AD571" s="605">
        <v>1</v>
      </c>
    </row>
    <row r="572" spans="1:30" ht="15.75" thickBot="1" x14ac:dyDescent="0.3">
      <c r="A572" s="593" t="s">
        <v>408</v>
      </c>
      <c r="B572" s="672">
        <v>45350</v>
      </c>
      <c r="C572" s="671" t="s">
        <v>396</v>
      </c>
      <c r="D572" s="606" t="s">
        <v>397</v>
      </c>
      <c r="E572" s="670"/>
      <c r="F572" s="670"/>
      <c r="G572" s="670"/>
      <c r="H572" s="670"/>
      <c r="I572" s="670"/>
      <c r="J572" s="670"/>
      <c r="K572" s="607">
        <v>193.41</v>
      </c>
      <c r="L572" s="670"/>
      <c r="M572" s="670"/>
      <c r="N572" s="670"/>
      <c r="O572" s="670"/>
      <c r="P572" s="670"/>
      <c r="Q572" s="603">
        <v>193.41</v>
      </c>
      <c r="R572" s="670"/>
      <c r="S572" s="670"/>
      <c r="T572" s="670"/>
      <c r="U572" s="670"/>
      <c r="V572" s="670"/>
      <c r="W572" s="670"/>
      <c r="X572" s="608">
        <v>1</v>
      </c>
      <c r="Y572" s="670"/>
      <c r="Z572" s="670"/>
      <c r="AA572" s="670"/>
      <c r="AB572" s="670"/>
      <c r="AC572" s="670"/>
      <c r="AD572" s="605">
        <v>1</v>
      </c>
    </row>
    <row r="573" spans="1:30" ht="15.75" thickBot="1" x14ac:dyDescent="0.3">
      <c r="A573" s="593" t="s">
        <v>408</v>
      </c>
      <c r="B573" s="673">
        <v>45421</v>
      </c>
      <c r="C573" s="671" t="s">
        <v>396</v>
      </c>
      <c r="D573" s="600" t="s">
        <v>397</v>
      </c>
      <c r="E573" s="602"/>
      <c r="F573" s="602"/>
      <c r="G573" s="602"/>
      <c r="H573" s="602"/>
      <c r="I573" s="602"/>
      <c r="J573" s="602"/>
      <c r="K573" s="602"/>
      <c r="L573" s="602"/>
      <c r="M573" s="602"/>
      <c r="N573" s="601">
        <v>701.7</v>
      </c>
      <c r="O573" s="602"/>
      <c r="P573" s="602"/>
      <c r="Q573" s="603">
        <v>701.7</v>
      </c>
      <c r="R573" s="602"/>
      <c r="S573" s="602"/>
      <c r="T573" s="602"/>
      <c r="U573" s="602"/>
      <c r="V573" s="602"/>
      <c r="W573" s="602"/>
      <c r="X573" s="602"/>
      <c r="Y573" s="602"/>
      <c r="Z573" s="602"/>
      <c r="AA573" s="604">
        <v>1</v>
      </c>
      <c r="AB573" s="602"/>
      <c r="AC573" s="602"/>
      <c r="AD573" s="605">
        <v>1</v>
      </c>
    </row>
    <row r="574" spans="1:30" ht="15.75" thickBot="1" x14ac:dyDescent="0.3">
      <c r="A574" s="593" t="s">
        <v>408</v>
      </c>
      <c r="B574" s="672">
        <v>45442</v>
      </c>
      <c r="C574" s="671" t="s">
        <v>396</v>
      </c>
      <c r="D574" s="606" t="s">
        <v>397</v>
      </c>
      <c r="E574" s="670"/>
      <c r="F574" s="670"/>
      <c r="G574" s="670"/>
      <c r="H574" s="670"/>
      <c r="I574" s="670"/>
      <c r="J574" s="670"/>
      <c r="K574" s="670"/>
      <c r="L574" s="670"/>
      <c r="M574" s="670"/>
      <c r="N574" s="607">
        <v>300</v>
      </c>
      <c r="O574" s="670"/>
      <c r="P574" s="670"/>
      <c r="Q574" s="603">
        <v>300</v>
      </c>
      <c r="R574" s="670"/>
      <c r="S574" s="670"/>
      <c r="T574" s="670"/>
      <c r="U574" s="670"/>
      <c r="V574" s="670"/>
      <c r="W574" s="670"/>
      <c r="X574" s="670"/>
      <c r="Y574" s="670"/>
      <c r="Z574" s="670"/>
      <c r="AA574" s="608">
        <v>1</v>
      </c>
      <c r="AB574" s="670"/>
      <c r="AC574" s="670"/>
      <c r="AD574" s="605">
        <v>1</v>
      </c>
    </row>
    <row r="575" spans="1:30" ht="15.75" thickBot="1" x14ac:dyDescent="0.3">
      <c r="A575" s="593" t="s">
        <v>408</v>
      </c>
      <c r="B575" s="673">
        <v>45490</v>
      </c>
      <c r="C575" s="671" t="s">
        <v>396</v>
      </c>
      <c r="D575" s="600" t="s">
        <v>397</v>
      </c>
      <c r="E575" s="602"/>
      <c r="F575" s="602"/>
      <c r="G575" s="602"/>
      <c r="H575" s="602"/>
      <c r="I575" s="602"/>
      <c r="J575" s="602"/>
      <c r="K575" s="602"/>
      <c r="L575" s="602"/>
      <c r="M575" s="602"/>
      <c r="N575" s="602"/>
      <c r="O575" s="601">
        <v>400</v>
      </c>
      <c r="P575" s="602"/>
      <c r="Q575" s="603">
        <v>400</v>
      </c>
      <c r="R575" s="602"/>
      <c r="S575" s="602"/>
      <c r="T575" s="602"/>
      <c r="U575" s="602"/>
      <c r="V575" s="602"/>
      <c r="W575" s="602"/>
      <c r="X575" s="602"/>
      <c r="Y575" s="602"/>
      <c r="Z575" s="602"/>
      <c r="AA575" s="602"/>
      <c r="AB575" s="604">
        <v>1</v>
      </c>
      <c r="AC575" s="602"/>
      <c r="AD575" s="605">
        <v>1</v>
      </c>
    </row>
    <row r="576" spans="1:30" ht="15.75" thickBot="1" x14ac:dyDescent="0.3">
      <c r="A576" s="593" t="s">
        <v>408</v>
      </c>
      <c r="B576" s="692" t="s">
        <v>398</v>
      </c>
      <c r="C576" s="692" t="s">
        <v>396</v>
      </c>
      <c r="D576" s="606" t="s">
        <v>397</v>
      </c>
      <c r="E576" s="670"/>
      <c r="F576" s="670"/>
      <c r="G576" s="670"/>
      <c r="H576" s="670"/>
      <c r="I576" s="670"/>
      <c r="J576" s="670"/>
      <c r="K576" s="670"/>
      <c r="L576" s="670"/>
      <c r="M576" s="670"/>
      <c r="N576" s="670"/>
      <c r="O576" s="670"/>
      <c r="P576" s="670"/>
      <c r="Q576" s="591"/>
      <c r="R576" s="608">
        <v>1</v>
      </c>
      <c r="S576" s="608">
        <v>3</v>
      </c>
      <c r="T576" s="670"/>
      <c r="U576" s="608">
        <v>2</v>
      </c>
      <c r="V576" s="670"/>
      <c r="W576" s="608">
        <v>1</v>
      </c>
      <c r="X576" s="608">
        <v>1</v>
      </c>
      <c r="Y576" s="670"/>
      <c r="Z576" s="670"/>
      <c r="AA576" s="608">
        <v>1</v>
      </c>
      <c r="AB576" s="608">
        <v>1</v>
      </c>
      <c r="AC576" s="670"/>
      <c r="AD576" s="605">
        <v>10</v>
      </c>
    </row>
    <row r="577" spans="1:30" ht="15.75" thickBot="1" x14ac:dyDescent="0.3">
      <c r="A577" s="593" t="s">
        <v>408</v>
      </c>
      <c r="B577" s="692" t="s">
        <v>398</v>
      </c>
      <c r="C577" s="692" t="s">
        <v>396</v>
      </c>
      <c r="D577" s="600" t="s">
        <v>407</v>
      </c>
      <c r="E577" s="602"/>
      <c r="F577" s="602"/>
      <c r="G577" s="602"/>
      <c r="H577" s="602"/>
      <c r="I577" s="602"/>
      <c r="J577" s="602"/>
      <c r="K577" s="602"/>
      <c r="L577" s="602"/>
      <c r="M577" s="602"/>
      <c r="N577" s="602"/>
      <c r="O577" s="602"/>
      <c r="P577" s="602"/>
      <c r="Q577" s="591"/>
      <c r="R577" s="602"/>
      <c r="S577" s="604">
        <v>1</v>
      </c>
      <c r="T577" s="602"/>
      <c r="U577" s="602"/>
      <c r="V577" s="602"/>
      <c r="W577" s="602"/>
      <c r="X577" s="602"/>
      <c r="Y577" s="602"/>
      <c r="Z577" s="602"/>
      <c r="AA577" s="602"/>
      <c r="AB577" s="602"/>
      <c r="AC577" s="602"/>
      <c r="AD577" s="605">
        <v>1</v>
      </c>
    </row>
    <row r="578" spans="1:30" ht="15.75" thickBot="1" x14ac:dyDescent="0.3">
      <c r="A578" s="593" t="s">
        <v>408</v>
      </c>
      <c r="B578" s="671" t="s">
        <v>400</v>
      </c>
      <c r="C578" s="671" t="s">
        <v>400</v>
      </c>
      <c r="D578" s="609" t="s">
        <v>400</v>
      </c>
      <c r="E578" s="603">
        <v>214.66</v>
      </c>
      <c r="F578" s="603">
        <v>1356.97</v>
      </c>
      <c r="G578" s="591"/>
      <c r="H578" s="603">
        <v>1025.1500000000001</v>
      </c>
      <c r="I578" s="591"/>
      <c r="J578" s="591"/>
      <c r="K578" s="603">
        <v>568.95000000000005</v>
      </c>
      <c r="L578" s="591"/>
      <c r="M578" s="591"/>
      <c r="N578" s="603">
        <v>1001.7</v>
      </c>
      <c r="O578" s="603">
        <v>400</v>
      </c>
      <c r="P578" s="591"/>
      <c r="Q578" s="603">
        <v>4567.43</v>
      </c>
      <c r="R578" s="610">
        <v>1</v>
      </c>
      <c r="S578" s="610">
        <v>4</v>
      </c>
      <c r="T578" s="591"/>
      <c r="U578" s="610">
        <v>4</v>
      </c>
      <c r="V578" s="591"/>
      <c r="W578" s="610">
        <v>1</v>
      </c>
      <c r="X578" s="610">
        <v>3</v>
      </c>
      <c r="Y578" s="591"/>
      <c r="Z578" s="591"/>
      <c r="AA578" s="610">
        <v>2</v>
      </c>
      <c r="AB578" s="610">
        <v>1</v>
      </c>
      <c r="AC578" s="591"/>
      <c r="AD578" s="605">
        <v>15</v>
      </c>
    </row>
    <row r="579" spans="1:30" ht="15.75" thickBot="1" x14ac:dyDescent="0.3">
      <c r="A579" s="593" t="s">
        <v>409</v>
      </c>
      <c r="B579" s="673">
        <v>45184</v>
      </c>
      <c r="C579" s="671" t="s">
        <v>396</v>
      </c>
      <c r="D579" s="600" t="s">
        <v>397</v>
      </c>
      <c r="E579" s="601">
        <v>64.86</v>
      </c>
      <c r="F579" s="602"/>
      <c r="G579" s="602"/>
      <c r="H579" s="602"/>
      <c r="I579" s="602"/>
      <c r="J579" s="602"/>
      <c r="K579" s="602"/>
      <c r="L579" s="602"/>
      <c r="M579" s="602"/>
      <c r="N579" s="602"/>
      <c r="O579" s="602"/>
      <c r="P579" s="602"/>
      <c r="Q579" s="603">
        <v>64.86</v>
      </c>
      <c r="R579" s="604">
        <v>1</v>
      </c>
      <c r="S579" s="602"/>
      <c r="T579" s="602"/>
      <c r="U579" s="602"/>
      <c r="V579" s="602"/>
      <c r="W579" s="602"/>
      <c r="X579" s="602"/>
      <c r="Y579" s="602"/>
      <c r="Z579" s="602"/>
      <c r="AA579" s="602"/>
      <c r="AB579" s="602"/>
      <c r="AC579" s="602"/>
      <c r="AD579" s="605">
        <v>1</v>
      </c>
    </row>
    <row r="580" spans="1:30" ht="15.75" thickBot="1" x14ac:dyDescent="0.3">
      <c r="A580" s="593" t="s">
        <v>409</v>
      </c>
      <c r="B580" s="672">
        <v>45202</v>
      </c>
      <c r="C580" s="671" t="s">
        <v>396</v>
      </c>
      <c r="D580" s="606" t="s">
        <v>397</v>
      </c>
      <c r="E580" s="670"/>
      <c r="F580" s="607">
        <v>213.27</v>
      </c>
      <c r="G580" s="670"/>
      <c r="H580" s="670"/>
      <c r="I580" s="670"/>
      <c r="J580" s="670"/>
      <c r="K580" s="670"/>
      <c r="L580" s="670"/>
      <c r="M580" s="670"/>
      <c r="N580" s="670"/>
      <c r="O580" s="670"/>
      <c r="P580" s="670"/>
      <c r="Q580" s="603">
        <v>213.27</v>
      </c>
      <c r="R580" s="670"/>
      <c r="S580" s="608">
        <v>1</v>
      </c>
      <c r="T580" s="670"/>
      <c r="U580" s="670"/>
      <c r="V580" s="670"/>
      <c r="W580" s="670"/>
      <c r="X580" s="670"/>
      <c r="Y580" s="670"/>
      <c r="Z580" s="670"/>
      <c r="AA580" s="670"/>
      <c r="AB580" s="670"/>
      <c r="AC580" s="670"/>
      <c r="AD580" s="605">
        <v>1</v>
      </c>
    </row>
    <row r="581" spans="1:30" ht="15.75" thickBot="1" x14ac:dyDescent="0.3">
      <c r="A581" s="593" t="s">
        <v>409</v>
      </c>
      <c r="B581" s="673">
        <v>45210</v>
      </c>
      <c r="C581" s="671" t="s">
        <v>396</v>
      </c>
      <c r="D581" s="600" t="s">
        <v>397</v>
      </c>
      <c r="E581" s="602"/>
      <c r="F581" s="601">
        <v>284.35000000000002</v>
      </c>
      <c r="G581" s="602"/>
      <c r="H581" s="602"/>
      <c r="I581" s="602"/>
      <c r="J581" s="602"/>
      <c r="K581" s="602"/>
      <c r="L581" s="602"/>
      <c r="M581" s="602"/>
      <c r="N581" s="602"/>
      <c r="O581" s="602"/>
      <c r="P581" s="602"/>
      <c r="Q581" s="603">
        <v>284.35000000000002</v>
      </c>
      <c r="R581" s="602"/>
      <c r="S581" s="604">
        <v>1</v>
      </c>
      <c r="T581" s="602"/>
      <c r="U581" s="602"/>
      <c r="V581" s="602"/>
      <c r="W581" s="602"/>
      <c r="X581" s="602"/>
      <c r="Y581" s="602"/>
      <c r="Z581" s="602"/>
      <c r="AA581" s="602"/>
      <c r="AB581" s="602"/>
      <c r="AC581" s="602"/>
      <c r="AD581" s="605">
        <v>1</v>
      </c>
    </row>
    <row r="582" spans="1:30" ht="15.75" thickBot="1" x14ac:dyDescent="0.3">
      <c r="A582" s="593" t="s">
        <v>409</v>
      </c>
      <c r="B582" s="672">
        <v>45250</v>
      </c>
      <c r="C582" s="671" t="s">
        <v>396</v>
      </c>
      <c r="D582" s="606" t="s">
        <v>397</v>
      </c>
      <c r="E582" s="670"/>
      <c r="F582" s="670"/>
      <c r="G582" s="670"/>
      <c r="H582" s="607">
        <v>161.75</v>
      </c>
      <c r="I582" s="670"/>
      <c r="J582" s="670"/>
      <c r="K582" s="670"/>
      <c r="L582" s="670"/>
      <c r="M582" s="670"/>
      <c r="N582" s="670"/>
      <c r="O582" s="670"/>
      <c r="P582" s="670"/>
      <c r="Q582" s="603">
        <v>161.75</v>
      </c>
      <c r="R582" s="670"/>
      <c r="S582" s="670"/>
      <c r="T582" s="670"/>
      <c r="U582" s="608">
        <v>1</v>
      </c>
      <c r="V582" s="670"/>
      <c r="W582" s="670"/>
      <c r="X582" s="670"/>
      <c r="Y582" s="670"/>
      <c r="Z582" s="670"/>
      <c r="AA582" s="670"/>
      <c r="AB582" s="670"/>
      <c r="AC582" s="670"/>
      <c r="AD582" s="605">
        <v>1</v>
      </c>
    </row>
    <row r="583" spans="1:30" ht="15.75" thickBot="1" x14ac:dyDescent="0.3">
      <c r="A583" s="593" t="s">
        <v>409</v>
      </c>
      <c r="B583" s="673">
        <v>45280</v>
      </c>
      <c r="C583" s="671" t="s">
        <v>396</v>
      </c>
      <c r="D583" s="600" t="s">
        <v>397</v>
      </c>
      <c r="E583" s="602"/>
      <c r="F583" s="602"/>
      <c r="G583" s="602"/>
      <c r="H583" s="602"/>
      <c r="I583" s="601">
        <v>250</v>
      </c>
      <c r="J583" s="602"/>
      <c r="K583" s="602"/>
      <c r="L583" s="602"/>
      <c r="M583" s="602"/>
      <c r="N583" s="602"/>
      <c r="O583" s="602"/>
      <c r="P583" s="602"/>
      <c r="Q583" s="603">
        <v>250</v>
      </c>
      <c r="R583" s="602"/>
      <c r="S583" s="602"/>
      <c r="T583" s="602"/>
      <c r="U583" s="602"/>
      <c r="V583" s="604">
        <v>1</v>
      </c>
      <c r="W583" s="602"/>
      <c r="X583" s="602"/>
      <c r="Y583" s="602"/>
      <c r="Z583" s="602"/>
      <c r="AA583" s="602"/>
      <c r="AB583" s="602"/>
      <c r="AC583" s="602"/>
      <c r="AD583" s="605">
        <v>1</v>
      </c>
    </row>
    <row r="584" spans="1:30" ht="15.75" thickBot="1" x14ac:dyDescent="0.3">
      <c r="A584" s="593" t="s">
        <v>409</v>
      </c>
      <c r="B584" s="672">
        <v>45328</v>
      </c>
      <c r="C584" s="671" t="s">
        <v>396</v>
      </c>
      <c r="D584" s="606" t="s">
        <v>397</v>
      </c>
      <c r="E584" s="670"/>
      <c r="F584" s="670"/>
      <c r="G584" s="670"/>
      <c r="H584" s="670"/>
      <c r="I584" s="670"/>
      <c r="J584" s="607">
        <v>250.41</v>
      </c>
      <c r="K584" s="670"/>
      <c r="L584" s="670"/>
      <c r="M584" s="670"/>
      <c r="N584" s="670"/>
      <c r="O584" s="670"/>
      <c r="P584" s="670"/>
      <c r="Q584" s="603">
        <v>250.41</v>
      </c>
      <c r="R584" s="670"/>
      <c r="S584" s="670"/>
      <c r="T584" s="670"/>
      <c r="U584" s="670"/>
      <c r="V584" s="670"/>
      <c r="W584" s="608">
        <v>1</v>
      </c>
      <c r="X584" s="670"/>
      <c r="Y584" s="670"/>
      <c r="Z584" s="670"/>
      <c r="AA584" s="670"/>
      <c r="AB584" s="670"/>
      <c r="AC584" s="670"/>
      <c r="AD584" s="605">
        <v>1</v>
      </c>
    </row>
    <row r="585" spans="1:30" ht="15.75" thickBot="1" x14ac:dyDescent="0.3">
      <c r="A585" s="593" t="s">
        <v>409</v>
      </c>
      <c r="B585" s="673">
        <v>45343</v>
      </c>
      <c r="C585" s="671" t="s">
        <v>396</v>
      </c>
      <c r="D585" s="600" t="s">
        <v>397</v>
      </c>
      <c r="E585" s="602"/>
      <c r="F585" s="602"/>
      <c r="G585" s="602"/>
      <c r="H585" s="602"/>
      <c r="I585" s="602"/>
      <c r="J585" s="602"/>
      <c r="K585" s="601">
        <v>536.66999999999996</v>
      </c>
      <c r="L585" s="602"/>
      <c r="M585" s="602"/>
      <c r="N585" s="602"/>
      <c r="O585" s="602"/>
      <c r="P585" s="602"/>
      <c r="Q585" s="603">
        <v>536.66999999999996</v>
      </c>
      <c r="R585" s="602"/>
      <c r="S585" s="602"/>
      <c r="T585" s="602"/>
      <c r="U585" s="602"/>
      <c r="V585" s="602"/>
      <c r="W585" s="602"/>
      <c r="X585" s="604">
        <v>3</v>
      </c>
      <c r="Y585" s="602"/>
      <c r="Z585" s="602"/>
      <c r="AA585" s="602"/>
      <c r="AB585" s="602"/>
      <c r="AC585" s="602"/>
      <c r="AD585" s="605">
        <v>3</v>
      </c>
    </row>
    <row r="586" spans="1:30" ht="15.75" thickBot="1" x14ac:dyDescent="0.3">
      <c r="A586" s="593" t="s">
        <v>409</v>
      </c>
      <c r="B586" s="672">
        <v>45370</v>
      </c>
      <c r="C586" s="671" t="s">
        <v>396</v>
      </c>
      <c r="D586" s="606" t="s">
        <v>397</v>
      </c>
      <c r="E586" s="670"/>
      <c r="F586" s="670"/>
      <c r="G586" s="670"/>
      <c r="H586" s="670"/>
      <c r="I586" s="670"/>
      <c r="J586" s="670"/>
      <c r="K586" s="670"/>
      <c r="L586" s="607">
        <v>249.42</v>
      </c>
      <c r="M586" s="670"/>
      <c r="N586" s="670"/>
      <c r="O586" s="670"/>
      <c r="P586" s="670"/>
      <c r="Q586" s="603">
        <v>249.42</v>
      </c>
      <c r="R586" s="670"/>
      <c r="S586" s="670"/>
      <c r="T586" s="670"/>
      <c r="U586" s="670"/>
      <c r="V586" s="670"/>
      <c r="W586" s="670"/>
      <c r="X586" s="670"/>
      <c r="Y586" s="608">
        <v>1</v>
      </c>
      <c r="Z586" s="670"/>
      <c r="AA586" s="670"/>
      <c r="AB586" s="670"/>
      <c r="AC586" s="670"/>
      <c r="AD586" s="605">
        <v>1</v>
      </c>
    </row>
    <row r="587" spans="1:30" ht="15.75" thickBot="1" x14ac:dyDescent="0.3">
      <c r="A587" s="593" t="s">
        <v>409</v>
      </c>
      <c r="B587" s="673">
        <v>45497</v>
      </c>
      <c r="C587" s="671" t="s">
        <v>396</v>
      </c>
      <c r="D587" s="600" t="s">
        <v>397</v>
      </c>
      <c r="E587" s="602"/>
      <c r="F587" s="602"/>
      <c r="G587" s="602"/>
      <c r="H587" s="602"/>
      <c r="I587" s="602"/>
      <c r="J587" s="602"/>
      <c r="K587" s="602"/>
      <c r="L587" s="602"/>
      <c r="M587" s="602"/>
      <c r="N587" s="602"/>
      <c r="O587" s="602"/>
      <c r="P587" s="601">
        <v>123.57</v>
      </c>
      <c r="Q587" s="603">
        <v>123.57</v>
      </c>
      <c r="R587" s="602"/>
      <c r="S587" s="602"/>
      <c r="T587" s="602"/>
      <c r="U587" s="602"/>
      <c r="V587" s="602"/>
      <c r="W587" s="602"/>
      <c r="X587" s="602"/>
      <c r="Y587" s="602"/>
      <c r="Z587" s="602"/>
      <c r="AA587" s="602"/>
      <c r="AB587" s="602"/>
      <c r="AC587" s="604">
        <v>1</v>
      </c>
      <c r="AD587" s="605">
        <v>1</v>
      </c>
    </row>
    <row r="588" spans="1:30" ht="15.75" thickBot="1" x14ac:dyDescent="0.3">
      <c r="A588" s="593" t="s">
        <v>409</v>
      </c>
      <c r="B588" s="672">
        <v>45523</v>
      </c>
      <c r="C588" s="671" t="s">
        <v>396</v>
      </c>
      <c r="D588" s="606" t="s">
        <v>397</v>
      </c>
      <c r="E588" s="670"/>
      <c r="F588" s="670"/>
      <c r="G588" s="670"/>
      <c r="H588" s="670"/>
      <c r="I588" s="670"/>
      <c r="J588" s="670"/>
      <c r="K588" s="670"/>
      <c r="L588" s="670"/>
      <c r="M588" s="670"/>
      <c r="N588" s="670"/>
      <c r="O588" s="670"/>
      <c r="P588" s="607">
        <v>750</v>
      </c>
      <c r="Q588" s="603">
        <v>750</v>
      </c>
      <c r="R588" s="670"/>
      <c r="S588" s="670"/>
      <c r="T588" s="670"/>
      <c r="U588" s="670"/>
      <c r="V588" s="670"/>
      <c r="W588" s="670"/>
      <c r="X588" s="670"/>
      <c r="Y588" s="670"/>
      <c r="Z588" s="670"/>
      <c r="AA588" s="670"/>
      <c r="AB588" s="670"/>
      <c r="AC588" s="608">
        <v>1</v>
      </c>
      <c r="AD588" s="605">
        <v>1</v>
      </c>
    </row>
    <row r="589" spans="1:30" ht="15.75" thickBot="1" x14ac:dyDescent="0.3">
      <c r="A589" s="593" t="s">
        <v>409</v>
      </c>
      <c r="B589" s="671" t="s">
        <v>398</v>
      </c>
      <c r="C589" s="671" t="s">
        <v>396</v>
      </c>
      <c r="D589" s="600" t="s">
        <v>397</v>
      </c>
      <c r="E589" s="602"/>
      <c r="F589" s="602"/>
      <c r="G589" s="602"/>
      <c r="H589" s="602"/>
      <c r="I589" s="602"/>
      <c r="J589" s="602"/>
      <c r="K589" s="602"/>
      <c r="L589" s="602"/>
      <c r="M589" s="602"/>
      <c r="N589" s="602"/>
      <c r="O589" s="602"/>
      <c r="P589" s="602"/>
      <c r="Q589" s="591"/>
      <c r="R589" s="604">
        <v>1</v>
      </c>
      <c r="S589" s="604">
        <v>2</v>
      </c>
      <c r="T589" s="602"/>
      <c r="U589" s="604">
        <v>1</v>
      </c>
      <c r="V589" s="604">
        <v>1</v>
      </c>
      <c r="W589" s="604">
        <v>1</v>
      </c>
      <c r="X589" s="604">
        <v>3</v>
      </c>
      <c r="Y589" s="604">
        <v>1</v>
      </c>
      <c r="Z589" s="602"/>
      <c r="AA589" s="602"/>
      <c r="AB589" s="602"/>
      <c r="AC589" s="604">
        <v>3</v>
      </c>
      <c r="AD589" s="605">
        <v>13</v>
      </c>
    </row>
    <row r="590" spans="1:30" ht="15.75" thickBot="1" x14ac:dyDescent="0.3">
      <c r="A590" s="593" t="s">
        <v>409</v>
      </c>
      <c r="B590" s="671" t="s">
        <v>400</v>
      </c>
      <c r="C590" s="671" t="s">
        <v>400</v>
      </c>
      <c r="D590" s="609" t="s">
        <v>400</v>
      </c>
      <c r="E590" s="603">
        <v>64.86</v>
      </c>
      <c r="F590" s="603">
        <v>497.62</v>
      </c>
      <c r="G590" s="591"/>
      <c r="H590" s="603">
        <v>161.75</v>
      </c>
      <c r="I590" s="603">
        <v>250</v>
      </c>
      <c r="J590" s="603">
        <v>250.41</v>
      </c>
      <c r="K590" s="603">
        <v>536.66999999999996</v>
      </c>
      <c r="L590" s="603">
        <v>249.42</v>
      </c>
      <c r="M590" s="591"/>
      <c r="N590" s="591"/>
      <c r="O590" s="591"/>
      <c r="P590" s="603">
        <v>873.57</v>
      </c>
      <c r="Q590" s="603">
        <v>2884.3</v>
      </c>
      <c r="R590" s="610">
        <v>1</v>
      </c>
      <c r="S590" s="610">
        <v>2</v>
      </c>
      <c r="T590" s="591"/>
      <c r="U590" s="610">
        <v>1</v>
      </c>
      <c r="V590" s="610">
        <v>1</v>
      </c>
      <c r="W590" s="610">
        <v>1</v>
      </c>
      <c r="X590" s="610">
        <v>3</v>
      </c>
      <c r="Y590" s="610">
        <v>1</v>
      </c>
      <c r="Z590" s="591"/>
      <c r="AA590" s="591"/>
      <c r="AB590" s="591"/>
      <c r="AC590" s="610">
        <v>3</v>
      </c>
      <c r="AD590" s="605">
        <v>13</v>
      </c>
    </row>
    <row r="591" spans="1:30" ht="15.75" thickBot="1" x14ac:dyDescent="0.3">
      <c r="A591" s="593" t="s">
        <v>410</v>
      </c>
      <c r="B591" s="673">
        <v>45183</v>
      </c>
      <c r="C591" s="671" t="s">
        <v>396</v>
      </c>
      <c r="D591" s="600" t="s">
        <v>397</v>
      </c>
      <c r="E591" s="602"/>
      <c r="F591" s="601">
        <v>2500</v>
      </c>
      <c r="G591" s="602"/>
      <c r="H591" s="602"/>
      <c r="I591" s="602"/>
      <c r="J591" s="602"/>
      <c r="K591" s="602"/>
      <c r="L591" s="602"/>
      <c r="M591" s="602"/>
      <c r="N591" s="602"/>
      <c r="O591" s="602"/>
      <c r="P591" s="602"/>
      <c r="Q591" s="603">
        <v>2500</v>
      </c>
      <c r="R591" s="602"/>
      <c r="S591" s="604">
        <v>25</v>
      </c>
      <c r="T591" s="602"/>
      <c r="U591" s="602"/>
      <c r="V591" s="602"/>
      <c r="W591" s="602"/>
      <c r="X591" s="602"/>
      <c r="Y591" s="602"/>
      <c r="Z591" s="602"/>
      <c r="AA591" s="602"/>
      <c r="AB591" s="602"/>
      <c r="AC591" s="602"/>
      <c r="AD591" s="605">
        <v>25</v>
      </c>
    </row>
    <row r="592" spans="1:30" ht="15.75" thickBot="1" x14ac:dyDescent="0.3">
      <c r="A592" s="593" t="s">
        <v>410</v>
      </c>
      <c r="B592" s="672">
        <v>45279</v>
      </c>
      <c r="C592" s="671" t="s">
        <v>396</v>
      </c>
      <c r="D592" s="606" t="s">
        <v>397</v>
      </c>
      <c r="E592" s="670"/>
      <c r="F592" s="670"/>
      <c r="G592" s="670"/>
      <c r="H592" s="670"/>
      <c r="I592" s="607">
        <v>532.9</v>
      </c>
      <c r="J592" s="670"/>
      <c r="K592" s="670"/>
      <c r="L592" s="670"/>
      <c r="M592" s="670"/>
      <c r="N592" s="670"/>
      <c r="O592" s="670"/>
      <c r="P592" s="670"/>
      <c r="Q592" s="603">
        <v>532.9</v>
      </c>
      <c r="R592" s="670"/>
      <c r="S592" s="670"/>
      <c r="T592" s="670"/>
      <c r="U592" s="670"/>
      <c r="V592" s="608">
        <v>1</v>
      </c>
      <c r="W592" s="670"/>
      <c r="X592" s="670"/>
      <c r="Y592" s="670"/>
      <c r="Z592" s="670"/>
      <c r="AA592" s="670"/>
      <c r="AB592" s="670"/>
      <c r="AC592" s="670"/>
      <c r="AD592" s="605">
        <v>1</v>
      </c>
    </row>
    <row r="593" spans="1:30" ht="15.75" thickBot="1" x14ac:dyDescent="0.3">
      <c r="A593" s="593" t="s">
        <v>410</v>
      </c>
      <c r="B593" s="673">
        <v>45328</v>
      </c>
      <c r="C593" s="671" t="s">
        <v>396</v>
      </c>
      <c r="D593" s="600" t="s">
        <v>397</v>
      </c>
      <c r="E593" s="602"/>
      <c r="F593" s="602"/>
      <c r="G593" s="602"/>
      <c r="H593" s="602"/>
      <c r="I593" s="602"/>
      <c r="J593" s="602"/>
      <c r="K593" s="601">
        <v>17755</v>
      </c>
      <c r="L593" s="602"/>
      <c r="M593" s="602"/>
      <c r="N593" s="602"/>
      <c r="O593" s="602"/>
      <c r="P593" s="602"/>
      <c r="Q593" s="603">
        <v>17755</v>
      </c>
      <c r="R593" s="602"/>
      <c r="S593" s="602"/>
      <c r="T593" s="602"/>
      <c r="U593" s="602"/>
      <c r="V593" s="602"/>
      <c r="W593" s="602"/>
      <c r="X593" s="604">
        <v>30</v>
      </c>
      <c r="Y593" s="602"/>
      <c r="Z593" s="602"/>
      <c r="AA593" s="602"/>
      <c r="AB593" s="602"/>
      <c r="AC593" s="602"/>
      <c r="AD593" s="605">
        <v>30</v>
      </c>
    </row>
    <row r="594" spans="1:30" ht="15.75" thickBot="1" x14ac:dyDescent="0.3">
      <c r="A594" s="593" t="s">
        <v>410</v>
      </c>
      <c r="B594" s="672">
        <v>45343</v>
      </c>
      <c r="C594" s="671" t="s">
        <v>396</v>
      </c>
      <c r="D594" s="606" t="s">
        <v>397</v>
      </c>
      <c r="E594" s="670"/>
      <c r="F594" s="670"/>
      <c r="G594" s="670"/>
      <c r="H594" s="670"/>
      <c r="I594" s="670"/>
      <c r="J594" s="670"/>
      <c r="K594" s="607">
        <v>2270</v>
      </c>
      <c r="L594" s="670"/>
      <c r="M594" s="670"/>
      <c r="N594" s="670"/>
      <c r="O594" s="670"/>
      <c r="P594" s="670"/>
      <c r="Q594" s="603">
        <v>2270</v>
      </c>
      <c r="R594" s="670"/>
      <c r="S594" s="670"/>
      <c r="T594" s="670"/>
      <c r="U594" s="670"/>
      <c r="V594" s="670"/>
      <c r="W594" s="670"/>
      <c r="X594" s="608">
        <v>4</v>
      </c>
      <c r="Y594" s="670"/>
      <c r="Z594" s="670"/>
      <c r="AA594" s="670"/>
      <c r="AB594" s="670"/>
      <c r="AC594" s="670"/>
      <c r="AD594" s="605">
        <v>4</v>
      </c>
    </row>
    <row r="595" spans="1:30" ht="15.75" thickBot="1" x14ac:dyDescent="0.3">
      <c r="A595" s="593" t="s">
        <v>410</v>
      </c>
      <c r="B595" s="673">
        <v>45345</v>
      </c>
      <c r="C595" s="671" t="s">
        <v>396</v>
      </c>
      <c r="D595" s="600" t="s">
        <v>397</v>
      </c>
      <c r="E595" s="602"/>
      <c r="F595" s="602"/>
      <c r="G595" s="602"/>
      <c r="H595" s="602"/>
      <c r="I595" s="602"/>
      <c r="J595" s="602"/>
      <c r="K595" s="601">
        <v>690</v>
      </c>
      <c r="L595" s="602"/>
      <c r="M595" s="602"/>
      <c r="N595" s="602"/>
      <c r="O595" s="602"/>
      <c r="P595" s="602"/>
      <c r="Q595" s="603">
        <v>690</v>
      </c>
      <c r="R595" s="602"/>
      <c r="S595" s="602"/>
      <c r="T595" s="602"/>
      <c r="U595" s="602"/>
      <c r="V595" s="602"/>
      <c r="W595" s="602"/>
      <c r="X595" s="604">
        <v>1</v>
      </c>
      <c r="Y595" s="602"/>
      <c r="Z595" s="602"/>
      <c r="AA595" s="602"/>
      <c r="AB595" s="602"/>
      <c r="AC595" s="602"/>
      <c r="AD595" s="605">
        <v>1</v>
      </c>
    </row>
    <row r="596" spans="1:30" ht="15.75" thickBot="1" x14ac:dyDescent="0.3">
      <c r="A596" s="593" t="s">
        <v>410</v>
      </c>
      <c r="B596" s="672">
        <v>45379</v>
      </c>
      <c r="C596" s="671" t="s">
        <v>396</v>
      </c>
      <c r="D596" s="606" t="s">
        <v>397</v>
      </c>
      <c r="E596" s="670"/>
      <c r="F596" s="670"/>
      <c r="G596" s="670"/>
      <c r="H596" s="670"/>
      <c r="I596" s="670"/>
      <c r="J596" s="670"/>
      <c r="K596" s="670"/>
      <c r="L596" s="607">
        <v>1290</v>
      </c>
      <c r="M596" s="670"/>
      <c r="N596" s="670"/>
      <c r="O596" s="670"/>
      <c r="P596" s="670"/>
      <c r="Q596" s="603">
        <v>1290</v>
      </c>
      <c r="R596" s="670"/>
      <c r="S596" s="670"/>
      <c r="T596" s="670"/>
      <c r="U596" s="670"/>
      <c r="V596" s="670"/>
      <c r="W596" s="670"/>
      <c r="X596" s="670"/>
      <c r="Y596" s="608">
        <v>2</v>
      </c>
      <c r="Z596" s="670"/>
      <c r="AA596" s="670"/>
      <c r="AB596" s="670"/>
      <c r="AC596" s="670"/>
      <c r="AD596" s="605">
        <v>2</v>
      </c>
    </row>
    <row r="597" spans="1:30" ht="15.75" thickBot="1" x14ac:dyDescent="0.3">
      <c r="A597" s="593" t="s">
        <v>410</v>
      </c>
      <c r="B597" s="673">
        <v>45407</v>
      </c>
      <c r="C597" s="671" t="s">
        <v>396</v>
      </c>
      <c r="D597" s="600" t="s">
        <v>397</v>
      </c>
      <c r="E597" s="602"/>
      <c r="F597" s="602"/>
      <c r="G597" s="602"/>
      <c r="H597" s="602"/>
      <c r="I597" s="602"/>
      <c r="J597" s="602"/>
      <c r="K597" s="602"/>
      <c r="L597" s="602"/>
      <c r="M597" s="601">
        <v>1061.51</v>
      </c>
      <c r="N597" s="602"/>
      <c r="O597" s="602"/>
      <c r="P597" s="602"/>
      <c r="Q597" s="603">
        <v>1061.51</v>
      </c>
      <c r="R597" s="602"/>
      <c r="S597" s="602"/>
      <c r="T597" s="602"/>
      <c r="U597" s="602"/>
      <c r="V597" s="602"/>
      <c r="W597" s="602"/>
      <c r="X597" s="602"/>
      <c r="Y597" s="602"/>
      <c r="Z597" s="604">
        <v>1</v>
      </c>
      <c r="AA597" s="602"/>
      <c r="AB597" s="602"/>
      <c r="AC597" s="602"/>
      <c r="AD597" s="605">
        <v>1</v>
      </c>
    </row>
    <row r="598" spans="1:30" ht="15.75" thickBot="1" x14ac:dyDescent="0.3">
      <c r="A598" s="593" t="s">
        <v>410</v>
      </c>
      <c r="B598" s="692" t="s">
        <v>398</v>
      </c>
      <c r="C598" s="692" t="s">
        <v>396</v>
      </c>
      <c r="D598" s="606" t="s">
        <v>402</v>
      </c>
      <c r="E598" s="670"/>
      <c r="F598" s="670"/>
      <c r="G598" s="670"/>
      <c r="H598" s="670"/>
      <c r="I598" s="670"/>
      <c r="J598" s="670"/>
      <c r="K598" s="670"/>
      <c r="L598" s="670"/>
      <c r="M598" s="670"/>
      <c r="N598" s="670"/>
      <c r="O598" s="670"/>
      <c r="P598" s="670"/>
      <c r="Q598" s="591"/>
      <c r="R598" s="670"/>
      <c r="S598" s="670"/>
      <c r="T598" s="670"/>
      <c r="U598" s="670"/>
      <c r="V598" s="670"/>
      <c r="W598" s="670"/>
      <c r="X598" s="670"/>
      <c r="Y598" s="608">
        <v>1</v>
      </c>
      <c r="Z598" s="670"/>
      <c r="AA598" s="670"/>
      <c r="AB598" s="670"/>
      <c r="AC598" s="670"/>
      <c r="AD598" s="605">
        <v>1</v>
      </c>
    </row>
    <row r="599" spans="1:30" ht="15.75" thickBot="1" x14ac:dyDescent="0.3">
      <c r="A599" s="593" t="s">
        <v>410</v>
      </c>
      <c r="B599" s="692" t="s">
        <v>398</v>
      </c>
      <c r="C599" s="692" t="s">
        <v>396</v>
      </c>
      <c r="D599" s="600" t="s">
        <v>397</v>
      </c>
      <c r="E599" s="602"/>
      <c r="F599" s="602"/>
      <c r="G599" s="602"/>
      <c r="H599" s="602"/>
      <c r="I599" s="602"/>
      <c r="J599" s="602"/>
      <c r="K599" s="602"/>
      <c r="L599" s="602"/>
      <c r="M599" s="602"/>
      <c r="N599" s="602"/>
      <c r="O599" s="602"/>
      <c r="P599" s="602"/>
      <c r="Q599" s="591"/>
      <c r="R599" s="602"/>
      <c r="S599" s="602"/>
      <c r="T599" s="602"/>
      <c r="U599" s="602"/>
      <c r="V599" s="602"/>
      <c r="W599" s="602"/>
      <c r="X599" s="604">
        <v>29</v>
      </c>
      <c r="Y599" s="604">
        <v>1</v>
      </c>
      <c r="Z599" s="602"/>
      <c r="AA599" s="602"/>
      <c r="AB599" s="602"/>
      <c r="AC599" s="602"/>
      <c r="AD599" s="605">
        <v>30</v>
      </c>
    </row>
    <row r="600" spans="1:30" ht="15.75" thickBot="1" x14ac:dyDescent="0.3">
      <c r="A600" s="593" t="s">
        <v>410</v>
      </c>
      <c r="B600" s="671" t="s">
        <v>400</v>
      </c>
      <c r="C600" s="671" t="s">
        <v>400</v>
      </c>
      <c r="D600" s="609" t="s">
        <v>400</v>
      </c>
      <c r="E600" s="591"/>
      <c r="F600" s="603">
        <v>2500</v>
      </c>
      <c r="G600" s="591"/>
      <c r="H600" s="591"/>
      <c r="I600" s="603">
        <v>532.9</v>
      </c>
      <c r="J600" s="591"/>
      <c r="K600" s="603">
        <v>20715</v>
      </c>
      <c r="L600" s="603">
        <v>1290</v>
      </c>
      <c r="M600" s="603">
        <v>1061.51</v>
      </c>
      <c r="N600" s="591"/>
      <c r="O600" s="591"/>
      <c r="P600" s="591"/>
      <c r="Q600" s="603">
        <v>26099.41</v>
      </c>
      <c r="R600" s="591"/>
      <c r="S600" s="610">
        <v>25</v>
      </c>
      <c r="T600" s="591"/>
      <c r="U600" s="591"/>
      <c r="V600" s="610">
        <v>1</v>
      </c>
      <c r="W600" s="591"/>
      <c r="X600" s="610">
        <v>35</v>
      </c>
      <c r="Y600" s="610">
        <v>4</v>
      </c>
      <c r="Z600" s="610">
        <v>1</v>
      </c>
      <c r="AA600" s="591"/>
      <c r="AB600" s="591"/>
      <c r="AC600" s="591"/>
      <c r="AD600" s="605">
        <v>49</v>
      </c>
    </row>
    <row r="601" spans="1:30" ht="15.75" thickBot="1" x14ac:dyDescent="0.3">
      <c r="A601" s="593" t="s">
        <v>411</v>
      </c>
      <c r="B601" s="673">
        <v>45153</v>
      </c>
      <c r="C601" s="671" t="s">
        <v>396</v>
      </c>
      <c r="D601" s="600" t="s">
        <v>397</v>
      </c>
      <c r="E601" s="601">
        <v>269.04000000000002</v>
      </c>
      <c r="F601" s="602"/>
      <c r="G601" s="602"/>
      <c r="H601" s="602"/>
      <c r="I601" s="602"/>
      <c r="J601" s="602"/>
      <c r="K601" s="602"/>
      <c r="L601" s="602"/>
      <c r="M601" s="602"/>
      <c r="N601" s="602"/>
      <c r="O601" s="602"/>
      <c r="P601" s="602"/>
      <c r="Q601" s="603">
        <v>269.04000000000002</v>
      </c>
      <c r="R601" s="604">
        <v>1</v>
      </c>
      <c r="S601" s="602"/>
      <c r="T601" s="602"/>
      <c r="U601" s="602"/>
      <c r="V601" s="602"/>
      <c r="W601" s="602"/>
      <c r="X601" s="602"/>
      <c r="Y601" s="602"/>
      <c r="Z601" s="602"/>
      <c r="AA601" s="602"/>
      <c r="AB601" s="602"/>
      <c r="AC601" s="602"/>
      <c r="AD601" s="605">
        <v>1</v>
      </c>
    </row>
    <row r="602" spans="1:30" ht="15.75" thickBot="1" x14ac:dyDescent="0.3">
      <c r="A602" s="593" t="s">
        <v>411</v>
      </c>
      <c r="B602" s="672">
        <v>45154</v>
      </c>
      <c r="C602" s="671" t="s">
        <v>396</v>
      </c>
      <c r="D602" s="606" t="s">
        <v>397</v>
      </c>
      <c r="E602" s="607">
        <v>550</v>
      </c>
      <c r="F602" s="670"/>
      <c r="G602" s="670"/>
      <c r="H602" s="670"/>
      <c r="I602" s="670"/>
      <c r="J602" s="670"/>
      <c r="K602" s="670"/>
      <c r="L602" s="670"/>
      <c r="M602" s="670"/>
      <c r="N602" s="670"/>
      <c r="O602" s="670"/>
      <c r="P602" s="670"/>
      <c r="Q602" s="603">
        <v>550</v>
      </c>
      <c r="R602" s="608">
        <v>2</v>
      </c>
      <c r="S602" s="670"/>
      <c r="T602" s="670"/>
      <c r="U602" s="670"/>
      <c r="V602" s="670"/>
      <c r="W602" s="670"/>
      <c r="X602" s="670"/>
      <c r="Y602" s="670"/>
      <c r="Z602" s="670"/>
      <c r="AA602" s="670"/>
      <c r="AB602" s="670"/>
      <c r="AC602" s="670"/>
      <c r="AD602" s="605">
        <v>2</v>
      </c>
    </row>
    <row r="603" spans="1:30" ht="15.75" thickBot="1" x14ac:dyDescent="0.3">
      <c r="A603" s="593" t="s">
        <v>411</v>
      </c>
      <c r="B603" s="673">
        <v>45160</v>
      </c>
      <c r="C603" s="671" t="s">
        <v>396</v>
      </c>
      <c r="D603" s="600" t="s">
        <v>397</v>
      </c>
      <c r="E603" s="601">
        <v>385.92</v>
      </c>
      <c r="F603" s="602"/>
      <c r="G603" s="602"/>
      <c r="H603" s="602"/>
      <c r="I603" s="602"/>
      <c r="J603" s="602"/>
      <c r="K603" s="602"/>
      <c r="L603" s="602"/>
      <c r="M603" s="602"/>
      <c r="N603" s="602"/>
      <c r="O603" s="602"/>
      <c r="P603" s="602"/>
      <c r="Q603" s="603">
        <v>385.92</v>
      </c>
      <c r="R603" s="604">
        <v>2</v>
      </c>
      <c r="S603" s="602"/>
      <c r="T603" s="602"/>
      <c r="U603" s="602"/>
      <c r="V603" s="602"/>
      <c r="W603" s="602"/>
      <c r="X603" s="602"/>
      <c r="Y603" s="602"/>
      <c r="Z603" s="602"/>
      <c r="AA603" s="602"/>
      <c r="AB603" s="602"/>
      <c r="AC603" s="602"/>
      <c r="AD603" s="605">
        <v>2</v>
      </c>
    </row>
    <row r="604" spans="1:30" ht="15.75" thickBot="1" x14ac:dyDescent="0.3">
      <c r="A604" s="593" t="s">
        <v>411</v>
      </c>
      <c r="B604" s="672">
        <v>45161</v>
      </c>
      <c r="C604" s="671" t="s">
        <v>396</v>
      </c>
      <c r="D604" s="606" t="s">
        <v>397</v>
      </c>
      <c r="E604" s="607">
        <v>771.48</v>
      </c>
      <c r="F604" s="670"/>
      <c r="G604" s="670"/>
      <c r="H604" s="670"/>
      <c r="I604" s="670"/>
      <c r="J604" s="670"/>
      <c r="K604" s="670"/>
      <c r="L604" s="670"/>
      <c r="M604" s="670"/>
      <c r="N604" s="670"/>
      <c r="O604" s="670"/>
      <c r="P604" s="670"/>
      <c r="Q604" s="603">
        <v>771.48</v>
      </c>
      <c r="R604" s="608">
        <v>4</v>
      </c>
      <c r="S604" s="670"/>
      <c r="T604" s="670"/>
      <c r="U604" s="670"/>
      <c r="V604" s="670"/>
      <c r="W604" s="670"/>
      <c r="X604" s="670"/>
      <c r="Y604" s="670"/>
      <c r="Z604" s="670"/>
      <c r="AA604" s="670"/>
      <c r="AB604" s="670"/>
      <c r="AC604" s="670"/>
      <c r="AD604" s="605">
        <v>4</v>
      </c>
    </row>
    <row r="605" spans="1:30" ht="15.75" thickBot="1" x14ac:dyDescent="0.3">
      <c r="A605" s="593" t="s">
        <v>411</v>
      </c>
      <c r="B605" s="673">
        <v>45162</v>
      </c>
      <c r="C605" s="671" t="s">
        <v>396</v>
      </c>
      <c r="D605" s="600" t="s">
        <v>397</v>
      </c>
      <c r="E605" s="601">
        <v>3172.09</v>
      </c>
      <c r="F605" s="602"/>
      <c r="G605" s="602"/>
      <c r="H605" s="602"/>
      <c r="I605" s="602"/>
      <c r="J605" s="602"/>
      <c r="K605" s="602"/>
      <c r="L605" s="602"/>
      <c r="M605" s="602"/>
      <c r="N605" s="602"/>
      <c r="O605" s="602"/>
      <c r="P605" s="602"/>
      <c r="Q605" s="603">
        <v>3172.09</v>
      </c>
      <c r="R605" s="604">
        <v>11</v>
      </c>
      <c r="S605" s="602"/>
      <c r="T605" s="602"/>
      <c r="U605" s="602"/>
      <c r="V605" s="602"/>
      <c r="W605" s="602"/>
      <c r="X605" s="602"/>
      <c r="Y605" s="602"/>
      <c r="Z605" s="602"/>
      <c r="AA605" s="602"/>
      <c r="AB605" s="602"/>
      <c r="AC605" s="602"/>
      <c r="AD605" s="605">
        <v>11</v>
      </c>
    </row>
    <row r="606" spans="1:30" ht="15.75" thickBot="1" x14ac:dyDescent="0.3">
      <c r="A606" s="593" t="s">
        <v>411</v>
      </c>
      <c r="B606" s="672">
        <v>45166</v>
      </c>
      <c r="C606" s="671" t="s">
        <v>396</v>
      </c>
      <c r="D606" s="606" t="s">
        <v>397</v>
      </c>
      <c r="E606" s="607">
        <v>700</v>
      </c>
      <c r="F606" s="670"/>
      <c r="G606" s="670"/>
      <c r="H606" s="670"/>
      <c r="I606" s="670"/>
      <c r="J606" s="670"/>
      <c r="K606" s="670"/>
      <c r="L606" s="670"/>
      <c r="M606" s="670"/>
      <c r="N606" s="670"/>
      <c r="O606" s="670"/>
      <c r="P606" s="670"/>
      <c r="Q606" s="603">
        <v>700</v>
      </c>
      <c r="R606" s="608">
        <v>2</v>
      </c>
      <c r="S606" s="670"/>
      <c r="T606" s="670"/>
      <c r="U606" s="670"/>
      <c r="V606" s="670"/>
      <c r="W606" s="670"/>
      <c r="X606" s="670"/>
      <c r="Y606" s="670"/>
      <c r="Z606" s="670"/>
      <c r="AA606" s="670"/>
      <c r="AB606" s="670"/>
      <c r="AC606" s="670"/>
      <c r="AD606" s="605">
        <v>2</v>
      </c>
    </row>
    <row r="607" spans="1:30" ht="15.75" thickBot="1" x14ac:dyDescent="0.3">
      <c r="A607" s="593" t="s">
        <v>411</v>
      </c>
      <c r="B607" s="673">
        <v>45167</v>
      </c>
      <c r="C607" s="671" t="s">
        <v>396</v>
      </c>
      <c r="D607" s="600" t="s">
        <v>397</v>
      </c>
      <c r="E607" s="601">
        <v>666.07</v>
      </c>
      <c r="F607" s="602"/>
      <c r="G607" s="602"/>
      <c r="H607" s="602"/>
      <c r="I607" s="602"/>
      <c r="J607" s="602"/>
      <c r="K607" s="602"/>
      <c r="L607" s="602"/>
      <c r="M607" s="602"/>
      <c r="N607" s="602"/>
      <c r="O607" s="602"/>
      <c r="P607" s="602"/>
      <c r="Q607" s="603">
        <v>666.07</v>
      </c>
      <c r="R607" s="604">
        <v>2</v>
      </c>
      <c r="S607" s="602"/>
      <c r="T607" s="602"/>
      <c r="U607" s="602"/>
      <c r="V607" s="602"/>
      <c r="W607" s="602"/>
      <c r="X607" s="602"/>
      <c r="Y607" s="602"/>
      <c r="Z607" s="602"/>
      <c r="AA607" s="602"/>
      <c r="AB607" s="602"/>
      <c r="AC607" s="602"/>
      <c r="AD607" s="605">
        <v>2</v>
      </c>
    </row>
    <row r="608" spans="1:30" ht="15.75" thickBot="1" x14ac:dyDescent="0.3">
      <c r="A608" s="593" t="s">
        <v>411</v>
      </c>
      <c r="B608" s="672">
        <v>45168</v>
      </c>
      <c r="C608" s="671" t="s">
        <v>396</v>
      </c>
      <c r="D608" s="606" t="s">
        <v>397</v>
      </c>
      <c r="E608" s="607">
        <v>1048.5899999999999</v>
      </c>
      <c r="F608" s="670"/>
      <c r="G608" s="670"/>
      <c r="H608" s="670"/>
      <c r="I608" s="670"/>
      <c r="J608" s="670"/>
      <c r="K608" s="670"/>
      <c r="L608" s="670"/>
      <c r="M608" s="670"/>
      <c r="N608" s="670"/>
      <c r="O608" s="670"/>
      <c r="P608" s="670"/>
      <c r="Q608" s="603">
        <v>1048.5899999999999</v>
      </c>
      <c r="R608" s="608">
        <v>8</v>
      </c>
      <c r="S608" s="670"/>
      <c r="T608" s="670"/>
      <c r="U608" s="670"/>
      <c r="V608" s="670"/>
      <c r="W608" s="670"/>
      <c r="X608" s="670"/>
      <c r="Y608" s="670"/>
      <c r="Z608" s="670"/>
      <c r="AA608" s="670"/>
      <c r="AB608" s="670"/>
      <c r="AC608" s="670"/>
      <c r="AD608" s="605">
        <v>8</v>
      </c>
    </row>
    <row r="609" spans="1:30" ht="15.75" thickBot="1" x14ac:dyDescent="0.3">
      <c r="A609" s="593" t="s">
        <v>411</v>
      </c>
      <c r="B609" s="673">
        <v>45169</v>
      </c>
      <c r="C609" s="671" t="s">
        <v>396</v>
      </c>
      <c r="D609" s="600" t="s">
        <v>397</v>
      </c>
      <c r="E609" s="601">
        <v>300</v>
      </c>
      <c r="F609" s="602"/>
      <c r="G609" s="602"/>
      <c r="H609" s="602"/>
      <c r="I609" s="602"/>
      <c r="J609" s="602"/>
      <c r="K609" s="602"/>
      <c r="L609" s="602"/>
      <c r="M609" s="602"/>
      <c r="N609" s="602"/>
      <c r="O609" s="602"/>
      <c r="P609" s="602"/>
      <c r="Q609" s="603">
        <v>300</v>
      </c>
      <c r="R609" s="604">
        <v>1</v>
      </c>
      <c r="S609" s="602"/>
      <c r="T609" s="602"/>
      <c r="U609" s="602"/>
      <c r="V609" s="602"/>
      <c r="W609" s="602"/>
      <c r="X609" s="602"/>
      <c r="Y609" s="602"/>
      <c r="Z609" s="602"/>
      <c r="AA609" s="602"/>
      <c r="AB609" s="602"/>
      <c r="AC609" s="602"/>
      <c r="AD609" s="605">
        <v>1</v>
      </c>
    </row>
    <row r="610" spans="1:30" ht="15.75" thickBot="1" x14ac:dyDescent="0.3">
      <c r="A610" s="593" t="s">
        <v>411</v>
      </c>
      <c r="B610" s="672">
        <v>45170</v>
      </c>
      <c r="C610" s="671" t="s">
        <v>396</v>
      </c>
      <c r="D610" s="606" t="s">
        <v>397</v>
      </c>
      <c r="E610" s="607">
        <v>2965.18</v>
      </c>
      <c r="F610" s="607">
        <v>136.46</v>
      </c>
      <c r="G610" s="670"/>
      <c r="H610" s="670"/>
      <c r="I610" s="670"/>
      <c r="J610" s="670"/>
      <c r="K610" s="670"/>
      <c r="L610" s="670"/>
      <c r="M610" s="670"/>
      <c r="N610" s="670"/>
      <c r="O610" s="670"/>
      <c r="P610" s="670"/>
      <c r="Q610" s="603">
        <v>3101.64</v>
      </c>
      <c r="R610" s="608">
        <v>14</v>
      </c>
      <c r="S610" s="608">
        <v>1</v>
      </c>
      <c r="T610" s="670"/>
      <c r="U610" s="670"/>
      <c r="V610" s="670"/>
      <c r="W610" s="670"/>
      <c r="X610" s="670"/>
      <c r="Y610" s="670"/>
      <c r="Z610" s="670"/>
      <c r="AA610" s="670"/>
      <c r="AB610" s="670"/>
      <c r="AC610" s="670"/>
      <c r="AD610" s="605">
        <v>15</v>
      </c>
    </row>
    <row r="611" spans="1:30" ht="15.75" thickBot="1" x14ac:dyDescent="0.3">
      <c r="A611" s="593" t="s">
        <v>411</v>
      </c>
      <c r="B611" s="673">
        <v>45174</v>
      </c>
      <c r="C611" s="671" t="s">
        <v>396</v>
      </c>
      <c r="D611" s="600" t="s">
        <v>397</v>
      </c>
      <c r="E611" s="601">
        <v>1028.78</v>
      </c>
      <c r="F611" s="602"/>
      <c r="G611" s="602"/>
      <c r="H611" s="602"/>
      <c r="I611" s="602"/>
      <c r="J611" s="602"/>
      <c r="K611" s="602"/>
      <c r="L611" s="602"/>
      <c r="M611" s="602"/>
      <c r="N611" s="602"/>
      <c r="O611" s="602"/>
      <c r="P611" s="602"/>
      <c r="Q611" s="603">
        <v>1028.78</v>
      </c>
      <c r="R611" s="604">
        <v>4</v>
      </c>
      <c r="S611" s="602"/>
      <c r="T611" s="602"/>
      <c r="U611" s="602"/>
      <c r="V611" s="602"/>
      <c r="W611" s="602"/>
      <c r="X611" s="602"/>
      <c r="Y611" s="602"/>
      <c r="Z611" s="602"/>
      <c r="AA611" s="602"/>
      <c r="AB611" s="602"/>
      <c r="AC611" s="602"/>
      <c r="AD611" s="605">
        <v>4</v>
      </c>
    </row>
    <row r="612" spans="1:30" ht="15.75" thickBot="1" x14ac:dyDescent="0.3">
      <c r="A612" s="593" t="s">
        <v>411</v>
      </c>
      <c r="B612" s="672">
        <v>45182</v>
      </c>
      <c r="C612" s="671" t="s">
        <v>396</v>
      </c>
      <c r="D612" s="606" t="s">
        <v>397</v>
      </c>
      <c r="E612" s="607">
        <v>3002.35</v>
      </c>
      <c r="F612" s="607">
        <v>963.76</v>
      </c>
      <c r="G612" s="670"/>
      <c r="H612" s="670"/>
      <c r="I612" s="670"/>
      <c r="J612" s="670"/>
      <c r="K612" s="670"/>
      <c r="L612" s="670"/>
      <c r="M612" s="670"/>
      <c r="N612" s="670"/>
      <c r="O612" s="670"/>
      <c r="P612" s="670"/>
      <c r="Q612" s="603">
        <v>3966.11</v>
      </c>
      <c r="R612" s="608">
        <v>19</v>
      </c>
      <c r="S612" s="608">
        <v>5</v>
      </c>
      <c r="T612" s="670"/>
      <c r="U612" s="670"/>
      <c r="V612" s="670"/>
      <c r="W612" s="670"/>
      <c r="X612" s="670"/>
      <c r="Y612" s="670"/>
      <c r="Z612" s="670"/>
      <c r="AA612" s="670"/>
      <c r="AB612" s="670"/>
      <c r="AC612" s="670"/>
      <c r="AD612" s="605">
        <v>24</v>
      </c>
    </row>
    <row r="613" spans="1:30" ht="15.75" thickBot="1" x14ac:dyDescent="0.3">
      <c r="A613" s="593" t="s">
        <v>411</v>
      </c>
      <c r="B613" s="673">
        <v>45184</v>
      </c>
      <c r="C613" s="671" t="s">
        <v>396</v>
      </c>
      <c r="D613" s="600" t="s">
        <v>397</v>
      </c>
      <c r="E613" s="602"/>
      <c r="F613" s="601">
        <v>225.35</v>
      </c>
      <c r="G613" s="602"/>
      <c r="H613" s="602"/>
      <c r="I613" s="602"/>
      <c r="J613" s="602"/>
      <c r="K613" s="602"/>
      <c r="L613" s="602"/>
      <c r="M613" s="602"/>
      <c r="N613" s="602"/>
      <c r="O613" s="602"/>
      <c r="P613" s="602"/>
      <c r="Q613" s="603">
        <v>225.35</v>
      </c>
      <c r="R613" s="602"/>
      <c r="S613" s="604">
        <v>1</v>
      </c>
      <c r="T613" s="602"/>
      <c r="U613" s="602"/>
      <c r="V613" s="602"/>
      <c r="W613" s="602"/>
      <c r="X613" s="602"/>
      <c r="Y613" s="602"/>
      <c r="Z613" s="602"/>
      <c r="AA613" s="602"/>
      <c r="AB613" s="602"/>
      <c r="AC613" s="602"/>
      <c r="AD613" s="605">
        <v>1</v>
      </c>
    </row>
    <row r="614" spans="1:30" ht="15.75" thickBot="1" x14ac:dyDescent="0.3">
      <c r="A614" s="593" t="s">
        <v>411</v>
      </c>
      <c r="B614" s="672">
        <v>45189</v>
      </c>
      <c r="C614" s="671" t="s">
        <v>396</v>
      </c>
      <c r="D614" s="606" t="s">
        <v>397</v>
      </c>
      <c r="E614" s="670"/>
      <c r="F614" s="607">
        <v>300</v>
      </c>
      <c r="G614" s="670"/>
      <c r="H614" s="670"/>
      <c r="I614" s="670"/>
      <c r="J614" s="670"/>
      <c r="K614" s="670"/>
      <c r="L614" s="670"/>
      <c r="M614" s="670"/>
      <c r="N614" s="670"/>
      <c r="O614" s="670"/>
      <c r="P614" s="670"/>
      <c r="Q614" s="603">
        <v>300</v>
      </c>
      <c r="R614" s="670"/>
      <c r="S614" s="608">
        <v>1</v>
      </c>
      <c r="T614" s="670"/>
      <c r="U614" s="670"/>
      <c r="V614" s="670"/>
      <c r="W614" s="670"/>
      <c r="X614" s="670"/>
      <c r="Y614" s="670"/>
      <c r="Z614" s="670"/>
      <c r="AA614" s="670"/>
      <c r="AB614" s="670"/>
      <c r="AC614" s="670"/>
      <c r="AD614" s="605">
        <v>1</v>
      </c>
    </row>
    <row r="615" spans="1:30" ht="15.75" thickBot="1" x14ac:dyDescent="0.3">
      <c r="A615" s="593" t="s">
        <v>411</v>
      </c>
      <c r="B615" s="673">
        <v>45191</v>
      </c>
      <c r="C615" s="671" t="s">
        <v>396</v>
      </c>
      <c r="D615" s="600" t="s">
        <v>397</v>
      </c>
      <c r="E615" s="602"/>
      <c r="F615" s="601">
        <v>1464.2</v>
      </c>
      <c r="G615" s="602"/>
      <c r="H615" s="602"/>
      <c r="I615" s="602"/>
      <c r="J615" s="602"/>
      <c r="K615" s="602"/>
      <c r="L615" s="602"/>
      <c r="M615" s="602"/>
      <c r="N615" s="602"/>
      <c r="O615" s="602"/>
      <c r="P615" s="602"/>
      <c r="Q615" s="603">
        <v>1464.2</v>
      </c>
      <c r="R615" s="602"/>
      <c r="S615" s="604">
        <v>8</v>
      </c>
      <c r="T615" s="602"/>
      <c r="U615" s="602"/>
      <c r="V615" s="602"/>
      <c r="W615" s="602"/>
      <c r="X615" s="602"/>
      <c r="Y615" s="602"/>
      <c r="Z615" s="602"/>
      <c r="AA615" s="602"/>
      <c r="AB615" s="602"/>
      <c r="AC615" s="602"/>
      <c r="AD615" s="605">
        <v>8</v>
      </c>
    </row>
    <row r="616" spans="1:30" ht="15.75" thickBot="1" x14ac:dyDescent="0.3">
      <c r="A616" s="593" t="s">
        <v>411</v>
      </c>
      <c r="B616" s="672">
        <v>45194</v>
      </c>
      <c r="C616" s="671" t="s">
        <v>396</v>
      </c>
      <c r="D616" s="606" t="s">
        <v>397</v>
      </c>
      <c r="E616" s="670"/>
      <c r="F616" s="607">
        <v>700</v>
      </c>
      <c r="G616" s="670"/>
      <c r="H616" s="670"/>
      <c r="I616" s="670"/>
      <c r="J616" s="670"/>
      <c r="K616" s="670"/>
      <c r="L616" s="670"/>
      <c r="M616" s="670"/>
      <c r="N616" s="670"/>
      <c r="O616" s="670"/>
      <c r="P616" s="670"/>
      <c r="Q616" s="603">
        <v>700</v>
      </c>
      <c r="R616" s="670"/>
      <c r="S616" s="608">
        <v>3</v>
      </c>
      <c r="T616" s="670"/>
      <c r="U616" s="670"/>
      <c r="V616" s="670"/>
      <c r="W616" s="670"/>
      <c r="X616" s="670"/>
      <c r="Y616" s="670"/>
      <c r="Z616" s="670"/>
      <c r="AA616" s="670"/>
      <c r="AB616" s="670"/>
      <c r="AC616" s="670"/>
      <c r="AD616" s="605">
        <v>3</v>
      </c>
    </row>
    <row r="617" spans="1:30" ht="15.75" thickBot="1" x14ac:dyDescent="0.3">
      <c r="A617" s="593" t="s">
        <v>411</v>
      </c>
      <c r="B617" s="673">
        <v>45195</v>
      </c>
      <c r="C617" s="671" t="s">
        <v>396</v>
      </c>
      <c r="D617" s="600" t="s">
        <v>397</v>
      </c>
      <c r="E617" s="601">
        <v>300</v>
      </c>
      <c r="F617" s="602"/>
      <c r="G617" s="602"/>
      <c r="H617" s="602"/>
      <c r="I617" s="602"/>
      <c r="J617" s="602"/>
      <c r="K617" s="602"/>
      <c r="L617" s="602"/>
      <c r="M617" s="602"/>
      <c r="N617" s="602"/>
      <c r="O617" s="602"/>
      <c r="P617" s="602"/>
      <c r="Q617" s="603">
        <v>300</v>
      </c>
      <c r="R617" s="604">
        <v>1</v>
      </c>
      <c r="S617" s="602"/>
      <c r="T617" s="602"/>
      <c r="U617" s="602"/>
      <c r="V617" s="602"/>
      <c r="W617" s="602"/>
      <c r="X617" s="602"/>
      <c r="Y617" s="602"/>
      <c r="Z617" s="602"/>
      <c r="AA617" s="602"/>
      <c r="AB617" s="602"/>
      <c r="AC617" s="602"/>
      <c r="AD617" s="605">
        <v>1</v>
      </c>
    </row>
    <row r="618" spans="1:30" ht="15.75" thickBot="1" x14ac:dyDescent="0.3">
      <c r="A618" s="593" t="s">
        <v>411</v>
      </c>
      <c r="B618" s="672">
        <v>45196</v>
      </c>
      <c r="C618" s="671" t="s">
        <v>396</v>
      </c>
      <c r="D618" s="606" t="s">
        <v>397</v>
      </c>
      <c r="E618" s="670"/>
      <c r="F618" s="607">
        <v>684</v>
      </c>
      <c r="G618" s="670"/>
      <c r="H618" s="670"/>
      <c r="I618" s="670"/>
      <c r="J618" s="670"/>
      <c r="K618" s="670"/>
      <c r="L618" s="670"/>
      <c r="M618" s="670"/>
      <c r="N618" s="670"/>
      <c r="O618" s="670"/>
      <c r="P618" s="670"/>
      <c r="Q618" s="603">
        <v>684</v>
      </c>
      <c r="R618" s="670"/>
      <c r="S618" s="608">
        <v>3</v>
      </c>
      <c r="T618" s="670"/>
      <c r="U618" s="670"/>
      <c r="V618" s="670"/>
      <c r="W618" s="670"/>
      <c r="X618" s="670"/>
      <c r="Y618" s="670"/>
      <c r="Z618" s="670"/>
      <c r="AA618" s="670"/>
      <c r="AB618" s="670"/>
      <c r="AC618" s="670"/>
      <c r="AD618" s="605">
        <v>3</v>
      </c>
    </row>
    <row r="619" spans="1:30" ht="15.75" thickBot="1" x14ac:dyDescent="0.3">
      <c r="A619" s="593" t="s">
        <v>411</v>
      </c>
      <c r="B619" s="673">
        <v>45197</v>
      </c>
      <c r="C619" s="671" t="s">
        <v>396</v>
      </c>
      <c r="D619" s="600" t="s">
        <v>397</v>
      </c>
      <c r="E619" s="602"/>
      <c r="F619" s="601">
        <v>500</v>
      </c>
      <c r="G619" s="602"/>
      <c r="H619" s="602"/>
      <c r="I619" s="602"/>
      <c r="J619" s="602"/>
      <c r="K619" s="602"/>
      <c r="L619" s="602"/>
      <c r="M619" s="602"/>
      <c r="N619" s="602"/>
      <c r="O619" s="602"/>
      <c r="P619" s="602"/>
      <c r="Q619" s="603">
        <v>500</v>
      </c>
      <c r="R619" s="602"/>
      <c r="S619" s="604">
        <v>2</v>
      </c>
      <c r="T619" s="602"/>
      <c r="U619" s="602"/>
      <c r="V619" s="602"/>
      <c r="W619" s="602"/>
      <c r="X619" s="602"/>
      <c r="Y619" s="602"/>
      <c r="Z619" s="602"/>
      <c r="AA619" s="602"/>
      <c r="AB619" s="602"/>
      <c r="AC619" s="602"/>
      <c r="AD619" s="605">
        <v>2</v>
      </c>
    </row>
    <row r="620" spans="1:30" ht="15.75" thickBot="1" x14ac:dyDescent="0.3">
      <c r="A620" s="593" t="s">
        <v>411</v>
      </c>
      <c r="B620" s="672">
        <v>45198</v>
      </c>
      <c r="C620" s="671" t="s">
        <v>396</v>
      </c>
      <c r="D620" s="606" t="s">
        <v>397</v>
      </c>
      <c r="E620" s="670"/>
      <c r="F620" s="607">
        <v>1126.06</v>
      </c>
      <c r="G620" s="670"/>
      <c r="H620" s="670"/>
      <c r="I620" s="670"/>
      <c r="J620" s="670"/>
      <c r="K620" s="670"/>
      <c r="L620" s="670"/>
      <c r="M620" s="670"/>
      <c r="N620" s="670"/>
      <c r="O620" s="670"/>
      <c r="P620" s="670"/>
      <c r="Q620" s="603">
        <v>1126.06</v>
      </c>
      <c r="R620" s="670"/>
      <c r="S620" s="608">
        <v>8</v>
      </c>
      <c r="T620" s="670"/>
      <c r="U620" s="670"/>
      <c r="V620" s="670"/>
      <c r="W620" s="670"/>
      <c r="X620" s="670"/>
      <c r="Y620" s="670"/>
      <c r="Z620" s="670"/>
      <c r="AA620" s="670"/>
      <c r="AB620" s="670"/>
      <c r="AC620" s="670"/>
      <c r="AD620" s="605">
        <v>8</v>
      </c>
    </row>
    <row r="621" spans="1:30" ht="15.75" thickBot="1" x14ac:dyDescent="0.3">
      <c r="A621" s="593" t="s">
        <v>411</v>
      </c>
      <c r="B621" s="673">
        <v>45201</v>
      </c>
      <c r="C621" s="671" t="s">
        <v>396</v>
      </c>
      <c r="D621" s="600" t="s">
        <v>397</v>
      </c>
      <c r="E621" s="602"/>
      <c r="F621" s="601">
        <v>731.78</v>
      </c>
      <c r="G621" s="602"/>
      <c r="H621" s="602"/>
      <c r="I621" s="602"/>
      <c r="J621" s="602"/>
      <c r="K621" s="602"/>
      <c r="L621" s="602"/>
      <c r="M621" s="602"/>
      <c r="N621" s="602"/>
      <c r="O621" s="602"/>
      <c r="P621" s="602"/>
      <c r="Q621" s="603">
        <v>731.78</v>
      </c>
      <c r="R621" s="602"/>
      <c r="S621" s="604">
        <v>2</v>
      </c>
      <c r="T621" s="602"/>
      <c r="U621" s="602"/>
      <c r="V621" s="602"/>
      <c r="W621" s="602"/>
      <c r="X621" s="602"/>
      <c r="Y621" s="602"/>
      <c r="Z621" s="602"/>
      <c r="AA621" s="602"/>
      <c r="AB621" s="602"/>
      <c r="AC621" s="602"/>
      <c r="AD621" s="605">
        <v>2</v>
      </c>
    </row>
    <row r="622" spans="1:30" ht="15.75" thickBot="1" x14ac:dyDescent="0.3">
      <c r="A622" s="593" t="s">
        <v>411</v>
      </c>
      <c r="B622" s="672">
        <v>45202</v>
      </c>
      <c r="C622" s="671" t="s">
        <v>396</v>
      </c>
      <c r="D622" s="606" t="s">
        <v>397</v>
      </c>
      <c r="E622" s="670"/>
      <c r="F622" s="607">
        <v>2857.12</v>
      </c>
      <c r="G622" s="670"/>
      <c r="H622" s="670"/>
      <c r="I622" s="670"/>
      <c r="J622" s="670"/>
      <c r="K622" s="670"/>
      <c r="L622" s="670"/>
      <c r="M622" s="670"/>
      <c r="N622" s="670"/>
      <c r="O622" s="670"/>
      <c r="P622" s="670"/>
      <c r="Q622" s="603">
        <v>2857.12</v>
      </c>
      <c r="R622" s="670"/>
      <c r="S622" s="608">
        <v>9</v>
      </c>
      <c r="T622" s="670"/>
      <c r="U622" s="670"/>
      <c r="V622" s="670"/>
      <c r="W622" s="670"/>
      <c r="X622" s="670"/>
      <c r="Y622" s="670"/>
      <c r="Z622" s="670"/>
      <c r="AA622" s="670"/>
      <c r="AB622" s="670"/>
      <c r="AC622" s="670"/>
      <c r="AD622" s="605">
        <v>9</v>
      </c>
    </row>
    <row r="623" spans="1:30" ht="15.75" thickBot="1" x14ac:dyDescent="0.3">
      <c r="A623" s="593" t="s">
        <v>411</v>
      </c>
      <c r="B623" s="673">
        <v>45203</v>
      </c>
      <c r="C623" s="671" t="s">
        <v>396</v>
      </c>
      <c r="D623" s="600" t="s">
        <v>397</v>
      </c>
      <c r="E623" s="602"/>
      <c r="F623" s="601">
        <v>300</v>
      </c>
      <c r="G623" s="601">
        <v>300</v>
      </c>
      <c r="H623" s="602"/>
      <c r="I623" s="602"/>
      <c r="J623" s="602"/>
      <c r="K623" s="602"/>
      <c r="L623" s="602"/>
      <c r="M623" s="602"/>
      <c r="N623" s="602"/>
      <c r="O623" s="602"/>
      <c r="P623" s="602"/>
      <c r="Q623" s="603">
        <v>600</v>
      </c>
      <c r="R623" s="602"/>
      <c r="S623" s="604">
        <v>1</v>
      </c>
      <c r="T623" s="604">
        <v>1</v>
      </c>
      <c r="U623" s="602"/>
      <c r="V623" s="602"/>
      <c r="W623" s="602"/>
      <c r="X623" s="602"/>
      <c r="Y623" s="602"/>
      <c r="Z623" s="602"/>
      <c r="AA623" s="602"/>
      <c r="AB623" s="602"/>
      <c r="AC623" s="602"/>
      <c r="AD623" s="605">
        <v>2</v>
      </c>
    </row>
    <row r="624" spans="1:30" ht="15.75" thickBot="1" x14ac:dyDescent="0.3">
      <c r="A624" s="593" t="s">
        <v>411</v>
      </c>
      <c r="B624" s="672">
        <v>45205</v>
      </c>
      <c r="C624" s="671" t="s">
        <v>396</v>
      </c>
      <c r="D624" s="606" t="s">
        <v>397</v>
      </c>
      <c r="E624" s="670"/>
      <c r="F624" s="607">
        <v>200</v>
      </c>
      <c r="G624" s="670"/>
      <c r="H624" s="670"/>
      <c r="I624" s="670"/>
      <c r="J624" s="670"/>
      <c r="K624" s="670"/>
      <c r="L624" s="670"/>
      <c r="M624" s="670"/>
      <c r="N624" s="670"/>
      <c r="O624" s="670"/>
      <c r="P624" s="670"/>
      <c r="Q624" s="603">
        <v>200</v>
      </c>
      <c r="R624" s="670"/>
      <c r="S624" s="608">
        <v>1</v>
      </c>
      <c r="T624" s="670"/>
      <c r="U624" s="670"/>
      <c r="V624" s="670"/>
      <c r="W624" s="670"/>
      <c r="X624" s="670"/>
      <c r="Y624" s="670"/>
      <c r="Z624" s="670"/>
      <c r="AA624" s="670"/>
      <c r="AB624" s="670"/>
      <c r="AC624" s="670"/>
      <c r="AD624" s="605">
        <v>1</v>
      </c>
    </row>
    <row r="625" spans="1:30" ht="15.75" thickBot="1" x14ac:dyDescent="0.3">
      <c r="A625" s="593" t="s">
        <v>411</v>
      </c>
      <c r="B625" s="673">
        <v>45208</v>
      </c>
      <c r="C625" s="671" t="s">
        <v>396</v>
      </c>
      <c r="D625" s="600" t="s">
        <v>397</v>
      </c>
      <c r="E625" s="602"/>
      <c r="F625" s="601">
        <v>1000</v>
      </c>
      <c r="G625" s="601">
        <v>700</v>
      </c>
      <c r="H625" s="602"/>
      <c r="I625" s="602"/>
      <c r="J625" s="602"/>
      <c r="K625" s="602"/>
      <c r="L625" s="602"/>
      <c r="M625" s="602"/>
      <c r="N625" s="602"/>
      <c r="O625" s="602"/>
      <c r="P625" s="602"/>
      <c r="Q625" s="603">
        <v>1700</v>
      </c>
      <c r="R625" s="602"/>
      <c r="S625" s="604">
        <v>3</v>
      </c>
      <c r="T625" s="604">
        <v>5</v>
      </c>
      <c r="U625" s="602"/>
      <c r="V625" s="602"/>
      <c r="W625" s="602"/>
      <c r="X625" s="602"/>
      <c r="Y625" s="602"/>
      <c r="Z625" s="602"/>
      <c r="AA625" s="602"/>
      <c r="AB625" s="602"/>
      <c r="AC625" s="602"/>
      <c r="AD625" s="605">
        <v>8</v>
      </c>
    </row>
    <row r="626" spans="1:30" ht="15.75" thickBot="1" x14ac:dyDescent="0.3">
      <c r="A626" s="593" t="s">
        <v>411</v>
      </c>
      <c r="B626" s="672">
        <v>45210</v>
      </c>
      <c r="C626" s="671" t="s">
        <v>396</v>
      </c>
      <c r="D626" s="606" t="s">
        <v>397</v>
      </c>
      <c r="E626" s="670"/>
      <c r="F626" s="607">
        <v>360</v>
      </c>
      <c r="G626" s="607">
        <v>326.89</v>
      </c>
      <c r="H626" s="670"/>
      <c r="I626" s="670"/>
      <c r="J626" s="670"/>
      <c r="K626" s="670"/>
      <c r="L626" s="670"/>
      <c r="M626" s="670"/>
      <c r="N626" s="670"/>
      <c r="O626" s="670"/>
      <c r="P626" s="670"/>
      <c r="Q626" s="603">
        <v>686.89</v>
      </c>
      <c r="R626" s="670"/>
      <c r="S626" s="608">
        <v>2</v>
      </c>
      <c r="T626" s="608">
        <v>2</v>
      </c>
      <c r="U626" s="670"/>
      <c r="V626" s="670"/>
      <c r="W626" s="670"/>
      <c r="X626" s="670"/>
      <c r="Y626" s="670"/>
      <c r="Z626" s="670"/>
      <c r="AA626" s="670"/>
      <c r="AB626" s="670"/>
      <c r="AC626" s="670"/>
      <c r="AD626" s="605">
        <v>4</v>
      </c>
    </row>
    <row r="627" spans="1:30" ht="15.75" thickBot="1" x14ac:dyDescent="0.3">
      <c r="A627" s="593" t="s">
        <v>411</v>
      </c>
      <c r="B627" s="673">
        <v>45212</v>
      </c>
      <c r="C627" s="671" t="s">
        <v>396</v>
      </c>
      <c r="D627" s="600" t="s">
        <v>397</v>
      </c>
      <c r="E627" s="602"/>
      <c r="F627" s="601">
        <v>400</v>
      </c>
      <c r="G627" s="601">
        <v>1780.18</v>
      </c>
      <c r="H627" s="602"/>
      <c r="I627" s="602"/>
      <c r="J627" s="602"/>
      <c r="K627" s="602"/>
      <c r="L627" s="602"/>
      <c r="M627" s="602"/>
      <c r="N627" s="602"/>
      <c r="O627" s="602"/>
      <c r="P627" s="602"/>
      <c r="Q627" s="603">
        <v>2180.1799999999998</v>
      </c>
      <c r="R627" s="602"/>
      <c r="S627" s="604">
        <v>2</v>
      </c>
      <c r="T627" s="604">
        <v>10</v>
      </c>
      <c r="U627" s="602"/>
      <c r="V627" s="602"/>
      <c r="W627" s="602"/>
      <c r="X627" s="602"/>
      <c r="Y627" s="602"/>
      <c r="Z627" s="602"/>
      <c r="AA627" s="602"/>
      <c r="AB627" s="602"/>
      <c r="AC627" s="602"/>
      <c r="AD627" s="605">
        <v>12</v>
      </c>
    </row>
    <row r="628" spans="1:30" ht="15.75" thickBot="1" x14ac:dyDescent="0.3">
      <c r="A628" s="593" t="s">
        <v>411</v>
      </c>
      <c r="B628" s="672">
        <v>45216</v>
      </c>
      <c r="C628" s="671" t="s">
        <v>396</v>
      </c>
      <c r="D628" s="606" t="s">
        <v>397</v>
      </c>
      <c r="E628" s="670"/>
      <c r="F628" s="607">
        <v>550</v>
      </c>
      <c r="G628" s="607">
        <v>1400</v>
      </c>
      <c r="H628" s="670"/>
      <c r="I628" s="670"/>
      <c r="J628" s="670"/>
      <c r="K628" s="670"/>
      <c r="L628" s="670"/>
      <c r="M628" s="670"/>
      <c r="N628" s="670"/>
      <c r="O628" s="670"/>
      <c r="P628" s="670"/>
      <c r="Q628" s="603">
        <v>1950</v>
      </c>
      <c r="R628" s="670"/>
      <c r="S628" s="608">
        <v>2</v>
      </c>
      <c r="T628" s="608">
        <v>5</v>
      </c>
      <c r="U628" s="670"/>
      <c r="V628" s="670"/>
      <c r="W628" s="670"/>
      <c r="X628" s="670"/>
      <c r="Y628" s="670"/>
      <c r="Z628" s="670"/>
      <c r="AA628" s="670"/>
      <c r="AB628" s="670"/>
      <c r="AC628" s="670"/>
      <c r="AD628" s="605">
        <v>7</v>
      </c>
    </row>
    <row r="629" spans="1:30" ht="15.75" thickBot="1" x14ac:dyDescent="0.3">
      <c r="A629" s="593" t="s">
        <v>411</v>
      </c>
      <c r="B629" s="673">
        <v>45218</v>
      </c>
      <c r="C629" s="671" t="s">
        <v>396</v>
      </c>
      <c r="D629" s="600" t="s">
        <v>397</v>
      </c>
      <c r="E629" s="602"/>
      <c r="F629" s="602"/>
      <c r="G629" s="601">
        <v>199.1</v>
      </c>
      <c r="H629" s="602"/>
      <c r="I629" s="602"/>
      <c r="J629" s="602"/>
      <c r="K629" s="602"/>
      <c r="L629" s="602"/>
      <c r="M629" s="602"/>
      <c r="N629" s="602"/>
      <c r="O629" s="602"/>
      <c r="P629" s="602"/>
      <c r="Q629" s="603">
        <v>199.1</v>
      </c>
      <c r="R629" s="602"/>
      <c r="S629" s="602"/>
      <c r="T629" s="604">
        <v>1</v>
      </c>
      <c r="U629" s="602"/>
      <c r="V629" s="602"/>
      <c r="W629" s="602"/>
      <c r="X629" s="602"/>
      <c r="Y629" s="602"/>
      <c r="Z629" s="602"/>
      <c r="AA629" s="602"/>
      <c r="AB629" s="602"/>
      <c r="AC629" s="602"/>
      <c r="AD629" s="605">
        <v>1</v>
      </c>
    </row>
    <row r="630" spans="1:30" ht="15.75" thickBot="1" x14ac:dyDescent="0.3">
      <c r="A630" s="593" t="s">
        <v>411</v>
      </c>
      <c r="B630" s="672">
        <v>45219</v>
      </c>
      <c r="C630" s="671" t="s">
        <v>396</v>
      </c>
      <c r="D630" s="606" t="s">
        <v>397</v>
      </c>
      <c r="E630" s="670"/>
      <c r="F630" s="670"/>
      <c r="G630" s="607">
        <v>1019.51</v>
      </c>
      <c r="H630" s="670"/>
      <c r="I630" s="670"/>
      <c r="J630" s="670"/>
      <c r="K630" s="670"/>
      <c r="L630" s="670"/>
      <c r="M630" s="670"/>
      <c r="N630" s="670"/>
      <c r="O630" s="670"/>
      <c r="P630" s="670"/>
      <c r="Q630" s="603">
        <v>1019.51</v>
      </c>
      <c r="R630" s="670"/>
      <c r="S630" s="670"/>
      <c r="T630" s="608">
        <v>3</v>
      </c>
      <c r="U630" s="670"/>
      <c r="V630" s="670"/>
      <c r="W630" s="670"/>
      <c r="X630" s="670"/>
      <c r="Y630" s="670"/>
      <c r="Z630" s="670"/>
      <c r="AA630" s="670"/>
      <c r="AB630" s="670"/>
      <c r="AC630" s="670"/>
      <c r="AD630" s="605">
        <v>3</v>
      </c>
    </row>
    <row r="631" spans="1:30" ht="15.75" thickBot="1" x14ac:dyDescent="0.3">
      <c r="A631" s="593" t="s">
        <v>411</v>
      </c>
      <c r="B631" s="673">
        <v>45222</v>
      </c>
      <c r="C631" s="671" t="s">
        <v>396</v>
      </c>
      <c r="D631" s="600" t="s">
        <v>397</v>
      </c>
      <c r="E631" s="602"/>
      <c r="F631" s="602"/>
      <c r="G631" s="601">
        <v>200</v>
      </c>
      <c r="H631" s="602"/>
      <c r="I631" s="602"/>
      <c r="J631" s="602"/>
      <c r="K631" s="602"/>
      <c r="L631" s="602"/>
      <c r="M631" s="602"/>
      <c r="N631" s="602"/>
      <c r="O631" s="602"/>
      <c r="P631" s="602"/>
      <c r="Q631" s="603">
        <v>200</v>
      </c>
      <c r="R631" s="602"/>
      <c r="S631" s="602"/>
      <c r="T631" s="604">
        <v>1</v>
      </c>
      <c r="U631" s="602"/>
      <c r="V631" s="602"/>
      <c r="W631" s="602"/>
      <c r="X631" s="602"/>
      <c r="Y631" s="602"/>
      <c r="Z631" s="602"/>
      <c r="AA631" s="602"/>
      <c r="AB631" s="602"/>
      <c r="AC631" s="602"/>
      <c r="AD631" s="605">
        <v>1</v>
      </c>
    </row>
    <row r="632" spans="1:30" ht="15.75" thickBot="1" x14ac:dyDescent="0.3">
      <c r="A632" s="593" t="s">
        <v>411</v>
      </c>
      <c r="B632" s="672">
        <v>45223</v>
      </c>
      <c r="C632" s="671" t="s">
        <v>396</v>
      </c>
      <c r="D632" s="606" t="s">
        <v>397</v>
      </c>
      <c r="E632" s="670"/>
      <c r="F632" s="670"/>
      <c r="G632" s="607">
        <v>2104.61</v>
      </c>
      <c r="H632" s="670"/>
      <c r="I632" s="670"/>
      <c r="J632" s="670"/>
      <c r="K632" s="670"/>
      <c r="L632" s="670"/>
      <c r="M632" s="670"/>
      <c r="N632" s="670"/>
      <c r="O632" s="670"/>
      <c r="P632" s="670"/>
      <c r="Q632" s="603">
        <v>2104.61</v>
      </c>
      <c r="R632" s="670"/>
      <c r="S632" s="670"/>
      <c r="T632" s="608">
        <v>11</v>
      </c>
      <c r="U632" s="670"/>
      <c r="V632" s="670"/>
      <c r="W632" s="670"/>
      <c r="X632" s="670"/>
      <c r="Y632" s="670"/>
      <c r="Z632" s="670"/>
      <c r="AA632" s="670"/>
      <c r="AB632" s="670"/>
      <c r="AC632" s="670"/>
      <c r="AD632" s="605">
        <v>11</v>
      </c>
    </row>
    <row r="633" spans="1:30" ht="15.75" thickBot="1" x14ac:dyDescent="0.3">
      <c r="A633" s="593" t="s">
        <v>411</v>
      </c>
      <c r="B633" s="673">
        <v>45225</v>
      </c>
      <c r="C633" s="671" t="s">
        <v>396</v>
      </c>
      <c r="D633" s="600" t="s">
        <v>397</v>
      </c>
      <c r="E633" s="602"/>
      <c r="F633" s="602"/>
      <c r="G633" s="601">
        <v>1600</v>
      </c>
      <c r="H633" s="602"/>
      <c r="I633" s="602"/>
      <c r="J633" s="602"/>
      <c r="K633" s="602"/>
      <c r="L633" s="602"/>
      <c r="M633" s="602"/>
      <c r="N633" s="602"/>
      <c r="O633" s="602"/>
      <c r="P633" s="602"/>
      <c r="Q633" s="603">
        <v>1600</v>
      </c>
      <c r="R633" s="602"/>
      <c r="S633" s="602"/>
      <c r="T633" s="604">
        <v>5</v>
      </c>
      <c r="U633" s="602"/>
      <c r="V633" s="602"/>
      <c r="W633" s="602"/>
      <c r="X633" s="602"/>
      <c r="Y633" s="602"/>
      <c r="Z633" s="602"/>
      <c r="AA633" s="602"/>
      <c r="AB633" s="602"/>
      <c r="AC633" s="602"/>
      <c r="AD633" s="605">
        <v>5</v>
      </c>
    </row>
    <row r="634" spans="1:30" ht="15.75" thickBot="1" x14ac:dyDescent="0.3">
      <c r="A634" s="593" t="s">
        <v>411</v>
      </c>
      <c r="B634" s="672">
        <v>45229</v>
      </c>
      <c r="C634" s="671" t="s">
        <v>396</v>
      </c>
      <c r="D634" s="606" t="s">
        <v>397</v>
      </c>
      <c r="E634" s="670"/>
      <c r="F634" s="670"/>
      <c r="G634" s="607">
        <v>626.59</v>
      </c>
      <c r="H634" s="670"/>
      <c r="I634" s="670"/>
      <c r="J634" s="670"/>
      <c r="K634" s="670"/>
      <c r="L634" s="670"/>
      <c r="M634" s="670"/>
      <c r="N634" s="670"/>
      <c r="O634" s="670"/>
      <c r="P634" s="670"/>
      <c r="Q634" s="603">
        <v>626.59</v>
      </c>
      <c r="R634" s="670"/>
      <c r="S634" s="670"/>
      <c r="T634" s="608">
        <v>3</v>
      </c>
      <c r="U634" s="670"/>
      <c r="V634" s="670"/>
      <c r="W634" s="670"/>
      <c r="X634" s="670"/>
      <c r="Y634" s="670"/>
      <c r="Z634" s="670"/>
      <c r="AA634" s="670"/>
      <c r="AB634" s="670"/>
      <c r="AC634" s="670"/>
      <c r="AD634" s="605">
        <v>3</v>
      </c>
    </row>
    <row r="635" spans="1:30" ht="15.75" thickBot="1" x14ac:dyDescent="0.3">
      <c r="A635" s="593" t="s">
        <v>411</v>
      </c>
      <c r="B635" s="673">
        <v>45230</v>
      </c>
      <c r="C635" s="671" t="s">
        <v>396</v>
      </c>
      <c r="D635" s="600" t="s">
        <v>397</v>
      </c>
      <c r="E635" s="602"/>
      <c r="F635" s="602"/>
      <c r="G635" s="601">
        <v>1375</v>
      </c>
      <c r="H635" s="602"/>
      <c r="I635" s="602"/>
      <c r="J635" s="602"/>
      <c r="K635" s="602"/>
      <c r="L635" s="602"/>
      <c r="M635" s="602"/>
      <c r="N635" s="602"/>
      <c r="O635" s="602"/>
      <c r="P635" s="602"/>
      <c r="Q635" s="603">
        <v>1375</v>
      </c>
      <c r="R635" s="602"/>
      <c r="S635" s="602"/>
      <c r="T635" s="604">
        <v>7</v>
      </c>
      <c r="U635" s="602"/>
      <c r="V635" s="602"/>
      <c r="W635" s="602"/>
      <c r="X635" s="602"/>
      <c r="Y635" s="602"/>
      <c r="Z635" s="602"/>
      <c r="AA635" s="602"/>
      <c r="AB635" s="602"/>
      <c r="AC635" s="602"/>
      <c r="AD635" s="605">
        <v>7</v>
      </c>
    </row>
    <row r="636" spans="1:30" ht="15.75" thickBot="1" x14ac:dyDescent="0.3">
      <c r="A636" s="593" t="s">
        <v>411</v>
      </c>
      <c r="B636" s="672">
        <v>45231</v>
      </c>
      <c r="C636" s="671" t="s">
        <v>396</v>
      </c>
      <c r="D636" s="606" t="s">
        <v>397</v>
      </c>
      <c r="E636" s="670"/>
      <c r="F636" s="670"/>
      <c r="G636" s="607">
        <v>70</v>
      </c>
      <c r="H636" s="670"/>
      <c r="I636" s="670"/>
      <c r="J636" s="670"/>
      <c r="K636" s="670"/>
      <c r="L636" s="670"/>
      <c r="M636" s="670"/>
      <c r="N636" s="670"/>
      <c r="O636" s="670"/>
      <c r="P636" s="670"/>
      <c r="Q636" s="603">
        <v>70</v>
      </c>
      <c r="R636" s="670"/>
      <c r="S636" s="670"/>
      <c r="T636" s="608">
        <v>1</v>
      </c>
      <c r="U636" s="670"/>
      <c r="V636" s="670"/>
      <c r="W636" s="670"/>
      <c r="X636" s="670"/>
      <c r="Y636" s="670"/>
      <c r="Z636" s="670"/>
      <c r="AA636" s="670"/>
      <c r="AB636" s="670"/>
      <c r="AC636" s="670"/>
      <c r="AD636" s="605">
        <v>1</v>
      </c>
    </row>
    <row r="637" spans="1:30" ht="15.75" thickBot="1" x14ac:dyDescent="0.3">
      <c r="A637" s="593" t="s">
        <v>411</v>
      </c>
      <c r="B637" s="673">
        <v>45237</v>
      </c>
      <c r="C637" s="671" t="s">
        <v>396</v>
      </c>
      <c r="D637" s="600" t="s">
        <v>397</v>
      </c>
      <c r="E637" s="602"/>
      <c r="F637" s="602"/>
      <c r="G637" s="601">
        <v>643.57000000000005</v>
      </c>
      <c r="H637" s="602"/>
      <c r="I637" s="602"/>
      <c r="J637" s="602"/>
      <c r="K637" s="602"/>
      <c r="L637" s="602"/>
      <c r="M637" s="602"/>
      <c r="N637" s="602"/>
      <c r="O637" s="602"/>
      <c r="P637" s="602"/>
      <c r="Q637" s="603">
        <v>643.57000000000005</v>
      </c>
      <c r="R637" s="602"/>
      <c r="S637" s="602"/>
      <c r="T637" s="604">
        <v>3</v>
      </c>
      <c r="U637" s="602"/>
      <c r="V637" s="602"/>
      <c r="W637" s="602"/>
      <c r="X637" s="602"/>
      <c r="Y637" s="602"/>
      <c r="Z637" s="602"/>
      <c r="AA637" s="602"/>
      <c r="AB637" s="602"/>
      <c r="AC637" s="602"/>
      <c r="AD637" s="605">
        <v>3</v>
      </c>
    </row>
    <row r="638" spans="1:30" ht="15.75" thickBot="1" x14ac:dyDescent="0.3">
      <c r="A638" s="593" t="s">
        <v>411</v>
      </c>
      <c r="B638" s="672">
        <v>45238</v>
      </c>
      <c r="C638" s="671" t="s">
        <v>396</v>
      </c>
      <c r="D638" s="606" t="s">
        <v>397</v>
      </c>
      <c r="E638" s="670"/>
      <c r="F638" s="670"/>
      <c r="G638" s="670"/>
      <c r="H638" s="607">
        <v>1050</v>
      </c>
      <c r="I638" s="670"/>
      <c r="J638" s="670"/>
      <c r="K638" s="670"/>
      <c r="L638" s="670"/>
      <c r="M638" s="670"/>
      <c r="N638" s="670"/>
      <c r="O638" s="670"/>
      <c r="P638" s="670"/>
      <c r="Q638" s="603">
        <v>1050</v>
      </c>
      <c r="R638" s="670"/>
      <c r="S638" s="670"/>
      <c r="T638" s="670"/>
      <c r="U638" s="608">
        <v>3</v>
      </c>
      <c r="V638" s="670"/>
      <c r="W638" s="670"/>
      <c r="X638" s="670"/>
      <c r="Y638" s="670"/>
      <c r="Z638" s="670"/>
      <c r="AA638" s="670"/>
      <c r="AB638" s="670"/>
      <c r="AC638" s="670"/>
      <c r="AD638" s="605">
        <v>3</v>
      </c>
    </row>
    <row r="639" spans="1:30" ht="15.75" thickBot="1" x14ac:dyDescent="0.3">
      <c r="A639" s="593" t="s">
        <v>411</v>
      </c>
      <c r="B639" s="673">
        <v>45239</v>
      </c>
      <c r="C639" s="671" t="s">
        <v>396</v>
      </c>
      <c r="D639" s="600" t="s">
        <v>397</v>
      </c>
      <c r="E639" s="602"/>
      <c r="F639" s="602"/>
      <c r="G639" s="601">
        <v>600</v>
      </c>
      <c r="H639" s="601">
        <v>805.62</v>
      </c>
      <c r="I639" s="602"/>
      <c r="J639" s="602"/>
      <c r="K639" s="602"/>
      <c r="L639" s="602"/>
      <c r="M639" s="602"/>
      <c r="N639" s="602"/>
      <c r="O639" s="602"/>
      <c r="P639" s="602"/>
      <c r="Q639" s="603">
        <v>1405.62</v>
      </c>
      <c r="R639" s="602"/>
      <c r="S639" s="602"/>
      <c r="T639" s="604">
        <v>4</v>
      </c>
      <c r="U639" s="604">
        <v>7</v>
      </c>
      <c r="V639" s="602"/>
      <c r="W639" s="602"/>
      <c r="X639" s="602"/>
      <c r="Y639" s="602"/>
      <c r="Z639" s="602"/>
      <c r="AA639" s="602"/>
      <c r="AB639" s="602"/>
      <c r="AC639" s="602"/>
      <c r="AD639" s="605">
        <v>11</v>
      </c>
    </row>
    <row r="640" spans="1:30" ht="15.75" thickBot="1" x14ac:dyDescent="0.3">
      <c r="A640" s="593" t="s">
        <v>411</v>
      </c>
      <c r="B640" s="672">
        <v>45243</v>
      </c>
      <c r="C640" s="671" t="s">
        <v>396</v>
      </c>
      <c r="D640" s="606" t="s">
        <v>397</v>
      </c>
      <c r="E640" s="670"/>
      <c r="F640" s="670"/>
      <c r="G640" s="670"/>
      <c r="H640" s="607">
        <v>300</v>
      </c>
      <c r="I640" s="670"/>
      <c r="J640" s="670"/>
      <c r="K640" s="670"/>
      <c r="L640" s="670"/>
      <c r="M640" s="670"/>
      <c r="N640" s="670"/>
      <c r="O640" s="670"/>
      <c r="P640" s="670"/>
      <c r="Q640" s="603">
        <v>300</v>
      </c>
      <c r="R640" s="670"/>
      <c r="S640" s="670"/>
      <c r="T640" s="670"/>
      <c r="U640" s="608">
        <v>1</v>
      </c>
      <c r="V640" s="670"/>
      <c r="W640" s="670"/>
      <c r="X640" s="670"/>
      <c r="Y640" s="670"/>
      <c r="Z640" s="670"/>
      <c r="AA640" s="670"/>
      <c r="AB640" s="670"/>
      <c r="AC640" s="670"/>
      <c r="AD640" s="605">
        <v>1</v>
      </c>
    </row>
    <row r="641" spans="1:30" ht="15.75" thickBot="1" x14ac:dyDescent="0.3">
      <c r="A641" s="593" t="s">
        <v>411</v>
      </c>
      <c r="B641" s="673">
        <v>45244</v>
      </c>
      <c r="C641" s="671" t="s">
        <v>396</v>
      </c>
      <c r="D641" s="600" t="s">
        <v>397</v>
      </c>
      <c r="E641" s="602"/>
      <c r="F641" s="602"/>
      <c r="G641" s="601">
        <v>595.1</v>
      </c>
      <c r="H641" s="601">
        <v>577.49</v>
      </c>
      <c r="I641" s="602"/>
      <c r="J641" s="602"/>
      <c r="K641" s="602"/>
      <c r="L641" s="602"/>
      <c r="M641" s="602"/>
      <c r="N641" s="602"/>
      <c r="O641" s="602"/>
      <c r="P641" s="602"/>
      <c r="Q641" s="603">
        <v>1172.5899999999999</v>
      </c>
      <c r="R641" s="602"/>
      <c r="S641" s="602"/>
      <c r="T641" s="604">
        <v>3</v>
      </c>
      <c r="U641" s="604">
        <v>3</v>
      </c>
      <c r="V641" s="602"/>
      <c r="W641" s="602"/>
      <c r="X641" s="602"/>
      <c r="Y641" s="602"/>
      <c r="Z641" s="602"/>
      <c r="AA641" s="602"/>
      <c r="AB641" s="602"/>
      <c r="AC641" s="602"/>
      <c r="AD641" s="605">
        <v>6</v>
      </c>
    </row>
    <row r="642" spans="1:30" ht="15.75" thickBot="1" x14ac:dyDescent="0.3">
      <c r="A642" s="593" t="s">
        <v>411</v>
      </c>
      <c r="B642" s="672">
        <v>45245</v>
      </c>
      <c r="C642" s="671" t="s">
        <v>396</v>
      </c>
      <c r="D642" s="606" t="s">
        <v>397</v>
      </c>
      <c r="E642" s="670"/>
      <c r="F642" s="607">
        <v>81.040000000000006</v>
      </c>
      <c r="G642" s="607">
        <v>468.79</v>
      </c>
      <c r="H642" s="607">
        <v>1951.19</v>
      </c>
      <c r="I642" s="670"/>
      <c r="J642" s="670"/>
      <c r="K642" s="670"/>
      <c r="L642" s="670"/>
      <c r="M642" s="670"/>
      <c r="N642" s="670"/>
      <c r="O642" s="670"/>
      <c r="P642" s="670"/>
      <c r="Q642" s="603">
        <v>2501.02</v>
      </c>
      <c r="R642" s="670"/>
      <c r="S642" s="608">
        <v>1</v>
      </c>
      <c r="T642" s="608">
        <v>2</v>
      </c>
      <c r="U642" s="608">
        <v>9</v>
      </c>
      <c r="V642" s="670"/>
      <c r="W642" s="670"/>
      <c r="X642" s="670"/>
      <c r="Y642" s="670"/>
      <c r="Z642" s="670"/>
      <c r="AA642" s="670"/>
      <c r="AB642" s="670"/>
      <c r="AC642" s="670"/>
      <c r="AD642" s="605">
        <v>12</v>
      </c>
    </row>
    <row r="643" spans="1:30" ht="15.75" thickBot="1" x14ac:dyDescent="0.3">
      <c r="A643" s="593" t="s">
        <v>411</v>
      </c>
      <c r="B643" s="673">
        <v>45246</v>
      </c>
      <c r="C643" s="671" t="s">
        <v>396</v>
      </c>
      <c r="D643" s="600" t="s">
        <v>397</v>
      </c>
      <c r="E643" s="602"/>
      <c r="F643" s="602"/>
      <c r="G643" s="602"/>
      <c r="H643" s="601">
        <v>1300</v>
      </c>
      <c r="I643" s="602"/>
      <c r="J643" s="602"/>
      <c r="K643" s="602"/>
      <c r="L643" s="602"/>
      <c r="M643" s="602"/>
      <c r="N643" s="602"/>
      <c r="O643" s="602"/>
      <c r="P643" s="602"/>
      <c r="Q643" s="603">
        <v>1300</v>
      </c>
      <c r="R643" s="602"/>
      <c r="S643" s="602"/>
      <c r="T643" s="602"/>
      <c r="U643" s="604">
        <v>5</v>
      </c>
      <c r="V643" s="602"/>
      <c r="W643" s="602"/>
      <c r="X643" s="602"/>
      <c r="Y643" s="602"/>
      <c r="Z643" s="602"/>
      <c r="AA643" s="602"/>
      <c r="AB643" s="602"/>
      <c r="AC643" s="602"/>
      <c r="AD643" s="605">
        <v>5</v>
      </c>
    </row>
    <row r="644" spans="1:30" ht="15.75" thickBot="1" x14ac:dyDescent="0.3">
      <c r="A644" s="593" t="s">
        <v>411</v>
      </c>
      <c r="B644" s="672">
        <v>45247</v>
      </c>
      <c r="C644" s="671" t="s">
        <v>396</v>
      </c>
      <c r="D644" s="606" t="s">
        <v>397</v>
      </c>
      <c r="E644" s="670"/>
      <c r="F644" s="670"/>
      <c r="G644" s="670"/>
      <c r="H644" s="607">
        <v>1775</v>
      </c>
      <c r="I644" s="670"/>
      <c r="J644" s="670"/>
      <c r="K644" s="670"/>
      <c r="L644" s="670"/>
      <c r="M644" s="670"/>
      <c r="N644" s="670"/>
      <c r="O644" s="670"/>
      <c r="P644" s="670"/>
      <c r="Q644" s="603">
        <v>1775</v>
      </c>
      <c r="R644" s="670"/>
      <c r="S644" s="670"/>
      <c r="T644" s="670"/>
      <c r="U644" s="608">
        <v>6</v>
      </c>
      <c r="V644" s="670"/>
      <c r="W644" s="670"/>
      <c r="X644" s="670"/>
      <c r="Y644" s="670"/>
      <c r="Z644" s="670"/>
      <c r="AA644" s="670"/>
      <c r="AB644" s="670"/>
      <c r="AC644" s="670"/>
      <c r="AD644" s="605">
        <v>6</v>
      </c>
    </row>
    <row r="645" spans="1:30" ht="15.75" thickBot="1" x14ac:dyDescent="0.3">
      <c r="A645" s="593" t="s">
        <v>411</v>
      </c>
      <c r="B645" s="673">
        <v>45250</v>
      </c>
      <c r="C645" s="671" t="s">
        <v>396</v>
      </c>
      <c r="D645" s="600" t="s">
        <v>397</v>
      </c>
      <c r="E645" s="602"/>
      <c r="F645" s="602"/>
      <c r="G645" s="602"/>
      <c r="H645" s="601">
        <v>500</v>
      </c>
      <c r="I645" s="602"/>
      <c r="J645" s="602"/>
      <c r="K645" s="602"/>
      <c r="L645" s="602"/>
      <c r="M645" s="602"/>
      <c r="N645" s="602"/>
      <c r="O645" s="602"/>
      <c r="P645" s="602"/>
      <c r="Q645" s="603">
        <v>500</v>
      </c>
      <c r="R645" s="602"/>
      <c r="S645" s="602"/>
      <c r="T645" s="602"/>
      <c r="U645" s="604">
        <v>3</v>
      </c>
      <c r="V645" s="602"/>
      <c r="W645" s="602"/>
      <c r="X645" s="602"/>
      <c r="Y645" s="602"/>
      <c r="Z645" s="602"/>
      <c r="AA645" s="602"/>
      <c r="AB645" s="602"/>
      <c r="AC645" s="602"/>
      <c r="AD645" s="605">
        <v>3</v>
      </c>
    </row>
    <row r="646" spans="1:30" ht="15.75" thickBot="1" x14ac:dyDescent="0.3">
      <c r="A646" s="593" t="s">
        <v>411</v>
      </c>
      <c r="B646" s="672">
        <v>45251</v>
      </c>
      <c r="C646" s="671" t="s">
        <v>396</v>
      </c>
      <c r="D646" s="606" t="s">
        <v>397</v>
      </c>
      <c r="E646" s="670"/>
      <c r="F646" s="670"/>
      <c r="G646" s="670"/>
      <c r="H646" s="607">
        <v>600</v>
      </c>
      <c r="I646" s="670"/>
      <c r="J646" s="670"/>
      <c r="K646" s="670"/>
      <c r="L646" s="670"/>
      <c r="M646" s="670"/>
      <c r="N646" s="670"/>
      <c r="O646" s="670"/>
      <c r="P646" s="670"/>
      <c r="Q646" s="603">
        <v>600</v>
      </c>
      <c r="R646" s="670"/>
      <c r="S646" s="670"/>
      <c r="T646" s="670"/>
      <c r="U646" s="608">
        <v>2</v>
      </c>
      <c r="V646" s="670"/>
      <c r="W646" s="670"/>
      <c r="X646" s="670"/>
      <c r="Y646" s="670"/>
      <c r="Z646" s="670"/>
      <c r="AA646" s="670"/>
      <c r="AB646" s="670"/>
      <c r="AC646" s="670"/>
      <c r="AD646" s="605">
        <v>2</v>
      </c>
    </row>
    <row r="647" spans="1:30" ht="15.75" thickBot="1" x14ac:dyDescent="0.3">
      <c r="A647" s="593" t="s">
        <v>411</v>
      </c>
      <c r="B647" s="673">
        <v>45252</v>
      </c>
      <c r="C647" s="671" t="s">
        <v>396</v>
      </c>
      <c r="D647" s="600" t="s">
        <v>397</v>
      </c>
      <c r="E647" s="602"/>
      <c r="F647" s="602"/>
      <c r="G647" s="602"/>
      <c r="H647" s="601">
        <v>200</v>
      </c>
      <c r="I647" s="602"/>
      <c r="J647" s="602"/>
      <c r="K647" s="602"/>
      <c r="L647" s="602"/>
      <c r="M647" s="602"/>
      <c r="N647" s="602"/>
      <c r="O647" s="602"/>
      <c r="P647" s="602"/>
      <c r="Q647" s="603">
        <v>200</v>
      </c>
      <c r="R647" s="602"/>
      <c r="S647" s="602"/>
      <c r="T647" s="602"/>
      <c r="U647" s="604">
        <v>1</v>
      </c>
      <c r="V647" s="602"/>
      <c r="W647" s="602"/>
      <c r="X647" s="602"/>
      <c r="Y647" s="602"/>
      <c r="Z647" s="602"/>
      <c r="AA647" s="602"/>
      <c r="AB647" s="602"/>
      <c r="AC647" s="602"/>
      <c r="AD647" s="605">
        <v>1</v>
      </c>
    </row>
    <row r="648" spans="1:30" ht="15.75" thickBot="1" x14ac:dyDescent="0.3">
      <c r="A648" s="593" t="s">
        <v>411</v>
      </c>
      <c r="B648" s="672">
        <v>45257</v>
      </c>
      <c r="C648" s="671" t="s">
        <v>396</v>
      </c>
      <c r="D648" s="606" t="s">
        <v>397</v>
      </c>
      <c r="E648" s="670"/>
      <c r="F648" s="670"/>
      <c r="G648" s="670"/>
      <c r="H648" s="607">
        <v>1213.3599999999999</v>
      </c>
      <c r="I648" s="670"/>
      <c r="J648" s="670"/>
      <c r="K648" s="670"/>
      <c r="L648" s="670"/>
      <c r="M648" s="670"/>
      <c r="N648" s="670"/>
      <c r="O648" s="670"/>
      <c r="P648" s="670"/>
      <c r="Q648" s="603">
        <v>1213.3599999999999</v>
      </c>
      <c r="R648" s="670"/>
      <c r="S648" s="670"/>
      <c r="T648" s="670"/>
      <c r="U648" s="608">
        <v>3</v>
      </c>
      <c r="V648" s="670"/>
      <c r="W648" s="670"/>
      <c r="X648" s="670"/>
      <c r="Y648" s="670"/>
      <c r="Z648" s="670"/>
      <c r="AA648" s="670"/>
      <c r="AB648" s="670"/>
      <c r="AC648" s="670"/>
      <c r="AD648" s="605">
        <v>3</v>
      </c>
    </row>
    <row r="649" spans="1:30" ht="15.75" thickBot="1" x14ac:dyDescent="0.3">
      <c r="A649" s="593" t="s">
        <v>411</v>
      </c>
      <c r="B649" s="673">
        <v>45258</v>
      </c>
      <c r="C649" s="671" t="s">
        <v>396</v>
      </c>
      <c r="D649" s="600" t="s">
        <v>397</v>
      </c>
      <c r="E649" s="602"/>
      <c r="F649" s="602"/>
      <c r="G649" s="602"/>
      <c r="H649" s="601">
        <v>600</v>
      </c>
      <c r="I649" s="602"/>
      <c r="J649" s="602"/>
      <c r="K649" s="602"/>
      <c r="L649" s="602"/>
      <c r="M649" s="602"/>
      <c r="N649" s="602"/>
      <c r="O649" s="602"/>
      <c r="P649" s="602"/>
      <c r="Q649" s="603">
        <v>600</v>
      </c>
      <c r="R649" s="602"/>
      <c r="S649" s="602"/>
      <c r="T649" s="602"/>
      <c r="U649" s="604">
        <v>1</v>
      </c>
      <c r="V649" s="602"/>
      <c r="W649" s="602"/>
      <c r="X649" s="602"/>
      <c r="Y649" s="602"/>
      <c r="Z649" s="602"/>
      <c r="AA649" s="602"/>
      <c r="AB649" s="602"/>
      <c r="AC649" s="602"/>
      <c r="AD649" s="605">
        <v>1</v>
      </c>
    </row>
    <row r="650" spans="1:30" ht="15.75" thickBot="1" x14ac:dyDescent="0.3">
      <c r="A650" s="593" t="s">
        <v>411</v>
      </c>
      <c r="B650" s="672">
        <v>45260</v>
      </c>
      <c r="C650" s="671" t="s">
        <v>396</v>
      </c>
      <c r="D650" s="606" t="s">
        <v>397</v>
      </c>
      <c r="E650" s="670"/>
      <c r="F650" s="607">
        <v>97.4</v>
      </c>
      <c r="G650" s="670"/>
      <c r="H650" s="607">
        <v>243</v>
      </c>
      <c r="I650" s="670"/>
      <c r="J650" s="670"/>
      <c r="K650" s="670"/>
      <c r="L650" s="670"/>
      <c r="M650" s="670"/>
      <c r="N650" s="670"/>
      <c r="O650" s="670"/>
      <c r="P650" s="670"/>
      <c r="Q650" s="603">
        <v>340.4</v>
      </c>
      <c r="R650" s="670"/>
      <c r="S650" s="608">
        <v>1</v>
      </c>
      <c r="T650" s="670"/>
      <c r="U650" s="608">
        <v>1</v>
      </c>
      <c r="V650" s="670"/>
      <c r="W650" s="670"/>
      <c r="X650" s="670"/>
      <c r="Y650" s="670"/>
      <c r="Z650" s="670"/>
      <c r="AA650" s="670"/>
      <c r="AB650" s="670"/>
      <c r="AC650" s="670"/>
      <c r="AD650" s="605">
        <v>2</v>
      </c>
    </row>
    <row r="651" spans="1:30" ht="15.75" thickBot="1" x14ac:dyDescent="0.3">
      <c r="A651" s="593" t="s">
        <v>411</v>
      </c>
      <c r="B651" s="673">
        <v>45264</v>
      </c>
      <c r="C651" s="671" t="s">
        <v>396</v>
      </c>
      <c r="D651" s="600" t="s">
        <v>397</v>
      </c>
      <c r="E651" s="602"/>
      <c r="F651" s="602"/>
      <c r="G651" s="602"/>
      <c r="H651" s="601">
        <v>1526.48</v>
      </c>
      <c r="I651" s="601">
        <v>758.61</v>
      </c>
      <c r="J651" s="602"/>
      <c r="K651" s="602"/>
      <c r="L651" s="602"/>
      <c r="M651" s="602"/>
      <c r="N651" s="602"/>
      <c r="O651" s="602"/>
      <c r="P651" s="602"/>
      <c r="Q651" s="603">
        <v>2285.09</v>
      </c>
      <c r="R651" s="602"/>
      <c r="S651" s="602"/>
      <c r="T651" s="602"/>
      <c r="U651" s="604">
        <v>6</v>
      </c>
      <c r="V651" s="604">
        <v>2</v>
      </c>
      <c r="W651" s="602"/>
      <c r="X651" s="602"/>
      <c r="Y651" s="602"/>
      <c r="Z651" s="602"/>
      <c r="AA651" s="602"/>
      <c r="AB651" s="602"/>
      <c r="AC651" s="602"/>
      <c r="AD651" s="605">
        <v>8</v>
      </c>
    </row>
    <row r="652" spans="1:30" ht="15.75" thickBot="1" x14ac:dyDescent="0.3">
      <c r="A652" s="593" t="s">
        <v>411</v>
      </c>
      <c r="B652" s="672">
        <v>45265</v>
      </c>
      <c r="C652" s="671" t="s">
        <v>396</v>
      </c>
      <c r="D652" s="606" t="s">
        <v>397</v>
      </c>
      <c r="E652" s="607">
        <v>1346.61</v>
      </c>
      <c r="F652" s="607">
        <v>2300</v>
      </c>
      <c r="G652" s="670"/>
      <c r="H652" s="607">
        <v>300</v>
      </c>
      <c r="I652" s="670"/>
      <c r="J652" s="670"/>
      <c r="K652" s="670"/>
      <c r="L652" s="670"/>
      <c r="M652" s="670"/>
      <c r="N652" s="670"/>
      <c r="O652" s="670"/>
      <c r="P652" s="670"/>
      <c r="Q652" s="603">
        <v>3946.61</v>
      </c>
      <c r="R652" s="608">
        <v>7</v>
      </c>
      <c r="S652" s="608">
        <v>8</v>
      </c>
      <c r="T652" s="670"/>
      <c r="U652" s="608">
        <v>3</v>
      </c>
      <c r="V652" s="670"/>
      <c r="W652" s="670"/>
      <c r="X652" s="670"/>
      <c r="Y652" s="670"/>
      <c r="Z652" s="670"/>
      <c r="AA652" s="670"/>
      <c r="AB652" s="670"/>
      <c r="AC652" s="670"/>
      <c r="AD652" s="605">
        <v>18</v>
      </c>
    </row>
    <row r="653" spans="1:30" ht="15.75" thickBot="1" x14ac:dyDescent="0.3">
      <c r="A653" s="593" t="s">
        <v>411</v>
      </c>
      <c r="B653" s="673">
        <v>45266</v>
      </c>
      <c r="C653" s="671" t="s">
        <v>396</v>
      </c>
      <c r="D653" s="600" t="s">
        <v>397</v>
      </c>
      <c r="E653" s="602"/>
      <c r="F653" s="601">
        <v>3017.92</v>
      </c>
      <c r="G653" s="601">
        <v>1604.77</v>
      </c>
      <c r="H653" s="601">
        <v>300</v>
      </c>
      <c r="I653" s="601">
        <v>189.56</v>
      </c>
      <c r="J653" s="602"/>
      <c r="K653" s="602"/>
      <c r="L653" s="602"/>
      <c r="M653" s="602"/>
      <c r="N653" s="602"/>
      <c r="O653" s="602"/>
      <c r="P653" s="602"/>
      <c r="Q653" s="603">
        <v>5112.25</v>
      </c>
      <c r="R653" s="602"/>
      <c r="S653" s="604">
        <v>9</v>
      </c>
      <c r="T653" s="604">
        <v>8</v>
      </c>
      <c r="U653" s="604">
        <v>1</v>
      </c>
      <c r="V653" s="604">
        <v>1</v>
      </c>
      <c r="W653" s="602"/>
      <c r="X653" s="602"/>
      <c r="Y653" s="602"/>
      <c r="Z653" s="602"/>
      <c r="AA653" s="602"/>
      <c r="AB653" s="602"/>
      <c r="AC653" s="602"/>
      <c r="AD653" s="605">
        <v>19</v>
      </c>
    </row>
    <row r="654" spans="1:30" ht="15.75" thickBot="1" x14ac:dyDescent="0.3">
      <c r="A654" s="593" t="s">
        <v>411</v>
      </c>
      <c r="B654" s="672">
        <v>45268</v>
      </c>
      <c r="C654" s="671" t="s">
        <v>396</v>
      </c>
      <c r="D654" s="606" t="s">
        <v>397</v>
      </c>
      <c r="E654" s="670"/>
      <c r="F654" s="670"/>
      <c r="G654" s="670"/>
      <c r="H654" s="670"/>
      <c r="I654" s="607">
        <v>139.09</v>
      </c>
      <c r="J654" s="670"/>
      <c r="K654" s="670"/>
      <c r="L654" s="670"/>
      <c r="M654" s="670"/>
      <c r="N654" s="670"/>
      <c r="O654" s="670"/>
      <c r="P654" s="670"/>
      <c r="Q654" s="603">
        <v>139.09</v>
      </c>
      <c r="R654" s="670"/>
      <c r="S654" s="670"/>
      <c r="T654" s="670"/>
      <c r="U654" s="670"/>
      <c r="V654" s="608">
        <v>1</v>
      </c>
      <c r="W654" s="670"/>
      <c r="X654" s="670"/>
      <c r="Y654" s="670"/>
      <c r="Z654" s="670"/>
      <c r="AA654" s="670"/>
      <c r="AB654" s="670"/>
      <c r="AC654" s="670"/>
      <c r="AD654" s="605">
        <v>1</v>
      </c>
    </row>
    <row r="655" spans="1:30" ht="15.75" thickBot="1" x14ac:dyDescent="0.3">
      <c r="A655" s="593" t="s">
        <v>411</v>
      </c>
      <c r="B655" s="673">
        <v>45271</v>
      </c>
      <c r="C655" s="671" t="s">
        <v>396</v>
      </c>
      <c r="D655" s="600" t="s">
        <v>397</v>
      </c>
      <c r="E655" s="602"/>
      <c r="F655" s="602"/>
      <c r="G655" s="602"/>
      <c r="H655" s="602"/>
      <c r="I655" s="601">
        <v>600</v>
      </c>
      <c r="J655" s="602"/>
      <c r="K655" s="602"/>
      <c r="L655" s="602"/>
      <c r="M655" s="602"/>
      <c r="N655" s="602"/>
      <c r="O655" s="602"/>
      <c r="P655" s="602"/>
      <c r="Q655" s="603">
        <v>600</v>
      </c>
      <c r="R655" s="602"/>
      <c r="S655" s="602"/>
      <c r="T655" s="602"/>
      <c r="U655" s="602"/>
      <c r="V655" s="604">
        <v>5</v>
      </c>
      <c r="W655" s="602"/>
      <c r="X655" s="602"/>
      <c r="Y655" s="602"/>
      <c r="Z655" s="602"/>
      <c r="AA655" s="602"/>
      <c r="AB655" s="602"/>
      <c r="AC655" s="602"/>
      <c r="AD655" s="605">
        <v>5</v>
      </c>
    </row>
    <row r="656" spans="1:30" ht="15.75" thickBot="1" x14ac:dyDescent="0.3">
      <c r="A656" s="593" t="s">
        <v>411</v>
      </c>
      <c r="B656" s="672">
        <v>45272</v>
      </c>
      <c r="C656" s="671" t="s">
        <v>396</v>
      </c>
      <c r="D656" s="606" t="s">
        <v>397</v>
      </c>
      <c r="E656" s="670"/>
      <c r="F656" s="670"/>
      <c r="G656" s="607">
        <v>400</v>
      </c>
      <c r="H656" s="670"/>
      <c r="I656" s="670"/>
      <c r="J656" s="670"/>
      <c r="K656" s="670"/>
      <c r="L656" s="670"/>
      <c r="M656" s="670"/>
      <c r="N656" s="670"/>
      <c r="O656" s="670"/>
      <c r="P656" s="670"/>
      <c r="Q656" s="603">
        <v>400</v>
      </c>
      <c r="R656" s="670"/>
      <c r="S656" s="670"/>
      <c r="T656" s="608">
        <v>2</v>
      </c>
      <c r="U656" s="670"/>
      <c r="V656" s="670"/>
      <c r="W656" s="670"/>
      <c r="X656" s="670"/>
      <c r="Y656" s="670"/>
      <c r="Z656" s="670"/>
      <c r="AA656" s="670"/>
      <c r="AB656" s="670"/>
      <c r="AC656" s="670"/>
      <c r="AD656" s="605">
        <v>2</v>
      </c>
    </row>
    <row r="657" spans="1:30" ht="15.75" thickBot="1" x14ac:dyDescent="0.3">
      <c r="A657" s="593" t="s">
        <v>411</v>
      </c>
      <c r="B657" s="673">
        <v>45273</v>
      </c>
      <c r="C657" s="671" t="s">
        <v>396</v>
      </c>
      <c r="D657" s="600" t="s">
        <v>397</v>
      </c>
      <c r="E657" s="602"/>
      <c r="F657" s="602"/>
      <c r="G657" s="602"/>
      <c r="H657" s="602"/>
      <c r="I657" s="601">
        <v>1771.51</v>
      </c>
      <c r="J657" s="602"/>
      <c r="K657" s="602"/>
      <c r="L657" s="602"/>
      <c r="M657" s="602"/>
      <c r="N657" s="602"/>
      <c r="O657" s="602"/>
      <c r="P657" s="602"/>
      <c r="Q657" s="603">
        <v>1771.51</v>
      </c>
      <c r="R657" s="602"/>
      <c r="S657" s="602"/>
      <c r="T657" s="602"/>
      <c r="U657" s="602"/>
      <c r="V657" s="604">
        <v>5</v>
      </c>
      <c r="W657" s="602"/>
      <c r="X657" s="602"/>
      <c r="Y657" s="602"/>
      <c r="Z657" s="602"/>
      <c r="AA657" s="602"/>
      <c r="AB657" s="602"/>
      <c r="AC657" s="602"/>
      <c r="AD657" s="605">
        <v>5</v>
      </c>
    </row>
    <row r="658" spans="1:30" ht="15.75" thickBot="1" x14ac:dyDescent="0.3">
      <c r="A658" s="593" t="s">
        <v>411</v>
      </c>
      <c r="B658" s="672">
        <v>45274</v>
      </c>
      <c r="C658" s="671" t="s">
        <v>396</v>
      </c>
      <c r="D658" s="606" t="s">
        <v>397</v>
      </c>
      <c r="E658" s="670"/>
      <c r="F658" s="670"/>
      <c r="G658" s="670"/>
      <c r="H658" s="670"/>
      <c r="I658" s="607">
        <v>300</v>
      </c>
      <c r="J658" s="670"/>
      <c r="K658" s="670"/>
      <c r="L658" s="670"/>
      <c r="M658" s="670"/>
      <c r="N658" s="670"/>
      <c r="O658" s="670"/>
      <c r="P658" s="670"/>
      <c r="Q658" s="603">
        <v>300</v>
      </c>
      <c r="R658" s="670"/>
      <c r="S658" s="670"/>
      <c r="T658" s="670"/>
      <c r="U658" s="670"/>
      <c r="V658" s="608">
        <v>1</v>
      </c>
      <c r="W658" s="670"/>
      <c r="X658" s="670"/>
      <c r="Y658" s="670"/>
      <c r="Z658" s="670"/>
      <c r="AA658" s="670"/>
      <c r="AB658" s="670"/>
      <c r="AC658" s="670"/>
      <c r="AD658" s="605">
        <v>1</v>
      </c>
    </row>
    <row r="659" spans="1:30" ht="15.75" thickBot="1" x14ac:dyDescent="0.3">
      <c r="A659" s="593" t="s">
        <v>411</v>
      </c>
      <c r="B659" s="673">
        <v>45275</v>
      </c>
      <c r="C659" s="671" t="s">
        <v>396</v>
      </c>
      <c r="D659" s="600" t="s">
        <v>397</v>
      </c>
      <c r="E659" s="602"/>
      <c r="F659" s="602"/>
      <c r="G659" s="602"/>
      <c r="H659" s="601">
        <v>1281.67</v>
      </c>
      <c r="I659" s="601">
        <v>3843.16</v>
      </c>
      <c r="J659" s="602"/>
      <c r="K659" s="602"/>
      <c r="L659" s="602"/>
      <c r="M659" s="602"/>
      <c r="N659" s="602"/>
      <c r="O659" s="602"/>
      <c r="P659" s="602"/>
      <c r="Q659" s="603">
        <v>5124.83</v>
      </c>
      <c r="R659" s="602"/>
      <c r="S659" s="602"/>
      <c r="T659" s="602"/>
      <c r="U659" s="604">
        <v>6</v>
      </c>
      <c r="V659" s="604">
        <v>15</v>
      </c>
      <c r="W659" s="602"/>
      <c r="X659" s="602"/>
      <c r="Y659" s="602"/>
      <c r="Z659" s="602"/>
      <c r="AA659" s="602"/>
      <c r="AB659" s="602"/>
      <c r="AC659" s="602"/>
      <c r="AD659" s="605">
        <v>21</v>
      </c>
    </row>
    <row r="660" spans="1:30" ht="15.75" thickBot="1" x14ac:dyDescent="0.3">
      <c r="A660" s="593" t="s">
        <v>411</v>
      </c>
      <c r="B660" s="672">
        <v>45279</v>
      </c>
      <c r="C660" s="671" t="s">
        <v>396</v>
      </c>
      <c r="D660" s="606" t="s">
        <v>397</v>
      </c>
      <c r="E660" s="670"/>
      <c r="F660" s="670"/>
      <c r="G660" s="670"/>
      <c r="H660" s="670"/>
      <c r="I660" s="607">
        <v>400</v>
      </c>
      <c r="J660" s="670"/>
      <c r="K660" s="670"/>
      <c r="L660" s="670"/>
      <c r="M660" s="670"/>
      <c r="N660" s="670"/>
      <c r="O660" s="670"/>
      <c r="P660" s="670"/>
      <c r="Q660" s="603">
        <v>400</v>
      </c>
      <c r="R660" s="670"/>
      <c r="S660" s="670"/>
      <c r="T660" s="670"/>
      <c r="U660" s="670"/>
      <c r="V660" s="608">
        <v>1</v>
      </c>
      <c r="W660" s="670"/>
      <c r="X660" s="670"/>
      <c r="Y660" s="670"/>
      <c r="Z660" s="670"/>
      <c r="AA660" s="670"/>
      <c r="AB660" s="670"/>
      <c r="AC660" s="670"/>
      <c r="AD660" s="605">
        <v>1</v>
      </c>
    </row>
    <row r="661" spans="1:30" ht="15.75" thickBot="1" x14ac:dyDescent="0.3">
      <c r="A661" s="593" t="s">
        <v>411</v>
      </c>
      <c r="B661" s="673">
        <v>45280</v>
      </c>
      <c r="C661" s="671" t="s">
        <v>396</v>
      </c>
      <c r="D661" s="600" t="s">
        <v>397</v>
      </c>
      <c r="E661" s="602"/>
      <c r="F661" s="602"/>
      <c r="G661" s="602"/>
      <c r="H661" s="602"/>
      <c r="I661" s="601">
        <v>1289.49</v>
      </c>
      <c r="J661" s="602"/>
      <c r="K661" s="602"/>
      <c r="L661" s="602"/>
      <c r="M661" s="602"/>
      <c r="N661" s="602"/>
      <c r="O661" s="602"/>
      <c r="P661" s="602"/>
      <c r="Q661" s="603">
        <v>1289.49</v>
      </c>
      <c r="R661" s="602"/>
      <c r="S661" s="602"/>
      <c r="T661" s="602"/>
      <c r="U661" s="602"/>
      <c r="V661" s="604">
        <v>7</v>
      </c>
      <c r="W661" s="602"/>
      <c r="X661" s="602"/>
      <c r="Y661" s="602"/>
      <c r="Z661" s="602"/>
      <c r="AA661" s="602"/>
      <c r="AB661" s="602"/>
      <c r="AC661" s="602"/>
      <c r="AD661" s="605">
        <v>7</v>
      </c>
    </row>
    <row r="662" spans="1:30" ht="15.75" thickBot="1" x14ac:dyDescent="0.3">
      <c r="A662" s="593" t="s">
        <v>411</v>
      </c>
      <c r="B662" s="672">
        <v>45281</v>
      </c>
      <c r="C662" s="671" t="s">
        <v>396</v>
      </c>
      <c r="D662" s="606" t="s">
        <v>397</v>
      </c>
      <c r="E662" s="670"/>
      <c r="F662" s="670"/>
      <c r="G662" s="670"/>
      <c r="H662" s="670"/>
      <c r="I662" s="607">
        <v>200</v>
      </c>
      <c r="J662" s="670"/>
      <c r="K662" s="670"/>
      <c r="L662" s="670"/>
      <c r="M662" s="670"/>
      <c r="N662" s="670"/>
      <c r="O662" s="670"/>
      <c r="P662" s="670"/>
      <c r="Q662" s="603">
        <v>200</v>
      </c>
      <c r="R662" s="670"/>
      <c r="S662" s="670"/>
      <c r="T662" s="670"/>
      <c r="U662" s="670"/>
      <c r="V662" s="608">
        <v>1</v>
      </c>
      <c r="W662" s="670"/>
      <c r="X662" s="670"/>
      <c r="Y662" s="670"/>
      <c r="Z662" s="670"/>
      <c r="AA662" s="670"/>
      <c r="AB662" s="670"/>
      <c r="AC662" s="670"/>
      <c r="AD662" s="605">
        <v>1</v>
      </c>
    </row>
    <row r="663" spans="1:30" ht="15.75" thickBot="1" x14ac:dyDescent="0.3">
      <c r="A663" s="593" t="s">
        <v>411</v>
      </c>
      <c r="B663" s="673">
        <v>45286</v>
      </c>
      <c r="C663" s="671" t="s">
        <v>396</v>
      </c>
      <c r="D663" s="600" t="s">
        <v>397</v>
      </c>
      <c r="E663" s="602"/>
      <c r="F663" s="602"/>
      <c r="G663" s="601">
        <v>100</v>
      </c>
      <c r="H663" s="601">
        <v>349.46</v>
      </c>
      <c r="I663" s="602"/>
      <c r="J663" s="602"/>
      <c r="K663" s="602"/>
      <c r="L663" s="602"/>
      <c r="M663" s="602"/>
      <c r="N663" s="602"/>
      <c r="O663" s="602"/>
      <c r="P663" s="602"/>
      <c r="Q663" s="603">
        <v>449.46</v>
      </c>
      <c r="R663" s="602"/>
      <c r="S663" s="602"/>
      <c r="T663" s="604">
        <v>1</v>
      </c>
      <c r="U663" s="604">
        <v>2</v>
      </c>
      <c r="V663" s="602"/>
      <c r="W663" s="602"/>
      <c r="X663" s="602"/>
      <c r="Y663" s="602"/>
      <c r="Z663" s="602"/>
      <c r="AA663" s="602"/>
      <c r="AB663" s="602"/>
      <c r="AC663" s="602"/>
      <c r="AD663" s="605">
        <v>3</v>
      </c>
    </row>
    <row r="664" spans="1:30" ht="15.75" thickBot="1" x14ac:dyDescent="0.3">
      <c r="A664" s="593" t="s">
        <v>411</v>
      </c>
      <c r="B664" s="672">
        <v>45288</v>
      </c>
      <c r="C664" s="671" t="s">
        <v>396</v>
      </c>
      <c r="D664" s="606" t="s">
        <v>397</v>
      </c>
      <c r="E664" s="670"/>
      <c r="F664" s="670"/>
      <c r="G664" s="670"/>
      <c r="H664" s="607">
        <v>200</v>
      </c>
      <c r="I664" s="607">
        <v>1976.65</v>
      </c>
      <c r="J664" s="670"/>
      <c r="K664" s="670"/>
      <c r="L664" s="670"/>
      <c r="M664" s="670"/>
      <c r="N664" s="670"/>
      <c r="O664" s="670"/>
      <c r="P664" s="670"/>
      <c r="Q664" s="603">
        <v>2176.65</v>
      </c>
      <c r="R664" s="670"/>
      <c r="S664" s="670"/>
      <c r="T664" s="670"/>
      <c r="U664" s="608">
        <v>1</v>
      </c>
      <c r="V664" s="608">
        <v>7</v>
      </c>
      <c r="W664" s="670"/>
      <c r="X664" s="670"/>
      <c r="Y664" s="670"/>
      <c r="Z664" s="670"/>
      <c r="AA664" s="670"/>
      <c r="AB664" s="670"/>
      <c r="AC664" s="670"/>
      <c r="AD664" s="605">
        <v>8</v>
      </c>
    </row>
    <row r="665" spans="1:30" ht="15.75" thickBot="1" x14ac:dyDescent="0.3">
      <c r="A665" s="593" t="s">
        <v>411</v>
      </c>
      <c r="B665" s="673">
        <v>45295</v>
      </c>
      <c r="C665" s="671" t="s">
        <v>396</v>
      </c>
      <c r="D665" s="600" t="s">
        <v>397</v>
      </c>
      <c r="E665" s="602"/>
      <c r="F665" s="602"/>
      <c r="G665" s="602"/>
      <c r="H665" s="602"/>
      <c r="I665" s="601">
        <v>1050</v>
      </c>
      <c r="J665" s="602"/>
      <c r="K665" s="602"/>
      <c r="L665" s="602"/>
      <c r="M665" s="602"/>
      <c r="N665" s="602"/>
      <c r="O665" s="602"/>
      <c r="P665" s="602"/>
      <c r="Q665" s="603">
        <v>1050</v>
      </c>
      <c r="R665" s="602"/>
      <c r="S665" s="602"/>
      <c r="T665" s="602"/>
      <c r="U665" s="602"/>
      <c r="V665" s="604">
        <v>4</v>
      </c>
      <c r="W665" s="602"/>
      <c r="X665" s="602"/>
      <c r="Y665" s="602"/>
      <c r="Z665" s="602"/>
      <c r="AA665" s="602"/>
      <c r="AB665" s="602"/>
      <c r="AC665" s="602"/>
      <c r="AD665" s="605">
        <v>4</v>
      </c>
    </row>
    <row r="666" spans="1:30" ht="15.75" thickBot="1" x14ac:dyDescent="0.3">
      <c r="A666" s="593" t="s">
        <v>411</v>
      </c>
      <c r="B666" s="672">
        <v>45299</v>
      </c>
      <c r="C666" s="671" t="s">
        <v>396</v>
      </c>
      <c r="D666" s="606" t="s">
        <v>397</v>
      </c>
      <c r="E666" s="670"/>
      <c r="F666" s="670"/>
      <c r="G666" s="607">
        <v>109.04</v>
      </c>
      <c r="H666" s="607">
        <v>500</v>
      </c>
      <c r="I666" s="670"/>
      <c r="J666" s="607">
        <v>453.55</v>
      </c>
      <c r="K666" s="670"/>
      <c r="L666" s="670"/>
      <c r="M666" s="670"/>
      <c r="N666" s="670"/>
      <c r="O666" s="670"/>
      <c r="P666" s="670"/>
      <c r="Q666" s="603">
        <v>1062.5899999999999</v>
      </c>
      <c r="R666" s="670"/>
      <c r="S666" s="670"/>
      <c r="T666" s="608">
        <v>1</v>
      </c>
      <c r="U666" s="608">
        <v>2</v>
      </c>
      <c r="V666" s="670"/>
      <c r="W666" s="608">
        <v>1</v>
      </c>
      <c r="X666" s="670"/>
      <c r="Y666" s="670"/>
      <c r="Z666" s="670"/>
      <c r="AA666" s="670"/>
      <c r="AB666" s="670"/>
      <c r="AC666" s="670"/>
      <c r="AD666" s="605">
        <v>4</v>
      </c>
    </row>
    <row r="667" spans="1:30" ht="15.75" thickBot="1" x14ac:dyDescent="0.3">
      <c r="A667" s="593" t="s">
        <v>411</v>
      </c>
      <c r="B667" s="673">
        <v>45300</v>
      </c>
      <c r="C667" s="671" t="s">
        <v>396</v>
      </c>
      <c r="D667" s="600" t="s">
        <v>397</v>
      </c>
      <c r="E667" s="602"/>
      <c r="F667" s="602"/>
      <c r="G667" s="602"/>
      <c r="H667" s="602"/>
      <c r="I667" s="601">
        <v>609.14</v>
      </c>
      <c r="J667" s="601">
        <v>1307.0899999999999</v>
      </c>
      <c r="K667" s="602"/>
      <c r="L667" s="602"/>
      <c r="M667" s="602"/>
      <c r="N667" s="602"/>
      <c r="O667" s="602"/>
      <c r="P667" s="602"/>
      <c r="Q667" s="603">
        <v>1916.23</v>
      </c>
      <c r="R667" s="602"/>
      <c r="S667" s="602"/>
      <c r="T667" s="602"/>
      <c r="U667" s="602"/>
      <c r="V667" s="604">
        <v>3</v>
      </c>
      <c r="W667" s="604">
        <v>4</v>
      </c>
      <c r="X667" s="602"/>
      <c r="Y667" s="602"/>
      <c r="Z667" s="602"/>
      <c r="AA667" s="602"/>
      <c r="AB667" s="602"/>
      <c r="AC667" s="602"/>
      <c r="AD667" s="605">
        <v>7</v>
      </c>
    </row>
    <row r="668" spans="1:30" ht="15.75" thickBot="1" x14ac:dyDescent="0.3">
      <c r="A668" s="593" t="s">
        <v>411</v>
      </c>
      <c r="B668" s="672">
        <v>45301</v>
      </c>
      <c r="C668" s="671" t="s">
        <v>396</v>
      </c>
      <c r="D668" s="606" t="s">
        <v>397</v>
      </c>
      <c r="E668" s="670"/>
      <c r="F668" s="670"/>
      <c r="G668" s="670"/>
      <c r="H668" s="670"/>
      <c r="I668" s="670"/>
      <c r="J668" s="607">
        <v>100</v>
      </c>
      <c r="K668" s="670"/>
      <c r="L668" s="670"/>
      <c r="M668" s="670"/>
      <c r="N668" s="670"/>
      <c r="O668" s="670"/>
      <c r="P668" s="670"/>
      <c r="Q668" s="603">
        <v>100</v>
      </c>
      <c r="R668" s="670"/>
      <c r="S668" s="670"/>
      <c r="T668" s="670"/>
      <c r="U668" s="670"/>
      <c r="V668" s="670"/>
      <c r="W668" s="608">
        <v>1</v>
      </c>
      <c r="X668" s="670"/>
      <c r="Y668" s="670"/>
      <c r="Z668" s="670"/>
      <c r="AA668" s="670"/>
      <c r="AB668" s="670"/>
      <c r="AC668" s="670"/>
      <c r="AD668" s="605">
        <v>1</v>
      </c>
    </row>
    <row r="669" spans="1:30" ht="15.75" thickBot="1" x14ac:dyDescent="0.3">
      <c r="A669" s="593" t="s">
        <v>411</v>
      </c>
      <c r="B669" s="673">
        <v>45313</v>
      </c>
      <c r="C669" s="671" t="s">
        <v>396</v>
      </c>
      <c r="D669" s="600" t="s">
        <v>397</v>
      </c>
      <c r="E669" s="602"/>
      <c r="F669" s="602"/>
      <c r="G669" s="602"/>
      <c r="H669" s="602"/>
      <c r="I669" s="601">
        <v>570.78</v>
      </c>
      <c r="J669" s="601">
        <v>890.98</v>
      </c>
      <c r="K669" s="602"/>
      <c r="L669" s="602"/>
      <c r="M669" s="602"/>
      <c r="N669" s="602"/>
      <c r="O669" s="602"/>
      <c r="P669" s="602"/>
      <c r="Q669" s="603">
        <v>1461.76</v>
      </c>
      <c r="R669" s="602"/>
      <c r="S669" s="602"/>
      <c r="T669" s="602"/>
      <c r="U669" s="602"/>
      <c r="V669" s="604">
        <v>2</v>
      </c>
      <c r="W669" s="604">
        <v>4</v>
      </c>
      <c r="X669" s="602"/>
      <c r="Y669" s="602"/>
      <c r="Z669" s="602"/>
      <c r="AA669" s="602"/>
      <c r="AB669" s="602"/>
      <c r="AC669" s="602"/>
      <c r="AD669" s="605">
        <v>6</v>
      </c>
    </row>
    <row r="670" spans="1:30" ht="15.75" thickBot="1" x14ac:dyDescent="0.3">
      <c r="A670" s="593" t="s">
        <v>411</v>
      </c>
      <c r="B670" s="672">
        <v>45315</v>
      </c>
      <c r="C670" s="671" t="s">
        <v>396</v>
      </c>
      <c r="D670" s="606" t="s">
        <v>397</v>
      </c>
      <c r="E670" s="670"/>
      <c r="F670" s="670"/>
      <c r="G670" s="670"/>
      <c r="H670" s="670"/>
      <c r="I670" s="670"/>
      <c r="J670" s="607">
        <v>2882.69</v>
      </c>
      <c r="K670" s="670"/>
      <c r="L670" s="670"/>
      <c r="M670" s="670"/>
      <c r="N670" s="670"/>
      <c r="O670" s="670"/>
      <c r="P670" s="670"/>
      <c r="Q670" s="603">
        <v>2882.69</v>
      </c>
      <c r="R670" s="670"/>
      <c r="S670" s="670"/>
      <c r="T670" s="670"/>
      <c r="U670" s="670"/>
      <c r="V670" s="670"/>
      <c r="W670" s="608">
        <v>15</v>
      </c>
      <c r="X670" s="670"/>
      <c r="Y670" s="670"/>
      <c r="Z670" s="670"/>
      <c r="AA670" s="670"/>
      <c r="AB670" s="670"/>
      <c r="AC670" s="670"/>
      <c r="AD670" s="605">
        <v>15</v>
      </c>
    </row>
    <row r="671" spans="1:30" ht="15.75" thickBot="1" x14ac:dyDescent="0.3">
      <c r="A671" s="593" t="s">
        <v>411</v>
      </c>
      <c r="B671" s="673">
        <v>45317</v>
      </c>
      <c r="C671" s="671" t="s">
        <v>396</v>
      </c>
      <c r="D671" s="600" t="s">
        <v>397</v>
      </c>
      <c r="E671" s="602"/>
      <c r="F671" s="602"/>
      <c r="G671" s="602"/>
      <c r="H671" s="602"/>
      <c r="I671" s="602"/>
      <c r="J671" s="601">
        <v>150</v>
      </c>
      <c r="K671" s="602"/>
      <c r="L671" s="602"/>
      <c r="M671" s="602"/>
      <c r="N671" s="602"/>
      <c r="O671" s="602"/>
      <c r="P671" s="602"/>
      <c r="Q671" s="603">
        <v>150</v>
      </c>
      <c r="R671" s="602"/>
      <c r="S671" s="602"/>
      <c r="T671" s="602"/>
      <c r="U671" s="602"/>
      <c r="V671" s="602"/>
      <c r="W671" s="604">
        <v>1</v>
      </c>
      <c r="X671" s="602"/>
      <c r="Y671" s="602"/>
      <c r="Z671" s="602"/>
      <c r="AA671" s="602"/>
      <c r="AB671" s="602"/>
      <c r="AC671" s="602"/>
      <c r="AD671" s="605">
        <v>1</v>
      </c>
    </row>
    <row r="672" spans="1:30" ht="15.75" thickBot="1" x14ac:dyDescent="0.3">
      <c r="A672" s="593" t="s">
        <v>411</v>
      </c>
      <c r="B672" s="672">
        <v>45321</v>
      </c>
      <c r="C672" s="671" t="s">
        <v>396</v>
      </c>
      <c r="D672" s="606" t="s">
        <v>397</v>
      </c>
      <c r="E672" s="670"/>
      <c r="F672" s="670"/>
      <c r="G672" s="670"/>
      <c r="H672" s="670"/>
      <c r="I672" s="670"/>
      <c r="J672" s="607">
        <v>80.17</v>
      </c>
      <c r="K672" s="670"/>
      <c r="L672" s="670"/>
      <c r="M672" s="670"/>
      <c r="N672" s="670"/>
      <c r="O672" s="670"/>
      <c r="P672" s="670"/>
      <c r="Q672" s="603">
        <v>80.17</v>
      </c>
      <c r="R672" s="670"/>
      <c r="S672" s="670"/>
      <c r="T672" s="670"/>
      <c r="U672" s="670"/>
      <c r="V672" s="670"/>
      <c r="W672" s="608">
        <v>1</v>
      </c>
      <c r="X672" s="670"/>
      <c r="Y672" s="670"/>
      <c r="Z672" s="670"/>
      <c r="AA672" s="670"/>
      <c r="AB672" s="670"/>
      <c r="AC672" s="670"/>
      <c r="AD672" s="605">
        <v>1</v>
      </c>
    </row>
    <row r="673" spans="1:30" ht="15.75" thickBot="1" x14ac:dyDescent="0.3">
      <c r="A673" s="593" t="s">
        <v>411</v>
      </c>
      <c r="B673" s="673">
        <v>45322</v>
      </c>
      <c r="C673" s="671" t="s">
        <v>396</v>
      </c>
      <c r="D673" s="600" t="s">
        <v>397</v>
      </c>
      <c r="E673" s="602"/>
      <c r="F673" s="602"/>
      <c r="G673" s="602"/>
      <c r="H673" s="602"/>
      <c r="I673" s="601">
        <v>400</v>
      </c>
      <c r="J673" s="601">
        <v>2707.42</v>
      </c>
      <c r="K673" s="602"/>
      <c r="L673" s="602"/>
      <c r="M673" s="602"/>
      <c r="N673" s="602"/>
      <c r="O673" s="602"/>
      <c r="P673" s="602"/>
      <c r="Q673" s="603">
        <v>3107.42</v>
      </c>
      <c r="R673" s="602"/>
      <c r="S673" s="602"/>
      <c r="T673" s="602"/>
      <c r="U673" s="602"/>
      <c r="V673" s="604">
        <v>2</v>
      </c>
      <c r="W673" s="604">
        <v>9</v>
      </c>
      <c r="X673" s="602"/>
      <c r="Y673" s="602"/>
      <c r="Z673" s="602"/>
      <c r="AA673" s="602"/>
      <c r="AB673" s="602"/>
      <c r="AC673" s="602"/>
      <c r="AD673" s="605">
        <v>11</v>
      </c>
    </row>
    <row r="674" spans="1:30" ht="15.75" thickBot="1" x14ac:dyDescent="0.3">
      <c r="A674" s="593" t="s">
        <v>411</v>
      </c>
      <c r="B674" s="672">
        <v>45324</v>
      </c>
      <c r="C674" s="671" t="s">
        <v>396</v>
      </c>
      <c r="D674" s="606" t="s">
        <v>397</v>
      </c>
      <c r="E674" s="670"/>
      <c r="F674" s="670"/>
      <c r="G674" s="670"/>
      <c r="H674" s="670"/>
      <c r="I674" s="670"/>
      <c r="J674" s="607">
        <v>350</v>
      </c>
      <c r="K674" s="607">
        <v>200</v>
      </c>
      <c r="L674" s="670"/>
      <c r="M674" s="670"/>
      <c r="N674" s="670"/>
      <c r="O674" s="670"/>
      <c r="P674" s="670"/>
      <c r="Q674" s="603">
        <v>550</v>
      </c>
      <c r="R674" s="670"/>
      <c r="S674" s="670"/>
      <c r="T674" s="670"/>
      <c r="U674" s="670"/>
      <c r="V674" s="670"/>
      <c r="W674" s="608">
        <v>1</v>
      </c>
      <c r="X674" s="608">
        <v>1</v>
      </c>
      <c r="Y674" s="670"/>
      <c r="Z674" s="670"/>
      <c r="AA674" s="670"/>
      <c r="AB674" s="670"/>
      <c r="AC674" s="670"/>
      <c r="AD674" s="605">
        <v>2</v>
      </c>
    </row>
    <row r="675" spans="1:30" ht="15.75" thickBot="1" x14ac:dyDescent="0.3">
      <c r="A675" s="593" t="s">
        <v>411</v>
      </c>
      <c r="B675" s="673">
        <v>45327</v>
      </c>
      <c r="C675" s="671" t="s">
        <v>396</v>
      </c>
      <c r="D675" s="600" t="s">
        <v>397</v>
      </c>
      <c r="E675" s="602"/>
      <c r="F675" s="602"/>
      <c r="G675" s="602"/>
      <c r="H675" s="602"/>
      <c r="I675" s="602"/>
      <c r="J675" s="601">
        <v>587</v>
      </c>
      <c r="K675" s="601">
        <v>168</v>
      </c>
      <c r="L675" s="602"/>
      <c r="M675" s="602"/>
      <c r="N675" s="602"/>
      <c r="O675" s="602"/>
      <c r="P675" s="602"/>
      <c r="Q675" s="603">
        <v>755</v>
      </c>
      <c r="R675" s="602"/>
      <c r="S675" s="602"/>
      <c r="T675" s="602"/>
      <c r="U675" s="602"/>
      <c r="V675" s="602"/>
      <c r="W675" s="604">
        <v>1</v>
      </c>
      <c r="X675" s="604">
        <v>1</v>
      </c>
      <c r="Y675" s="602"/>
      <c r="Z675" s="602"/>
      <c r="AA675" s="602"/>
      <c r="AB675" s="602"/>
      <c r="AC675" s="602"/>
      <c r="AD675" s="605">
        <v>2</v>
      </c>
    </row>
    <row r="676" spans="1:30" ht="15.75" thickBot="1" x14ac:dyDescent="0.3">
      <c r="A676" s="593" t="s">
        <v>411</v>
      </c>
      <c r="B676" s="672">
        <v>45328</v>
      </c>
      <c r="C676" s="671" t="s">
        <v>396</v>
      </c>
      <c r="D676" s="606" t="s">
        <v>397</v>
      </c>
      <c r="E676" s="670"/>
      <c r="F676" s="670"/>
      <c r="G676" s="670"/>
      <c r="H676" s="670"/>
      <c r="I676" s="670"/>
      <c r="J676" s="607">
        <v>1043.6600000000001</v>
      </c>
      <c r="K676" s="607">
        <v>695.29</v>
      </c>
      <c r="L676" s="670"/>
      <c r="M676" s="670"/>
      <c r="N676" s="670"/>
      <c r="O676" s="670"/>
      <c r="P676" s="670"/>
      <c r="Q676" s="603">
        <v>1738.95</v>
      </c>
      <c r="R676" s="670"/>
      <c r="S676" s="670"/>
      <c r="T676" s="670"/>
      <c r="U676" s="670"/>
      <c r="V676" s="670"/>
      <c r="W676" s="608">
        <v>5</v>
      </c>
      <c r="X676" s="608">
        <v>4</v>
      </c>
      <c r="Y676" s="670"/>
      <c r="Z676" s="670"/>
      <c r="AA676" s="670"/>
      <c r="AB676" s="670"/>
      <c r="AC676" s="670"/>
      <c r="AD676" s="605">
        <v>9</v>
      </c>
    </row>
    <row r="677" spans="1:30" ht="15.75" thickBot="1" x14ac:dyDescent="0.3">
      <c r="A677" s="593" t="s">
        <v>411</v>
      </c>
      <c r="B677" s="673">
        <v>45329</v>
      </c>
      <c r="C677" s="671" t="s">
        <v>396</v>
      </c>
      <c r="D677" s="600" t="s">
        <v>397</v>
      </c>
      <c r="E677" s="602"/>
      <c r="F677" s="602"/>
      <c r="G677" s="602"/>
      <c r="H677" s="602"/>
      <c r="I677" s="602"/>
      <c r="J677" s="601">
        <v>300</v>
      </c>
      <c r="K677" s="601">
        <v>400</v>
      </c>
      <c r="L677" s="602"/>
      <c r="M677" s="602"/>
      <c r="N677" s="602"/>
      <c r="O677" s="602"/>
      <c r="P677" s="602"/>
      <c r="Q677" s="603">
        <v>700</v>
      </c>
      <c r="R677" s="602"/>
      <c r="S677" s="602"/>
      <c r="T677" s="602"/>
      <c r="U677" s="602"/>
      <c r="V677" s="602"/>
      <c r="W677" s="604">
        <v>1</v>
      </c>
      <c r="X677" s="604">
        <v>2</v>
      </c>
      <c r="Y677" s="602"/>
      <c r="Z677" s="602"/>
      <c r="AA677" s="602"/>
      <c r="AB677" s="602"/>
      <c r="AC677" s="602"/>
      <c r="AD677" s="605">
        <v>3</v>
      </c>
    </row>
    <row r="678" spans="1:30" ht="15.75" thickBot="1" x14ac:dyDescent="0.3">
      <c r="A678" s="593" t="s">
        <v>411</v>
      </c>
      <c r="B678" s="672">
        <v>45330</v>
      </c>
      <c r="C678" s="671" t="s">
        <v>396</v>
      </c>
      <c r="D678" s="606" t="s">
        <v>397</v>
      </c>
      <c r="E678" s="670"/>
      <c r="F678" s="670"/>
      <c r="G678" s="670"/>
      <c r="H678" s="607">
        <v>256.23</v>
      </c>
      <c r="I678" s="607">
        <v>705.94</v>
      </c>
      <c r="J678" s="607">
        <v>200</v>
      </c>
      <c r="K678" s="607">
        <v>733.61</v>
      </c>
      <c r="L678" s="670"/>
      <c r="M678" s="670"/>
      <c r="N678" s="670"/>
      <c r="O678" s="670"/>
      <c r="P678" s="670"/>
      <c r="Q678" s="603">
        <v>1895.78</v>
      </c>
      <c r="R678" s="670"/>
      <c r="S678" s="670"/>
      <c r="T678" s="670"/>
      <c r="U678" s="608">
        <v>2</v>
      </c>
      <c r="V678" s="608">
        <v>4</v>
      </c>
      <c r="W678" s="608">
        <v>1</v>
      </c>
      <c r="X678" s="608">
        <v>3</v>
      </c>
      <c r="Y678" s="670"/>
      <c r="Z678" s="670"/>
      <c r="AA678" s="670"/>
      <c r="AB678" s="670"/>
      <c r="AC678" s="670"/>
      <c r="AD678" s="605">
        <v>10</v>
      </c>
    </row>
    <row r="679" spans="1:30" ht="15.75" thickBot="1" x14ac:dyDescent="0.3">
      <c r="A679" s="593" t="s">
        <v>411</v>
      </c>
      <c r="B679" s="673">
        <v>45331</v>
      </c>
      <c r="C679" s="671" t="s">
        <v>396</v>
      </c>
      <c r="D679" s="600" t="s">
        <v>397</v>
      </c>
      <c r="E679" s="602"/>
      <c r="F679" s="602"/>
      <c r="G679" s="602"/>
      <c r="H679" s="602"/>
      <c r="I679" s="602"/>
      <c r="J679" s="601">
        <v>100</v>
      </c>
      <c r="K679" s="601">
        <v>1788.2</v>
      </c>
      <c r="L679" s="602"/>
      <c r="M679" s="602"/>
      <c r="N679" s="602"/>
      <c r="O679" s="602"/>
      <c r="P679" s="602"/>
      <c r="Q679" s="603">
        <v>1888.2</v>
      </c>
      <c r="R679" s="602"/>
      <c r="S679" s="602"/>
      <c r="T679" s="602"/>
      <c r="U679" s="602"/>
      <c r="V679" s="602"/>
      <c r="W679" s="604">
        <v>1</v>
      </c>
      <c r="X679" s="604">
        <v>5</v>
      </c>
      <c r="Y679" s="602"/>
      <c r="Z679" s="602"/>
      <c r="AA679" s="602"/>
      <c r="AB679" s="602"/>
      <c r="AC679" s="602"/>
      <c r="AD679" s="605">
        <v>6</v>
      </c>
    </row>
    <row r="680" spans="1:30" ht="15.75" thickBot="1" x14ac:dyDescent="0.3">
      <c r="A680" s="593" t="s">
        <v>411</v>
      </c>
      <c r="B680" s="672">
        <v>45335</v>
      </c>
      <c r="C680" s="671" t="s">
        <v>396</v>
      </c>
      <c r="D680" s="606" t="s">
        <v>397</v>
      </c>
      <c r="E680" s="670"/>
      <c r="F680" s="670"/>
      <c r="G680" s="670"/>
      <c r="H680" s="670"/>
      <c r="I680" s="670"/>
      <c r="J680" s="670"/>
      <c r="K680" s="607">
        <v>1328</v>
      </c>
      <c r="L680" s="670"/>
      <c r="M680" s="670"/>
      <c r="N680" s="670"/>
      <c r="O680" s="670"/>
      <c r="P680" s="670"/>
      <c r="Q680" s="603">
        <v>1328</v>
      </c>
      <c r="R680" s="670"/>
      <c r="S680" s="670"/>
      <c r="T680" s="670"/>
      <c r="U680" s="670"/>
      <c r="V680" s="670"/>
      <c r="W680" s="670"/>
      <c r="X680" s="608">
        <v>5</v>
      </c>
      <c r="Y680" s="670"/>
      <c r="Z680" s="670"/>
      <c r="AA680" s="670"/>
      <c r="AB680" s="670"/>
      <c r="AC680" s="670"/>
      <c r="AD680" s="605">
        <v>5</v>
      </c>
    </row>
    <row r="681" spans="1:30" ht="15.75" thickBot="1" x14ac:dyDescent="0.3">
      <c r="A681" s="593" t="s">
        <v>411</v>
      </c>
      <c r="B681" s="673">
        <v>45336</v>
      </c>
      <c r="C681" s="671" t="s">
        <v>396</v>
      </c>
      <c r="D681" s="600" t="s">
        <v>397</v>
      </c>
      <c r="E681" s="602"/>
      <c r="F681" s="602"/>
      <c r="G681" s="602"/>
      <c r="H681" s="602"/>
      <c r="I681" s="601">
        <v>200</v>
      </c>
      <c r="J681" s="602"/>
      <c r="K681" s="601">
        <v>528.74</v>
      </c>
      <c r="L681" s="602"/>
      <c r="M681" s="602"/>
      <c r="N681" s="602"/>
      <c r="O681" s="602"/>
      <c r="P681" s="602"/>
      <c r="Q681" s="603">
        <v>728.74</v>
      </c>
      <c r="R681" s="602"/>
      <c r="S681" s="602"/>
      <c r="T681" s="602"/>
      <c r="U681" s="602"/>
      <c r="V681" s="604">
        <v>1</v>
      </c>
      <c r="W681" s="602"/>
      <c r="X681" s="604">
        <v>4</v>
      </c>
      <c r="Y681" s="602"/>
      <c r="Z681" s="602"/>
      <c r="AA681" s="602"/>
      <c r="AB681" s="602"/>
      <c r="AC681" s="602"/>
      <c r="AD681" s="605">
        <v>5</v>
      </c>
    </row>
    <row r="682" spans="1:30" ht="15.75" thickBot="1" x14ac:dyDescent="0.3">
      <c r="A682" s="593" t="s">
        <v>411</v>
      </c>
      <c r="B682" s="672">
        <v>45337</v>
      </c>
      <c r="C682" s="671" t="s">
        <v>396</v>
      </c>
      <c r="D682" s="606" t="s">
        <v>397</v>
      </c>
      <c r="E682" s="670"/>
      <c r="F682" s="670"/>
      <c r="G682" s="670"/>
      <c r="H682" s="670"/>
      <c r="I682" s="670"/>
      <c r="J682" s="607">
        <v>372.62</v>
      </c>
      <c r="K682" s="607">
        <v>303.88</v>
      </c>
      <c r="L682" s="670"/>
      <c r="M682" s="670"/>
      <c r="N682" s="670"/>
      <c r="O682" s="670"/>
      <c r="P682" s="670"/>
      <c r="Q682" s="603">
        <v>676.5</v>
      </c>
      <c r="R682" s="670"/>
      <c r="S682" s="670"/>
      <c r="T682" s="670"/>
      <c r="U682" s="670"/>
      <c r="V682" s="670"/>
      <c r="W682" s="608">
        <v>1</v>
      </c>
      <c r="X682" s="608">
        <v>1</v>
      </c>
      <c r="Y682" s="670"/>
      <c r="Z682" s="670"/>
      <c r="AA682" s="670"/>
      <c r="AB682" s="670"/>
      <c r="AC682" s="670"/>
      <c r="AD682" s="605">
        <v>1</v>
      </c>
    </row>
    <row r="683" spans="1:30" ht="15.75" thickBot="1" x14ac:dyDescent="0.3">
      <c r="A683" s="593" t="s">
        <v>411</v>
      </c>
      <c r="B683" s="673">
        <v>45343</v>
      </c>
      <c r="C683" s="671" t="s">
        <v>396</v>
      </c>
      <c r="D683" s="600" t="s">
        <v>397</v>
      </c>
      <c r="E683" s="602"/>
      <c r="F683" s="602"/>
      <c r="G683" s="602"/>
      <c r="H683" s="602"/>
      <c r="I683" s="602"/>
      <c r="J683" s="602"/>
      <c r="K683" s="601">
        <v>1269.32</v>
      </c>
      <c r="L683" s="602"/>
      <c r="M683" s="602"/>
      <c r="N683" s="602"/>
      <c r="O683" s="602"/>
      <c r="P683" s="602"/>
      <c r="Q683" s="603">
        <v>1269.32</v>
      </c>
      <c r="R683" s="602"/>
      <c r="S683" s="602"/>
      <c r="T683" s="602"/>
      <c r="U683" s="602"/>
      <c r="V683" s="602"/>
      <c r="W683" s="602"/>
      <c r="X683" s="604">
        <v>4</v>
      </c>
      <c r="Y683" s="602"/>
      <c r="Z683" s="602"/>
      <c r="AA683" s="602"/>
      <c r="AB683" s="602"/>
      <c r="AC683" s="602"/>
      <c r="AD683" s="605">
        <v>4</v>
      </c>
    </row>
    <row r="684" spans="1:30" ht="15.75" thickBot="1" x14ac:dyDescent="0.3">
      <c r="A684" s="593" t="s">
        <v>411</v>
      </c>
      <c r="B684" s="672">
        <v>45344</v>
      </c>
      <c r="C684" s="671" t="s">
        <v>396</v>
      </c>
      <c r="D684" s="606" t="s">
        <v>397</v>
      </c>
      <c r="E684" s="670"/>
      <c r="F684" s="670"/>
      <c r="G684" s="670"/>
      <c r="H684" s="670"/>
      <c r="I684" s="670"/>
      <c r="J684" s="607">
        <v>600</v>
      </c>
      <c r="K684" s="607">
        <v>472.2</v>
      </c>
      <c r="L684" s="670"/>
      <c r="M684" s="670"/>
      <c r="N684" s="670"/>
      <c r="O684" s="670"/>
      <c r="P684" s="670"/>
      <c r="Q684" s="603">
        <v>1072.2</v>
      </c>
      <c r="R684" s="670"/>
      <c r="S684" s="670"/>
      <c r="T684" s="670"/>
      <c r="U684" s="670"/>
      <c r="V684" s="670"/>
      <c r="W684" s="608">
        <v>3</v>
      </c>
      <c r="X684" s="608">
        <v>2</v>
      </c>
      <c r="Y684" s="670"/>
      <c r="Z684" s="670"/>
      <c r="AA684" s="670"/>
      <c r="AB684" s="670"/>
      <c r="AC684" s="670"/>
      <c r="AD684" s="605">
        <v>5</v>
      </c>
    </row>
    <row r="685" spans="1:30" ht="15.75" thickBot="1" x14ac:dyDescent="0.3">
      <c r="A685" s="593" t="s">
        <v>411</v>
      </c>
      <c r="B685" s="673">
        <v>45345</v>
      </c>
      <c r="C685" s="671" t="s">
        <v>396</v>
      </c>
      <c r="D685" s="600" t="s">
        <v>397</v>
      </c>
      <c r="E685" s="602"/>
      <c r="F685" s="602"/>
      <c r="G685" s="602"/>
      <c r="H685" s="602"/>
      <c r="I685" s="602"/>
      <c r="J685" s="602"/>
      <c r="K685" s="601">
        <v>1425</v>
      </c>
      <c r="L685" s="602"/>
      <c r="M685" s="602"/>
      <c r="N685" s="602"/>
      <c r="O685" s="602"/>
      <c r="P685" s="602"/>
      <c r="Q685" s="603">
        <v>1425</v>
      </c>
      <c r="R685" s="602"/>
      <c r="S685" s="602"/>
      <c r="T685" s="602"/>
      <c r="U685" s="602"/>
      <c r="V685" s="602"/>
      <c r="W685" s="602"/>
      <c r="X685" s="604">
        <v>10</v>
      </c>
      <c r="Y685" s="602"/>
      <c r="Z685" s="602"/>
      <c r="AA685" s="602"/>
      <c r="AB685" s="602"/>
      <c r="AC685" s="602"/>
      <c r="AD685" s="605">
        <v>10</v>
      </c>
    </row>
    <row r="686" spans="1:30" ht="15.75" thickBot="1" x14ac:dyDescent="0.3">
      <c r="A686" s="593" t="s">
        <v>411</v>
      </c>
      <c r="B686" s="672">
        <v>45348</v>
      </c>
      <c r="C686" s="671" t="s">
        <v>396</v>
      </c>
      <c r="D686" s="606" t="s">
        <v>397</v>
      </c>
      <c r="E686" s="670"/>
      <c r="F686" s="670"/>
      <c r="G686" s="670"/>
      <c r="H686" s="670"/>
      <c r="I686" s="670"/>
      <c r="J686" s="670"/>
      <c r="K686" s="607">
        <v>698.82</v>
      </c>
      <c r="L686" s="670"/>
      <c r="M686" s="670"/>
      <c r="N686" s="670"/>
      <c r="O686" s="670"/>
      <c r="P686" s="670"/>
      <c r="Q686" s="603">
        <v>698.82</v>
      </c>
      <c r="R686" s="670"/>
      <c r="S686" s="670"/>
      <c r="T686" s="670"/>
      <c r="U686" s="670"/>
      <c r="V686" s="670"/>
      <c r="W686" s="670"/>
      <c r="X686" s="608">
        <v>2</v>
      </c>
      <c r="Y686" s="670"/>
      <c r="Z686" s="670"/>
      <c r="AA686" s="670"/>
      <c r="AB686" s="670"/>
      <c r="AC686" s="670"/>
      <c r="AD686" s="605">
        <v>2</v>
      </c>
    </row>
    <row r="687" spans="1:30" ht="15.75" thickBot="1" x14ac:dyDescent="0.3">
      <c r="A687" s="593" t="s">
        <v>411</v>
      </c>
      <c r="B687" s="673">
        <v>45350</v>
      </c>
      <c r="C687" s="671" t="s">
        <v>396</v>
      </c>
      <c r="D687" s="600" t="s">
        <v>397</v>
      </c>
      <c r="E687" s="602"/>
      <c r="F687" s="602"/>
      <c r="G687" s="602"/>
      <c r="H687" s="602"/>
      <c r="I687" s="602"/>
      <c r="J687" s="602"/>
      <c r="K687" s="601">
        <v>639.32000000000005</v>
      </c>
      <c r="L687" s="602"/>
      <c r="M687" s="602"/>
      <c r="N687" s="602"/>
      <c r="O687" s="602"/>
      <c r="P687" s="602"/>
      <c r="Q687" s="603">
        <v>639.32000000000005</v>
      </c>
      <c r="R687" s="602"/>
      <c r="S687" s="602"/>
      <c r="T687" s="602"/>
      <c r="U687" s="602"/>
      <c r="V687" s="602"/>
      <c r="W687" s="602"/>
      <c r="X687" s="604">
        <v>2</v>
      </c>
      <c r="Y687" s="602"/>
      <c r="Z687" s="602"/>
      <c r="AA687" s="602"/>
      <c r="AB687" s="602"/>
      <c r="AC687" s="602"/>
      <c r="AD687" s="605">
        <v>2</v>
      </c>
    </row>
    <row r="688" spans="1:30" ht="15.75" thickBot="1" x14ac:dyDescent="0.3">
      <c r="A688" s="593" t="s">
        <v>411</v>
      </c>
      <c r="B688" s="672">
        <v>45355</v>
      </c>
      <c r="C688" s="671" t="s">
        <v>396</v>
      </c>
      <c r="D688" s="606" t="s">
        <v>397</v>
      </c>
      <c r="E688" s="670"/>
      <c r="F688" s="670"/>
      <c r="G688" s="670"/>
      <c r="H688" s="670"/>
      <c r="I688" s="670"/>
      <c r="J688" s="607">
        <v>1479.28</v>
      </c>
      <c r="K688" s="670"/>
      <c r="L688" s="670"/>
      <c r="M688" s="670"/>
      <c r="N688" s="670"/>
      <c r="O688" s="670"/>
      <c r="P688" s="670"/>
      <c r="Q688" s="603">
        <v>1479.28</v>
      </c>
      <c r="R688" s="670"/>
      <c r="S688" s="670"/>
      <c r="T688" s="670"/>
      <c r="U688" s="670"/>
      <c r="V688" s="670"/>
      <c r="W688" s="608">
        <v>7</v>
      </c>
      <c r="X688" s="670"/>
      <c r="Y688" s="670"/>
      <c r="Z688" s="670"/>
      <c r="AA688" s="670"/>
      <c r="AB688" s="670"/>
      <c r="AC688" s="670"/>
      <c r="AD688" s="605">
        <v>7</v>
      </c>
    </row>
    <row r="689" spans="1:30" ht="15.75" thickBot="1" x14ac:dyDescent="0.3">
      <c r="A689" s="593" t="s">
        <v>411</v>
      </c>
      <c r="B689" s="673">
        <v>45356</v>
      </c>
      <c r="C689" s="671" t="s">
        <v>396</v>
      </c>
      <c r="D689" s="600" t="s">
        <v>397</v>
      </c>
      <c r="E689" s="602"/>
      <c r="F689" s="602"/>
      <c r="G689" s="602"/>
      <c r="H689" s="602"/>
      <c r="I689" s="602"/>
      <c r="J689" s="602"/>
      <c r="K689" s="601">
        <v>600</v>
      </c>
      <c r="L689" s="601">
        <v>379.58</v>
      </c>
      <c r="M689" s="602"/>
      <c r="N689" s="602"/>
      <c r="O689" s="602"/>
      <c r="P689" s="602"/>
      <c r="Q689" s="603">
        <v>979.58</v>
      </c>
      <c r="R689" s="602"/>
      <c r="S689" s="602"/>
      <c r="T689" s="602"/>
      <c r="U689" s="602"/>
      <c r="V689" s="602"/>
      <c r="W689" s="602"/>
      <c r="X689" s="604">
        <v>2</v>
      </c>
      <c r="Y689" s="604">
        <v>1</v>
      </c>
      <c r="Z689" s="602"/>
      <c r="AA689" s="602"/>
      <c r="AB689" s="602"/>
      <c r="AC689" s="602"/>
      <c r="AD689" s="605">
        <v>3</v>
      </c>
    </row>
    <row r="690" spans="1:30" ht="15.75" thickBot="1" x14ac:dyDescent="0.3">
      <c r="A690" s="593" t="s">
        <v>411</v>
      </c>
      <c r="B690" s="672">
        <v>45358</v>
      </c>
      <c r="C690" s="671" t="s">
        <v>396</v>
      </c>
      <c r="D690" s="606" t="s">
        <v>397</v>
      </c>
      <c r="E690" s="670"/>
      <c r="F690" s="670"/>
      <c r="G690" s="670"/>
      <c r="H690" s="670"/>
      <c r="I690" s="670"/>
      <c r="J690" s="670"/>
      <c r="K690" s="607">
        <v>4746.88</v>
      </c>
      <c r="L690" s="607">
        <v>525.21</v>
      </c>
      <c r="M690" s="670"/>
      <c r="N690" s="670"/>
      <c r="O690" s="670"/>
      <c r="P690" s="670"/>
      <c r="Q690" s="603">
        <v>5272.09</v>
      </c>
      <c r="R690" s="670"/>
      <c r="S690" s="670"/>
      <c r="T690" s="670"/>
      <c r="U690" s="670"/>
      <c r="V690" s="670"/>
      <c r="W690" s="670"/>
      <c r="X690" s="608">
        <v>22</v>
      </c>
      <c r="Y690" s="608">
        <v>3</v>
      </c>
      <c r="Z690" s="670"/>
      <c r="AA690" s="670"/>
      <c r="AB690" s="670"/>
      <c r="AC690" s="670"/>
      <c r="AD690" s="605">
        <v>25</v>
      </c>
    </row>
    <row r="691" spans="1:30" ht="15.75" thickBot="1" x14ac:dyDescent="0.3">
      <c r="A691" s="593" t="s">
        <v>411</v>
      </c>
      <c r="B691" s="673">
        <v>45359</v>
      </c>
      <c r="C691" s="671" t="s">
        <v>396</v>
      </c>
      <c r="D691" s="600" t="s">
        <v>397</v>
      </c>
      <c r="E691" s="602"/>
      <c r="F691" s="602"/>
      <c r="G691" s="602"/>
      <c r="H691" s="602"/>
      <c r="I691" s="602"/>
      <c r="J691" s="602"/>
      <c r="K691" s="601">
        <v>500</v>
      </c>
      <c r="L691" s="601">
        <v>500</v>
      </c>
      <c r="M691" s="602"/>
      <c r="N691" s="602"/>
      <c r="O691" s="602"/>
      <c r="P691" s="602"/>
      <c r="Q691" s="603">
        <v>1000</v>
      </c>
      <c r="R691" s="602"/>
      <c r="S691" s="602"/>
      <c r="T691" s="602"/>
      <c r="U691" s="602"/>
      <c r="V691" s="602"/>
      <c r="W691" s="602"/>
      <c r="X691" s="604">
        <v>2</v>
      </c>
      <c r="Y691" s="604">
        <v>2</v>
      </c>
      <c r="Z691" s="602"/>
      <c r="AA691" s="602"/>
      <c r="AB691" s="602"/>
      <c r="AC691" s="602"/>
      <c r="AD691" s="605">
        <v>4</v>
      </c>
    </row>
    <row r="692" spans="1:30" ht="15.75" thickBot="1" x14ac:dyDescent="0.3">
      <c r="A692" s="593" t="s">
        <v>411</v>
      </c>
      <c r="B692" s="672">
        <v>45363</v>
      </c>
      <c r="C692" s="671" t="s">
        <v>396</v>
      </c>
      <c r="D692" s="606" t="s">
        <v>397</v>
      </c>
      <c r="E692" s="670"/>
      <c r="F692" s="670"/>
      <c r="G692" s="670"/>
      <c r="H692" s="670"/>
      <c r="I692" s="670"/>
      <c r="J692" s="670"/>
      <c r="K692" s="670"/>
      <c r="L692" s="607">
        <v>400</v>
      </c>
      <c r="M692" s="670"/>
      <c r="N692" s="670"/>
      <c r="O692" s="670"/>
      <c r="P692" s="670"/>
      <c r="Q692" s="603">
        <v>400</v>
      </c>
      <c r="R692" s="670"/>
      <c r="S692" s="670"/>
      <c r="T692" s="670"/>
      <c r="U692" s="670"/>
      <c r="V692" s="670"/>
      <c r="W692" s="670"/>
      <c r="X692" s="670"/>
      <c r="Y692" s="608">
        <v>1</v>
      </c>
      <c r="Z692" s="670"/>
      <c r="AA692" s="670"/>
      <c r="AB692" s="670"/>
      <c r="AC692" s="670"/>
      <c r="AD692" s="605">
        <v>1</v>
      </c>
    </row>
    <row r="693" spans="1:30" ht="15.75" thickBot="1" x14ac:dyDescent="0.3">
      <c r="A693" s="593" t="s">
        <v>411</v>
      </c>
      <c r="B693" s="673">
        <v>45364</v>
      </c>
      <c r="C693" s="671" t="s">
        <v>396</v>
      </c>
      <c r="D693" s="600" t="s">
        <v>397</v>
      </c>
      <c r="E693" s="602"/>
      <c r="F693" s="602"/>
      <c r="G693" s="602"/>
      <c r="H693" s="602"/>
      <c r="I693" s="602"/>
      <c r="J693" s="602"/>
      <c r="K693" s="602"/>
      <c r="L693" s="601">
        <v>300</v>
      </c>
      <c r="M693" s="602"/>
      <c r="N693" s="602"/>
      <c r="O693" s="602"/>
      <c r="P693" s="602"/>
      <c r="Q693" s="603">
        <v>300</v>
      </c>
      <c r="R693" s="602"/>
      <c r="S693" s="602"/>
      <c r="T693" s="602"/>
      <c r="U693" s="602"/>
      <c r="V693" s="602"/>
      <c r="W693" s="602"/>
      <c r="X693" s="602"/>
      <c r="Y693" s="604">
        <v>3</v>
      </c>
      <c r="Z693" s="602"/>
      <c r="AA693" s="602"/>
      <c r="AB693" s="602"/>
      <c r="AC693" s="602"/>
      <c r="AD693" s="605">
        <v>3</v>
      </c>
    </row>
    <row r="694" spans="1:30" ht="15.75" thickBot="1" x14ac:dyDescent="0.3">
      <c r="A694" s="593" t="s">
        <v>411</v>
      </c>
      <c r="B694" s="672">
        <v>45370</v>
      </c>
      <c r="C694" s="671" t="s">
        <v>396</v>
      </c>
      <c r="D694" s="606" t="s">
        <v>397</v>
      </c>
      <c r="E694" s="670"/>
      <c r="F694" s="670"/>
      <c r="G694" s="670"/>
      <c r="H694" s="670"/>
      <c r="I694" s="670"/>
      <c r="J694" s="670"/>
      <c r="K694" s="670"/>
      <c r="L694" s="607">
        <v>1927</v>
      </c>
      <c r="M694" s="670"/>
      <c r="N694" s="670"/>
      <c r="O694" s="670"/>
      <c r="P694" s="670"/>
      <c r="Q694" s="603">
        <v>1927</v>
      </c>
      <c r="R694" s="670"/>
      <c r="S694" s="670"/>
      <c r="T694" s="670"/>
      <c r="U694" s="670"/>
      <c r="V694" s="670"/>
      <c r="W694" s="670"/>
      <c r="X694" s="670"/>
      <c r="Y694" s="608">
        <v>5</v>
      </c>
      <c r="Z694" s="670"/>
      <c r="AA694" s="670"/>
      <c r="AB694" s="670"/>
      <c r="AC694" s="670"/>
      <c r="AD694" s="605">
        <v>5</v>
      </c>
    </row>
    <row r="695" spans="1:30" ht="15.75" thickBot="1" x14ac:dyDescent="0.3">
      <c r="A695" s="593" t="s">
        <v>411</v>
      </c>
      <c r="B695" s="673">
        <v>45372</v>
      </c>
      <c r="C695" s="671" t="s">
        <v>396</v>
      </c>
      <c r="D695" s="600" t="s">
        <v>397</v>
      </c>
      <c r="E695" s="602"/>
      <c r="F695" s="602"/>
      <c r="G695" s="602"/>
      <c r="H695" s="602"/>
      <c r="I695" s="602"/>
      <c r="J695" s="602"/>
      <c r="K695" s="602"/>
      <c r="L695" s="601">
        <v>400</v>
      </c>
      <c r="M695" s="602"/>
      <c r="N695" s="602"/>
      <c r="O695" s="602"/>
      <c r="P695" s="602"/>
      <c r="Q695" s="603">
        <v>400</v>
      </c>
      <c r="R695" s="602"/>
      <c r="S695" s="602"/>
      <c r="T695" s="602"/>
      <c r="U695" s="602"/>
      <c r="V695" s="602"/>
      <c r="W695" s="602"/>
      <c r="X695" s="602"/>
      <c r="Y695" s="604">
        <v>4</v>
      </c>
      <c r="Z695" s="602"/>
      <c r="AA695" s="602"/>
      <c r="AB695" s="602"/>
      <c r="AC695" s="602"/>
      <c r="AD695" s="605">
        <v>4</v>
      </c>
    </row>
    <row r="696" spans="1:30" ht="15.75" thickBot="1" x14ac:dyDescent="0.3">
      <c r="A696" s="593" t="s">
        <v>411</v>
      </c>
      <c r="B696" s="672">
        <v>45376</v>
      </c>
      <c r="C696" s="671" t="s">
        <v>396</v>
      </c>
      <c r="D696" s="606" t="s">
        <v>397</v>
      </c>
      <c r="E696" s="670"/>
      <c r="F696" s="670"/>
      <c r="G696" s="670"/>
      <c r="H696" s="670"/>
      <c r="I696" s="670"/>
      <c r="J696" s="670"/>
      <c r="K696" s="607">
        <v>128.96</v>
      </c>
      <c r="L696" s="607">
        <v>200</v>
      </c>
      <c r="M696" s="670"/>
      <c r="N696" s="670"/>
      <c r="O696" s="670"/>
      <c r="P696" s="670"/>
      <c r="Q696" s="603">
        <v>328.96</v>
      </c>
      <c r="R696" s="670"/>
      <c r="S696" s="670"/>
      <c r="T696" s="670"/>
      <c r="U696" s="670"/>
      <c r="V696" s="670"/>
      <c r="W696" s="670"/>
      <c r="X696" s="608">
        <v>1</v>
      </c>
      <c r="Y696" s="608">
        <v>1</v>
      </c>
      <c r="Z696" s="670"/>
      <c r="AA696" s="670"/>
      <c r="AB696" s="670"/>
      <c r="AC696" s="670"/>
      <c r="AD696" s="605">
        <v>2</v>
      </c>
    </row>
    <row r="697" spans="1:30" ht="15.75" thickBot="1" x14ac:dyDescent="0.3">
      <c r="A697" s="593" t="s">
        <v>411</v>
      </c>
      <c r="B697" s="673">
        <v>45378</v>
      </c>
      <c r="C697" s="671" t="s">
        <v>396</v>
      </c>
      <c r="D697" s="600" t="s">
        <v>397</v>
      </c>
      <c r="E697" s="602"/>
      <c r="F697" s="602"/>
      <c r="G697" s="602"/>
      <c r="H697" s="602"/>
      <c r="I697" s="602"/>
      <c r="J697" s="602"/>
      <c r="K697" s="602"/>
      <c r="L697" s="601">
        <v>600</v>
      </c>
      <c r="M697" s="602"/>
      <c r="N697" s="602"/>
      <c r="O697" s="602"/>
      <c r="P697" s="602"/>
      <c r="Q697" s="603">
        <v>600</v>
      </c>
      <c r="R697" s="602"/>
      <c r="S697" s="602"/>
      <c r="T697" s="602"/>
      <c r="U697" s="602"/>
      <c r="V697" s="602"/>
      <c r="W697" s="602"/>
      <c r="X697" s="602"/>
      <c r="Y697" s="604">
        <v>2</v>
      </c>
      <c r="Z697" s="602"/>
      <c r="AA697" s="602"/>
      <c r="AB697" s="602"/>
      <c r="AC697" s="602"/>
      <c r="AD697" s="605">
        <v>2</v>
      </c>
    </row>
    <row r="698" spans="1:30" ht="15.75" thickBot="1" x14ac:dyDescent="0.3">
      <c r="A698" s="593" t="s">
        <v>411</v>
      </c>
      <c r="B698" s="672">
        <v>45379</v>
      </c>
      <c r="C698" s="671" t="s">
        <v>396</v>
      </c>
      <c r="D698" s="606" t="s">
        <v>397</v>
      </c>
      <c r="E698" s="670"/>
      <c r="F698" s="670"/>
      <c r="G698" s="670"/>
      <c r="H698" s="670"/>
      <c r="I698" s="670"/>
      <c r="J698" s="670"/>
      <c r="K698" s="607">
        <v>318.05</v>
      </c>
      <c r="L698" s="607">
        <v>3102.07</v>
      </c>
      <c r="M698" s="670"/>
      <c r="N698" s="670"/>
      <c r="O698" s="670"/>
      <c r="P698" s="670"/>
      <c r="Q698" s="603">
        <v>3420.12</v>
      </c>
      <c r="R698" s="670"/>
      <c r="S698" s="670"/>
      <c r="T698" s="670"/>
      <c r="U698" s="670"/>
      <c r="V698" s="670"/>
      <c r="W698" s="670"/>
      <c r="X698" s="608">
        <v>2</v>
      </c>
      <c r="Y698" s="608">
        <v>10</v>
      </c>
      <c r="Z698" s="670"/>
      <c r="AA698" s="670"/>
      <c r="AB698" s="670"/>
      <c r="AC698" s="670"/>
      <c r="AD698" s="605">
        <v>12</v>
      </c>
    </row>
    <row r="699" spans="1:30" ht="15.75" thickBot="1" x14ac:dyDescent="0.3">
      <c r="A699" s="593" t="s">
        <v>411</v>
      </c>
      <c r="B699" s="673">
        <v>45380</v>
      </c>
      <c r="C699" s="671" t="s">
        <v>396</v>
      </c>
      <c r="D699" s="600" t="s">
        <v>397</v>
      </c>
      <c r="E699" s="602"/>
      <c r="F699" s="602"/>
      <c r="G699" s="602"/>
      <c r="H699" s="602"/>
      <c r="I699" s="602"/>
      <c r="J699" s="601">
        <v>3902.7</v>
      </c>
      <c r="K699" s="601">
        <v>397.65</v>
      </c>
      <c r="L699" s="602"/>
      <c r="M699" s="602"/>
      <c r="N699" s="602"/>
      <c r="O699" s="602"/>
      <c r="P699" s="602"/>
      <c r="Q699" s="603">
        <v>4300.3500000000004</v>
      </c>
      <c r="R699" s="602"/>
      <c r="S699" s="602"/>
      <c r="T699" s="602"/>
      <c r="U699" s="602"/>
      <c r="V699" s="602"/>
      <c r="W699" s="604">
        <v>16</v>
      </c>
      <c r="X699" s="604">
        <v>2</v>
      </c>
      <c r="Y699" s="602"/>
      <c r="Z699" s="602"/>
      <c r="AA699" s="602"/>
      <c r="AB699" s="602"/>
      <c r="AC699" s="602"/>
      <c r="AD699" s="605">
        <v>18</v>
      </c>
    </row>
    <row r="700" spans="1:30" ht="15.75" thickBot="1" x14ac:dyDescent="0.3">
      <c r="A700" s="593" t="s">
        <v>411</v>
      </c>
      <c r="B700" s="672">
        <v>45384</v>
      </c>
      <c r="C700" s="671" t="s">
        <v>396</v>
      </c>
      <c r="D700" s="606" t="s">
        <v>397</v>
      </c>
      <c r="E700" s="670"/>
      <c r="F700" s="670"/>
      <c r="G700" s="670"/>
      <c r="H700" s="670"/>
      <c r="I700" s="670"/>
      <c r="J700" s="670"/>
      <c r="K700" s="607">
        <v>2995.44</v>
      </c>
      <c r="L700" s="670"/>
      <c r="M700" s="670"/>
      <c r="N700" s="670"/>
      <c r="O700" s="670"/>
      <c r="P700" s="670"/>
      <c r="Q700" s="603">
        <v>2995.44</v>
      </c>
      <c r="R700" s="670"/>
      <c r="S700" s="670"/>
      <c r="T700" s="670"/>
      <c r="U700" s="670"/>
      <c r="V700" s="670"/>
      <c r="W700" s="670"/>
      <c r="X700" s="608">
        <v>9</v>
      </c>
      <c r="Y700" s="670"/>
      <c r="Z700" s="670"/>
      <c r="AA700" s="670"/>
      <c r="AB700" s="670"/>
      <c r="AC700" s="670"/>
      <c r="AD700" s="605">
        <v>9</v>
      </c>
    </row>
    <row r="701" spans="1:30" ht="15.75" thickBot="1" x14ac:dyDescent="0.3">
      <c r="A701" s="593" t="s">
        <v>411</v>
      </c>
      <c r="B701" s="673">
        <v>45386</v>
      </c>
      <c r="C701" s="671" t="s">
        <v>396</v>
      </c>
      <c r="D701" s="600" t="s">
        <v>397</v>
      </c>
      <c r="E701" s="602"/>
      <c r="F701" s="602"/>
      <c r="G701" s="602"/>
      <c r="H701" s="602"/>
      <c r="I701" s="602"/>
      <c r="J701" s="602"/>
      <c r="K701" s="602"/>
      <c r="L701" s="601">
        <v>878</v>
      </c>
      <c r="M701" s="601">
        <v>400</v>
      </c>
      <c r="N701" s="602"/>
      <c r="O701" s="602"/>
      <c r="P701" s="602"/>
      <c r="Q701" s="603">
        <v>1278</v>
      </c>
      <c r="R701" s="602"/>
      <c r="S701" s="602"/>
      <c r="T701" s="602"/>
      <c r="U701" s="602"/>
      <c r="V701" s="602"/>
      <c r="W701" s="602"/>
      <c r="X701" s="602"/>
      <c r="Y701" s="604">
        <v>3</v>
      </c>
      <c r="Z701" s="604">
        <v>2</v>
      </c>
      <c r="AA701" s="602"/>
      <c r="AB701" s="602"/>
      <c r="AC701" s="602"/>
      <c r="AD701" s="605">
        <v>5</v>
      </c>
    </row>
    <row r="702" spans="1:30" ht="15.75" thickBot="1" x14ac:dyDescent="0.3">
      <c r="A702" s="593" t="s">
        <v>411</v>
      </c>
      <c r="B702" s="672">
        <v>45387</v>
      </c>
      <c r="C702" s="671" t="s">
        <v>396</v>
      </c>
      <c r="D702" s="606" t="s">
        <v>397</v>
      </c>
      <c r="E702" s="670"/>
      <c r="F702" s="670"/>
      <c r="G702" s="670"/>
      <c r="H702" s="670"/>
      <c r="I702" s="670"/>
      <c r="J702" s="670"/>
      <c r="K702" s="670"/>
      <c r="L702" s="607">
        <v>1000</v>
      </c>
      <c r="M702" s="607">
        <v>400</v>
      </c>
      <c r="N702" s="670"/>
      <c r="O702" s="670"/>
      <c r="P702" s="670"/>
      <c r="Q702" s="603">
        <v>1400</v>
      </c>
      <c r="R702" s="670"/>
      <c r="S702" s="670"/>
      <c r="T702" s="670"/>
      <c r="U702" s="670"/>
      <c r="V702" s="670"/>
      <c r="W702" s="670"/>
      <c r="X702" s="670"/>
      <c r="Y702" s="608">
        <v>3</v>
      </c>
      <c r="Z702" s="608">
        <v>1</v>
      </c>
      <c r="AA702" s="670"/>
      <c r="AB702" s="670"/>
      <c r="AC702" s="670"/>
      <c r="AD702" s="605">
        <v>4</v>
      </c>
    </row>
    <row r="703" spans="1:30" ht="15.75" thickBot="1" x14ac:dyDescent="0.3">
      <c r="A703" s="593" t="s">
        <v>411</v>
      </c>
      <c r="B703" s="673">
        <v>45390</v>
      </c>
      <c r="C703" s="671" t="s">
        <v>396</v>
      </c>
      <c r="D703" s="600" t="s">
        <v>397</v>
      </c>
      <c r="E703" s="602"/>
      <c r="F703" s="602"/>
      <c r="G703" s="602"/>
      <c r="H703" s="602"/>
      <c r="I703" s="602"/>
      <c r="J703" s="602"/>
      <c r="K703" s="602"/>
      <c r="L703" s="601">
        <v>1555.51</v>
      </c>
      <c r="M703" s="601">
        <v>1206.01</v>
      </c>
      <c r="N703" s="602"/>
      <c r="O703" s="602"/>
      <c r="P703" s="602"/>
      <c r="Q703" s="603">
        <v>2761.52</v>
      </c>
      <c r="R703" s="602"/>
      <c r="S703" s="602"/>
      <c r="T703" s="602"/>
      <c r="U703" s="602"/>
      <c r="V703" s="602"/>
      <c r="W703" s="602"/>
      <c r="X703" s="602"/>
      <c r="Y703" s="604">
        <v>7</v>
      </c>
      <c r="Z703" s="604">
        <v>4</v>
      </c>
      <c r="AA703" s="602"/>
      <c r="AB703" s="602"/>
      <c r="AC703" s="602"/>
      <c r="AD703" s="605">
        <v>11</v>
      </c>
    </row>
    <row r="704" spans="1:30" ht="15.75" thickBot="1" x14ac:dyDescent="0.3">
      <c r="A704" s="593" t="s">
        <v>411</v>
      </c>
      <c r="B704" s="672">
        <v>45391</v>
      </c>
      <c r="C704" s="671" t="s">
        <v>396</v>
      </c>
      <c r="D704" s="606" t="s">
        <v>397</v>
      </c>
      <c r="E704" s="670"/>
      <c r="F704" s="670"/>
      <c r="G704" s="670"/>
      <c r="H704" s="670"/>
      <c r="I704" s="670"/>
      <c r="J704" s="670"/>
      <c r="K704" s="670"/>
      <c r="L704" s="607">
        <v>1200</v>
      </c>
      <c r="M704" s="607">
        <v>2904.18</v>
      </c>
      <c r="N704" s="670"/>
      <c r="O704" s="670"/>
      <c r="P704" s="670"/>
      <c r="Q704" s="603">
        <v>4104.18</v>
      </c>
      <c r="R704" s="670"/>
      <c r="S704" s="670"/>
      <c r="T704" s="670"/>
      <c r="U704" s="670"/>
      <c r="V704" s="670"/>
      <c r="W704" s="670"/>
      <c r="X704" s="670"/>
      <c r="Y704" s="608">
        <v>6</v>
      </c>
      <c r="Z704" s="608">
        <v>6</v>
      </c>
      <c r="AA704" s="670"/>
      <c r="AB704" s="670"/>
      <c r="AC704" s="670"/>
      <c r="AD704" s="605">
        <v>12</v>
      </c>
    </row>
    <row r="705" spans="1:30" ht="15.75" thickBot="1" x14ac:dyDescent="0.3">
      <c r="A705" s="593" t="s">
        <v>411</v>
      </c>
      <c r="B705" s="673">
        <v>45392</v>
      </c>
      <c r="C705" s="671" t="s">
        <v>396</v>
      </c>
      <c r="D705" s="600" t="s">
        <v>397</v>
      </c>
      <c r="E705" s="602"/>
      <c r="F705" s="602"/>
      <c r="G705" s="602"/>
      <c r="H705" s="602"/>
      <c r="I705" s="602"/>
      <c r="J705" s="602"/>
      <c r="K705" s="602"/>
      <c r="L705" s="602"/>
      <c r="M705" s="601">
        <v>200</v>
      </c>
      <c r="N705" s="602"/>
      <c r="O705" s="602"/>
      <c r="P705" s="602"/>
      <c r="Q705" s="603">
        <v>200</v>
      </c>
      <c r="R705" s="602"/>
      <c r="S705" s="602"/>
      <c r="T705" s="602"/>
      <c r="U705" s="602"/>
      <c r="V705" s="602"/>
      <c r="W705" s="602"/>
      <c r="X705" s="602"/>
      <c r="Y705" s="602"/>
      <c r="Z705" s="604">
        <v>1</v>
      </c>
      <c r="AA705" s="602"/>
      <c r="AB705" s="602"/>
      <c r="AC705" s="602"/>
      <c r="AD705" s="605">
        <v>1</v>
      </c>
    </row>
    <row r="706" spans="1:30" ht="15.75" thickBot="1" x14ac:dyDescent="0.3">
      <c r="A706" s="593" t="s">
        <v>411</v>
      </c>
      <c r="B706" s="672">
        <v>45393</v>
      </c>
      <c r="C706" s="671" t="s">
        <v>396</v>
      </c>
      <c r="D706" s="606" t="s">
        <v>397</v>
      </c>
      <c r="E706" s="670"/>
      <c r="F706" s="670"/>
      <c r="G706" s="670"/>
      <c r="H706" s="670"/>
      <c r="I706" s="670"/>
      <c r="J706" s="670"/>
      <c r="K706" s="670"/>
      <c r="L706" s="670"/>
      <c r="M706" s="607">
        <v>411.84</v>
      </c>
      <c r="N706" s="670"/>
      <c r="O706" s="670"/>
      <c r="P706" s="670"/>
      <c r="Q706" s="603">
        <v>411.84</v>
      </c>
      <c r="R706" s="670"/>
      <c r="S706" s="670"/>
      <c r="T706" s="670"/>
      <c r="U706" s="670"/>
      <c r="V706" s="670"/>
      <c r="W706" s="670"/>
      <c r="X706" s="670"/>
      <c r="Y706" s="670"/>
      <c r="Z706" s="608">
        <v>1</v>
      </c>
      <c r="AA706" s="670"/>
      <c r="AB706" s="670"/>
      <c r="AC706" s="670"/>
      <c r="AD706" s="605">
        <v>1</v>
      </c>
    </row>
    <row r="707" spans="1:30" ht="15.75" thickBot="1" x14ac:dyDescent="0.3">
      <c r="A707" s="593" t="s">
        <v>411</v>
      </c>
      <c r="B707" s="673">
        <v>45394</v>
      </c>
      <c r="C707" s="671" t="s">
        <v>396</v>
      </c>
      <c r="D707" s="600" t="s">
        <v>397</v>
      </c>
      <c r="E707" s="602"/>
      <c r="F707" s="602"/>
      <c r="G707" s="602"/>
      <c r="H707" s="602"/>
      <c r="I707" s="602"/>
      <c r="J707" s="602"/>
      <c r="K707" s="602"/>
      <c r="L707" s="602"/>
      <c r="M707" s="601">
        <v>415.51</v>
      </c>
      <c r="N707" s="602"/>
      <c r="O707" s="602"/>
      <c r="P707" s="602"/>
      <c r="Q707" s="603">
        <v>415.51</v>
      </c>
      <c r="R707" s="602"/>
      <c r="S707" s="602"/>
      <c r="T707" s="602"/>
      <c r="U707" s="602"/>
      <c r="V707" s="602"/>
      <c r="W707" s="602"/>
      <c r="X707" s="602"/>
      <c r="Y707" s="602"/>
      <c r="Z707" s="604">
        <v>1</v>
      </c>
      <c r="AA707" s="602"/>
      <c r="AB707" s="602"/>
      <c r="AC707" s="602"/>
      <c r="AD707" s="605">
        <v>1</v>
      </c>
    </row>
    <row r="708" spans="1:30" ht="15.75" thickBot="1" x14ac:dyDescent="0.3">
      <c r="A708" s="593" t="s">
        <v>411</v>
      </c>
      <c r="B708" s="672">
        <v>45398</v>
      </c>
      <c r="C708" s="671" t="s">
        <v>396</v>
      </c>
      <c r="D708" s="606" t="s">
        <v>397</v>
      </c>
      <c r="E708" s="670"/>
      <c r="F708" s="670"/>
      <c r="G708" s="670"/>
      <c r="H708" s="670"/>
      <c r="I708" s="670"/>
      <c r="J708" s="670"/>
      <c r="K708" s="670"/>
      <c r="L708" s="670"/>
      <c r="M708" s="607">
        <v>1449.89</v>
      </c>
      <c r="N708" s="670"/>
      <c r="O708" s="670"/>
      <c r="P708" s="670"/>
      <c r="Q708" s="603">
        <v>1449.89</v>
      </c>
      <c r="R708" s="670"/>
      <c r="S708" s="670"/>
      <c r="T708" s="670"/>
      <c r="U708" s="670"/>
      <c r="V708" s="670"/>
      <c r="W708" s="670"/>
      <c r="X708" s="670"/>
      <c r="Y708" s="670"/>
      <c r="Z708" s="608">
        <v>4</v>
      </c>
      <c r="AA708" s="670"/>
      <c r="AB708" s="670"/>
      <c r="AC708" s="670"/>
      <c r="AD708" s="605">
        <v>4</v>
      </c>
    </row>
    <row r="709" spans="1:30" ht="15.75" thickBot="1" x14ac:dyDescent="0.3">
      <c r="A709" s="593" t="s">
        <v>411</v>
      </c>
      <c r="B709" s="673">
        <v>45399</v>
      </c>
      <c r="C709" s="671" t="s">
        <v>396</v>
      </c>
      <c r="D709" s="600" t="s">
        <v>397</v>
      </c>
      <c r="E709" s="602"/>
      <c r="F709" s="602"/>
      <c r="G709" s="602"/>
      <c r="H709" s="602"/>
      <c r="I709" s="602"/>
      <c r="J709" s="602"/>
      <c r="K709" s="602"/>
      <c r="L709" s="602"/>
      <c r="M709" s="601">
        <v>1158</v>
      </c>
      <c r="N709" s="602"/>
      <c r="O709" s="602"/>
      <c r="P709" s="602"/>
      <c r="Q709" s="603">
        <v>1158</v>
      </c>
      <c r="R709" s="602"/>
      <c r="S709" s="602"/>
      <c r="T709" s="602"/>
      <c r="U709" s="602"/>
      <c r="V709" s="602"/>
      <c r="W709" s="602"/>
      <c r="X709" s="602"/>
      <c r="Y709" s="602"/>
      <c r="Z709" s="604">
        <v>3</v>
      </c>
      <c r="AA709" s="602"/>
      <c r="AB709" s="602"/>
      <c r="AC709" s="602"/>
      <c r="AD709" s="605">
        <v>3</v>
      </c>
    </row>
    <row r="710" spans="1:30" ht="15.75" thickBot="1" x14ac:dyDescent="0.3">
      <c r="A710" s="593" t="s">
        <v>411</v>
      </c>
      <c r="B710" s="672">
        <v>45400</v>
      </c>
      <c r="C710" s="671" t="s">
        <v>396</v>
      </c>
      <c r="D710" s="606" t="s">
        <v>397</v>
      </c>
      <c r="E710" s="670"/>
      <c r="F710" s="670"/>
      <c r="G710" s="670"/>
      <c r="H710" s="670"/>
      <c r="I710" s="670"/>
      <c r="J710" s="670"/>
      <c r="K710" s="670"/>
      <c r="L710" s="670"/>
      <c r="M710" s="607">
        <v>1000</v>
      </c>
      <c r="N710" s="670"/>
      <c r="O710" s="670"/>
      <c r="P710" s="670"/>
      <c r="Q710" s="603">
        <v>1000</v>
      </c>
      <c r="R710" s="670"/>
      <c r="S710" s="670"/>
      <c r="T710" s="670"/>
      <c r="U710" s="670"/>
      <c r="V710" s="670"/>
      <c r="W710" s="670"/>
      <c r="X710" s="670"/>
      <c r="Y710" s="670"/>
      <c r="Z710" s="608">
        <v>2</v>
      </c>
      <c r="AA710" s="670"/>
      <c r="AB710" s="670"/>
      <c r="AC710" s="670"/>
      <c r="AD710" s="605">
        <v>2</v>
      </c>
    </row>
    <row r="711" spans="1:30" ht="15.75" thickBot="1" x14ac:dyDescent="0.3">
      <c r="A711" s="593" t="s">
        <v>411</v>
      </c>
      <c r="B711" s="673">
        <v>45404</v>
      </c>
      <c r="C711" s="671" t="s">
        <v>396</v>
      </c>
      <c r="D711" s="600" t="s">
        <v>397</v>
      </c>
      <c r="E711" s="602"/>
      <c r="F711" s="602"/>
      <c r="G711" s="602"/>
      <c r="H711" s="602"/>
      <c r="I711" s="602"/>
      <c r="J711" s="602"/>
      <c r="K711" s="602"/>
      <c r="L711" s="602"/>
      <c r="M711" s="601">
        <v>700</v>
      </c>
      <c r="N711" s="602"/>
      <c r="O711" s="602"/>
      <c r="P711" s="602"/>
      <c r="Q711" s="603">
        <v>700</v>
      </c>
      <c r="R711" s="602"/>
      <c r="S711" s="602"/>
      <c r="T711" s="602"/>
      <c r="U711" s="602"/>
      <c r="V711" s="602"/>
      <c r="W711" s="602"/>
      <c r="X711" s="602"/>
      <c r="Y711" s="602"/>
      <c r="Z711" s="604">
        <v>3</v>
      </c>
      <c r="AA711" s="602"/>
      <c r="AB711" s="602"/>
      <c r="AC711" s="602"/>
      <c r="AD711" s="605">
        <v>3</v>
      </c>
    </row>
    <row r="712" spans="1:30" ht="15.75" thickBot="1" x14ac:dyDescent="0.3">
      <c r="A712" s="593" t="s">
        <v>411</v>
      </c>
      <c r="B712" s="672">
        <v>45405</v>
      </c>
      <c r="C712" s="671" t="s">
        <v>396</v>
      </c>
      <c r="D712" s="606" t="s">
        <v>397</v>
      </c>
      <c r="E712" s="670"/>
      <c r="F712" s="670"/>
      <c r="G712" s="670"/>
      <c r="H712" s="670"/>
      <c r="I712" s="670"/>
      <c r="J712" s="670"/>
      <c r="K712" s="607">
        <v>568.82000000000005</v>
      </c>
      <c r="L712" s="607">
        <v>500</v>
      </c>
      <c r="M712" s="670"/>
      <c r="N712" s="670"/>
      <c r="O712" s="670"/>
      <c r="P712" s="670"/>
      <c r="Q712" s="603">
        <v>1068.82</v>
      </c>
      <c r="R712" s="670"/>
      <c r="S712" s="670"/>
      <c r="T712" s="670"/>
      <c r="U712" s="670"/>
      <c r="V712" s="670"/>
      <c r="W712" s="670"/>
      <c r="X712" s="608">
        <v>2</v>
      </c>
      <c r="Y712" s="608">
        <v>1</v>
      </c>
      <c r="Z712" s="670"/>
      <c r="AA712" s="670"/>
      <c r="AB712" s="670"/>
      <c r="AC712" s="670"/>
      <c r="AD712" s="605">
        <v>3</v>
      </c>
    </row>
    <row r="713" spans="1:30" ht="15.75" thickBot="1" x14ac:dyDescent="0.3">
      <c r="A713" s="593" t="s">
        <v>411</v>
      </c>
      <c r="B713" s="673">
        <v>45406</v>
      </c>
      <c r="C713" s="671" t="s">
        <v>396</v>
      </c>
      <c r="D713" s="600" t="s">
        <v>397</v>
      </c>
      <c r="E713" s="602"/>
      <c r="F713" s="602"/>
      <c r="G713" s="602"/>
      <c r="H713" s="602"/>
      <c r="I713" s="602"/>
      <c r="J713" s="602"/>
      <c r="K713" s="602"/>
      <c r="L713" s="602"/>
      <c r="M713" s="601">
        <v>1987.51</v>
      </c>
      <c r="N713" s="602"/>
      <c r="O713" s="602"/>
      <c r="P713" s="602"/>
      <c r="Q713" s="603">
        <v>1987.51</v>
      </c>
      <c r="R713" s="602"/>
      <c r="S713" s="602"/>
      <c r="T713" s="602"/>
      <c r="U713" s="602"/>
      <c r="V713" s="602"/>
      <c r="W713" s="602"/>
      <c r="X713" s="602"/>
      <c r="Y713" s="602"/>
      <c r="Z713" s="604">
        <v>15</v>
      </c>
      <c r="AA713" s="602"/>
      <c r="AB713" s="602"/>
      <c r="AC713" s="602"/>
      <c r="AD713" s="605">
        <v>15</v>
      </c>
    </row>
    <row r="714" spans="1:30" ht="15.75" thickBot="1" x14ac:dyDescent="0.3">
      <c r="A714" s="593" t="s">
        <v>411</v>
      </c>
      <c r="B714" s="672">
        <v>45407</v>
      </c>
      <c r="C714" s="671" t="s">
        <v>396</v>
      </c>
      <c r="D714" s="606" t="s">
        <v>397</v>
      </c>
      <c r="E714" s="670"/>
      <c r="F714" s="670"/>
      <c r="G714" s="670"/>
      <c r="H714" s="670"/>
      <c r="I714" s="670"/>
      <c r="J714" s="670"/>
      <c r="K714" s="670"/>
      <c r="L714" s="670"/>
      <c r="M714" s="607">
        <v>300</v>
      </c>
      <c r="N714" s="670"/>
      <c r="O714" s="670"/>
      <c r="P714" s="670"/>
      <c r="Q714" s="603">
        <v>300</v>
      </c>
      <c r="R714" s="670"/>
      <c r="S714" s="670"/>
      <c r="T714" s="670"/>
      <c r="U714" s="670"/>
      <c r="V714" s="670"/>
      <c r="W714" s="670"/>
      <c r="X714" s="670"/>
      <c r="Y714" s="670"/>
      <c r="Z714" s="608">
        <v>1</v>
      </c>
      <c r="AA714" s="670"/>
      <c r="AB714" s="670"/>
      <c r="AC714" s="670"/>
      <c r="AD714" s="605">
        <v>1</v>
      </c>
    </row>
    <row r="715" spans="1:30" ht="15.75" thickBot="1" x14ac:dyDescent="0.3">
      <c r="A715" s="593" t="s">
        <v>411</v>
      </c>
      <c r="B715" s="673">
        <v>45408</v>
      </c>
      <c r="C715" s="671" t="s">
        <v>396</v>
      </c>
      <c r="D715" s="600" t="s">
        <v>397</v>
      </c>
      <c r="E715" s="602"/>
      <c r="F715" s="602"/>
      <c r="G715" s="602"/>
      <c r="H715" s="602"/>
      <c r="I715" s="602"/>
      <c r="J715" s="602"/>
      <c r="K715" s="602"/>
      <c r="L715" s="602"/>
      <c r="M715" s="601">
        <v>1298.1400000000001</v>
      </c>
      <c r="N715" s="602"/>
      <c r="O715" s="602"/>
      <c r="P715" s="602"/>
      <c r="Q715" s="603">
        <v>1298.1400000000001</v>
      </c>
      <c r="R715" s="602"/>
      <c r="S715" s="602"/>
      <c r="T715" s="602"/>
      <c r="U715" s="602"/>
      <c r="V715" s="602"/>
      <c r="W715" s="602"/>
      <c r="X715" s="602"/>
      <c r="Y715" s="602"/>
      <c r="Z715" s="604">
        <v>3</v>
      </c>
      <c r="AA715" s="602"/>
      <c r="AB715" s="602"/>
      <c r="AC715" s="602"/>
      <c r="AD715" s="605">
        <v>3</v>
      </c>
    </row>
    <row r="716" spans="1:30" ht="15.75" thickBot="1" x14ac:dyDescent="0.3">
      <c r="A716" s="593" t="s">
        <v>411</v>
      </c>
      <c r="B716" s="672">
        <v>45412</v>
      </c>
      <c r="C716" s="671" t="s">
        <v>396</v>
      </c>
      <c r="D716" s="606" t="s">
        <v>397</v>
      </c>
      <c r="E716" s="670"/>
      <c r="F716" s="670"/>
      <c r="G716" s="670"/>
      <c r="H716" s="670"/>
      <c r="I716" s="670"/>
      <c r="J716" s="670"/>
      <c r="K716" s="670"/>
      <c r="L716" s="670"/>
      <c r="M716" s="607">
        <v>1881.42</v>
      </c>
      <c r="N716" s="670"/>
      <c r="O716" s="670"/>
      <c r="P716" s="670"/>
      <c r="Q716" s="603">
        <v>1881.42</v>
      </c>
      <c r="R716" s="670"/>
      <c r="S716" s="670"/>
      <c r="T716" s="670"/>
      <c r="U716" s="670"/>
      <c r="V716" s="670"/>
      <c r="W716" s="670"/>
      <c r="X716" s="670"/>
      <c r="Y716" s="670"/>
      <c r="Z716" s="608">
        <v>5</v>
      </c>
      <c r="AA716" s="670"/>
      <c r="AB716" s="670"/>
      <c r="AC716" s="670"/>
      <c r="AD716" s="605">
        <v>5</v>
      </c>
    </row>
    <row r="717" spans="1:30" ht="15.75" thickBot="1" x14ac:dyDescent="0.3">
      <c r="A717" s="593" t="s">
        <v>411</v>
      </c>
      <c r="B717" s="673">
        <v>45413</v>
      </c>
      <c r="C717" s="671" t="s">
        <v>396</v>
      </c>
      <c r="D717" s="600" t="s">
        <v>397</v>
      </c>
      <c r="E717" s="602"/>
      <c r="F717" s="602"/>
      <c r="G717" s="602"/>
      <c r="H717" s="602"/>
      <c r="I717" s="602"/>
      <c r="J717" s="602"/>
      <c r="K717" s="602"/>
      <c r="L717" s="602"/>
      <c r="M717" s="601">
        <v>1000</v>
      </c>
      <c r="N717" s="602"/>
      <c r="O717" s="602"/>
      <c r="P717" s="602"/>
      <c r="Q717" s="603">
        <v>1000</v>
      </c>
      <c r="R717" s="602"/>
      <c r="S717" s="602"/>
      <c r="T717" s="602"/>
      <c r="U717" s="602"/>
      <c r="V717" s="602"/>
      <c r="W717" s="602"/>
      <c r="X717" s="602"/>
      <c r="Y717" s="602"/>
      <c r="Z717" s="604">
        <v>2</v>
      </c>
      <c r="AA717" s="602"/>
      <c r="AB717" s="602"/>
      <c r="AC717" s="602"/>
      <c r="AD717" s="605">
        <v>2</v>
      </c>
    </row>
    <row r="718" spans="1:30" ht="15.75" thickBot="1" x14ac:dyDescent="0.3">
      <c r="A718" s="593" t="s">
        <v>411</v>
      </c>
      <c r="B718" s="672">
        <v>45414</v>
      </c>
      <c r="C718" s="671" t="s">
        <v>396</v>
      </c>
      <c r="D718" s="606" t="s">
        <v>397</v>
      </c>
      <c r="E718" s="670"/>
      <c r="F718" s="670"/>
      <c r="G718" s="670"/>
      <c r="H718" s="670"/>
      <c r="I718" s="670"/>
      <c r="J718" s="670"/>
      <c r="K718" s="670"/>
      <c r="L718" s="670"/>
      <c r="M718" s="607">
        <v>878.61</v>
      </c>
      <c r="N718" s="607">
        <v>238.48</v>
      </c>
      <c r="O718" s="670"/>
      <c r="P718" s="670"/>
      <c r="Q718" s="603">
        <v>1117.0899999999999</v>
      </c>
      <c r="R718" s="670"/>
      <c r="S718" s="670"/>
      <c r="T718" s="670"/>
      <c r="U718" s="670"/>
      <c r="V718" s="670"/>
      <c r="W718" s="670"/>
      <c r="X718" s="670"/>
      <c r="Y718" s="670"/>
      <c r="Z718" s="608">
        <v>5</v>
      </c>
      <c r="AA718" s="608">
        <v>1</v>
      </c>
      <c r="AB718" s="670"/>
      <c r="AC718" s="670"/>
      <c r="AD718" s="605">
        <v>6</v>
      </c>
    </row>
    <row r="719" spans="1:30" ht="15.75" thickBot="1" x14ac:dyDescent="0.3">
      <c r="A719" s="593" t="s">
        <v>411</v>
      </c>
      <c r="B719" s="673">
        <v>45415</v>
      </c>
      <c r="C719" s="671" t="s">
        <v>396</v>
      </c>
      <c r="D719" s="600" t="s">
        <v>397</v>
      </c>
      <c r="E719" s="602"/>
      <c r="F719" s="602"/>
      <c r="G719" s="602"/>
      <c r="H719" s="602"/>
      <c r="I719" s="602"/>
      <c r="J719" s="602"/>
      <c r="K719" s="602"/>
      <c r="L719" s="602"/>
      <c r="M719" s="601">
        <v>978.89</v>
      </c>
      <c r="N719" s="602"/>
      <c r="O719" s="602"/>
      <c r="P719" s="602"/>
      <c r="Q719" s="603">
        <v>978.89</v>
      </c>
      <c r="R719" s="602"/>
      <c r="S719" s="602"/>
      <c r="T719" s="602"/>
      <c r="U719" s="602"/>
      <c r="V719" s="602"/>
      <c r="W719" s="602"/>
      <c r="X719" s="602"/>
      <c r="Y719" s="602"/>
      <c r="Z719" s="604">
        <v>2</v>
      </c>
      <c r="AA719" s="602"/>
      <c r="AB719" s="602"/>
      <c r="AC719" s="602"/>
      <c r="AD719" s="605">
        <v>2</v>
      </c>
    </row>
    <row r="720" spans="1:30" ht="15.75" thickBot="1" x14ac:dyDescent="0.3">
      <c r="A720" s="593" t="s">
        <v>411</v>
      </c>
      <c r="B720" s="672">
        <v>45418</v>
      </c>
      <c r="C720" s="671" t="s">
        <v>396</v>
      </c>
      <c r="D720" s="606" t="s">
        <v>397</v>
      </c>
      <c r="E720" s="670"/>
      <c r="F720" s="670"/>
      <c r="G720" s="670"/>
      <c r="H720" s="670"/>
      <c r="I720" s="670"/>
      <c r="J720" s="670"/>
      <c r="K720" s="670"/>
      <c r="L720" s="670"/>
      <c r="M720" s="607">
        <v>1000</v>
      </c>
      <c r="N720" s="607">
        <v>186.89</v>
      </c>
      <c r="O720" s="670"/>
      <c r="P720" s="670"/>
      <c r="Q720" s="603">
        <v>1186.8900000000001</v>
      </c>
      <c r="R720" s="670"/>
      <c r="S720" s="670"/>
      <c r="T720" s="670"/>
      <c r="U720" s="670"/>
      <c r="V720" s="670"/>
      <c r="W720" s="670"/>
      <c r="X720" s="670"/>
      <c r="Y720" s="670"/>
      <c r="Z720" s="608">
        <v>4</v>
      </c>
      <c r="AA720" s="608">
        <v>1</v>
      </c>
      <c r="AB720" s="670"/>
      <c r="AC720" s="670"/>
      <c r="AD720" s="605">
        <v>5</v>
      </c>
    </row>
    <row r="721" spans="1:30" ht="15.75" thickBot="1" x14ac:dyDescent="0.3">
      <c r="A721" s="593" t="s">
        <v>411</v>
      </c>
      <c r="B721" s="673">
        <v>45419</v>
      </c>
      <c r="C721" s="671" t="s">
        <v>396</v>
      </c>
      <c r="D721" s="600" t="s">
        <v>397</v>
      </c>
      <c r="E721" s="602"/>
      <c r="F721" s="602"/>
      <c r="G721" s="602"/>
      <c r="H721" s="602"/>
      <c r="I721" s="602"/>
      <c r="J721" s="602"/>
      <c r="K721" s="602"/>
      <c r="L721" s="602"/>
      <c r="M721" s="601">
        <v>1550</v>
      </c>
      <c r="N721" s="601">
        <v>674.69</v>
      </c>
      <c r="O721" s="602"/>
      <c r="P721" s="602"/>
      <c r="Q721" s="603">
        <v>2224.69</v>
      </c>
      <c r="R721" s="602"/>
      <c r="S721" s="602"/>
      <c r="T721" s="602"/>
      <c r="U721" s="602"/>
      <c r="V721" s="602"/>
      <c r="W721" s="602"/>
      <c r="X721" s="602"/>
      <c r="Y721" s="602"/>
      <c r="Z721" s="604">
        <v>5</v>
      </c>
      <c r="AA721" s="604">
        <v>3</v>
      </c>
      <c r="AB721" s="602"/>
      <c r="AC721" s="602"/>
      <c r="AD721" s="605">
        <v>8</v>
      </c>
    </row>
    <row r="722" spans="1:30" ht="15.75" thickBot="1" x14ac:dyDescent="0.3">
      <c r="A722" s="593" t="s">
        <v>411</v>
      </c>
      <c r="B722" s="672">
        <v>45420</v>
      </c>
      <c r="C722" s="671" t="s">
        <v>396</v>
      </c>
      <c r="D722" s="606" t="s">
        <v>397</v>
      </c>
      <c r="E722" s="670"/>
      <c r="F722" s="670"/>
      <c r="G722" s="670"/>
      <c r="H722" s="670"/>
      <c r="I722" s="670"/>
      <c r="J722" s="670"/>
      <c r="K722" s="670"/>
      <c r="L722" s="670"/>
      <c r="M722" s="607">
        <v>652</v>
      </c>
      <c r="N722" s="607">
        <v>167.39</v>
      </c>
      <c r="O722" s="670"/>
      <c r="P722" s="670"/>
      <c r="Q722" s="603">
        <v>819.39</v>
      </c>
      <c r="R722" s="670"/>
      <c r="S722" s="670"/>
      <c r="T722" s="670"/>
      <c r="U722" s="670"/>
      <c r="V722" s="670"/>
      <c r="W722" s="670"/>
      <c r="X722" s="670"/>
      <c r="Y722" s="670"/>
      <c r="Z722" s="608">
        <v>2</v>
      </c>
      <c r="AA722" s="608">
        <v>1</v>
      </c>
      <c r="AB722" s="670"/>
      <c r="AC722" s="670"/>
      <c r="AD722" s="605">
        <v>3</v>
      </c>
    </row>
    <row r="723" spans="1:30" ht="15.75" thickBot="1" x14ac:dyDescent="0.3">
      <c r="A723" s="593" t="s">
        <v>411</v>
      </c>
      <c r="B723" s="673">
        <v>45425</v>
      </c>
      <c r="C723" s="671" t="s">
        <v>396</v>
      </c>
      <c r="D723" s="600" t="s">
        <v>397</v>
      </c>
      <c r="E723" s="602"/>
      <c r="F723" s="602"/>
      <c r="G723" s="602"/>
      <c r="H723" s="602"/>
      <c r="I723" s="602"/>
      <c r="J723" s="602"/>
      <c r="K723" s="602"/>
      <c r="L723" s="601">
        <v>2857.77</v>
      </c>
      <c r="M723" s="602"/>
      <c r="N723" s="602"/>
      <c r="O723" s="602"/>
      <c r="P723" s="602"/>
      <c r="Q723" s="603">
        <v>2857.77</v>
      </c>
      <c r="R723" s="602"/>
      <c r="S723" s="602"/>
      <c r="T723" s="602"/>
      <c r="U723" s="602"/>
      <c r="V723" s="602"/>
      <c r="W723" s="602"/>
      <c r="X723" s="602"/>
      <c r="Y723" s="604">
        <v>11</v>
      </c>
      <c r="Z723" s="602"/>
      <c r="AA723" s="602"/>
      <c r="AB723" s="602"/>
      <c r="AC723" s="602"/>
      <c r="AD723" s="605">
        <v>11</v>
      </c>
    </row>
    <row r="724" spans="1:30" ht="15.75" thickBot="1" x14ac:dyDescent="0.3">
      <c r="A724" s="593" t="s">
        <v>411</v>
      </c>
      <c r="B724" s="672">
        <v>45426</v>
      </c>
      <c r="C724" s="671" t="s">
        <v>396</v>
      </c>
      <c r="D724" s="606" t="s">
        <v>397</v>
      </c>
      <c r="E724" s="670"/>
      <c r="F724" s="670"/>
      <c r="G724" s="670"/>
      <c r="H724" s="670"/>
      <c r="I724" s="670"/>
      <c r="J724" s="670"/>
      <c r="K724" s="670"/>
      <c r="L724" s="670"/>
      <c r="M724" s="670"/>
      <c r="N724" s="607">
        <v>2672.96</v>
      </c>
      <c r="O724" s="670"/>
      <c r="P724" s="670"/>
      <c r="Q724" s="603">
        <v>2672.96</v>
      </c>
      <c r="R724" s="670"/>
      <c r="S724" s="670"/>
      <c r="T724" s="670"/>
      <c r="U724" s="670"/>
      <c r="V724" s="670"/>
      <c r="W724" s="670"/>
      <c r="X724" s="670"/>
      <c r="Y724" s="670"/>
      <c r="Z724" s="670"/>
      <c r="AA724" s="608">
        <v>6</v>
      </c>
      <c r="AB724" s="670"/>
      <c r="AC724" s="670"/>
      <c r="AD724" s="605">
        <v>6</v>
      </c>
    </row>
    <row r="725" spans="1:30" ht="15.75" thickBot="1" x14ac:dyDescent="0.3">
      <c r="A725" s="593" t="s">
        <v>411</v>
      </c>
      <c r="B725" s="673">
        <v>45427</v>
      </c>
      <c r="C725" s="671" t="s">
        <v>396</v>
      </c>
      <c r="D725" s="600" t="s">
        <v>397</v>
      </c>
      <c r="E725" s="602"/>
      <c r="F725" s="602"/>
      <c r="G725" s="602"/>
      <c r="H725" s="602"/>
      <c r="I725" s="602"/>
      <c r="J725" s="602"/>
      <c r="K725" s="602"/>
      <c r="L725" s="602"/>
      <c r="M725" s="602"/>
      <c r="N725" s="601">
        <v>459.51</v>
      </c>
      <c r="O725" s="602"/>
      <c r="P725" s="602"/>
      <c r="Q725" s="603">
        <v>459.51</v>
      </c>
      <c r="R725" s="602"/>
      <c r="S725" s="602"/>
      <c r="T725" s="602"/>
      <c r="U725" s="602"/>
      <c r="V725" s="602"/>
      <c r="W725" s="602"/>
      <c r="X725" s="602"/>
      <c r="Y725" s="602"/>
      <c r="Z725" s="602"/>
      <c r="AA725" s="604">
        <v>3</v>
      </c>
      <c r="AB725" s="602"/>
      <c r="AC725" s="602"/>
      <c r="AD725" s="605">
        <v>3</v>
      </c>
    </row>
    <row r="726" spans="1:30" ht="15.75" thickBot="1" x14ac:dyDescent="0.3">
      <c r="A726" s="593" t="s">
        <v>411</v>
      </c>
      <c r="B726" s="672">
        <v>45429</v>
      </c>
      <c r="C726" s="671" t="s">
        <v>396</v>
      </c>
      <c r="D726" s="606" t="s">
        <v>397</v>
      </c>
      <c r="E726" s="670"/>
      <c r="F726" s="670"/>
      <c r="G726" s="670"/>
      <c r="H726" s="670"/>
      <c r="I726" s="670"/>
      <c r="J726" s="670"/>
      <c r="K726" s="670"/>
      <c r="L726" s="670"/>
      <c r="M726" s="670"/>
      <c r="N726" s="607">
        <v>1774.44</v>
      </c>
      <c r="O726" s="670"/>
      <c r="P726" s="670"/>
      <c r="Q726" s="603">
        <v>1774.44</v>
      </c>
      <c r="R726" s="670"/>
      <c r="S726" s="670"/>
      <c r="T726" s="670"/>
      <c r="U726" s="670"/>
      <c r="V726" s="670"/>
      <c r="W726" s="670"/>
      <c r="X726" s="670"/>
      <c r="Y726" s="670"/>
      <c r="Z726" s="670"/>
      <c r="AA726" s="608">
        <v>4</v>
      </c>
      <c r="AB726" s="670"/>
      <c r="AC726" s="670"/>
      <c r="AD726" s="605">
        <v>4</v>
      </c>
    </row>
    <row r="727" spans="1:30" ht="15.75" thickBot="1" x14ac:dyDescent="0.3">
      <c r="A727" s="593" t="s">
        <v>411</v>
      </c>
      <c r="B727" s="673">
        <v>45432</v>
      </c>
      <c r="C727" s="671" t="s">
        <v>396</v>
      </c>
      <c r="D727" s="600" t="s">
        <v>397</v>
      </c>
      <c r="E727" s="602"/>
      <c r="F727" s="602"/>
      <c r="G727" s="602"/>
      <c r="H727" s="602"/>
      <c r="I727" s="602"/>
      <c r="J727" s="602"/>
      <c r="K727" s="602"/>
      <c r="L727" s="602"/>
      <c r="M727" s="602"/>
      <c r="N727" s="601">
        <v>400</v>
      </c>
      <c r="O727" s="602"/>
      <c r="P727" s="602"/>
      <c r="Q727" s="603">
        <v>400</v>
      </c>
      <c r="R727" s="602"/>
      <c r="S727" s="602"/>
      <c r="T727" s="602"/>
      <c r="U727" s="602"/>
      <c r="V727" s="602"/>
      <c r="W727" s="602"/>
      <c r="X727" s="602"/>
      <c r="Y727" s="602"/>
      <c r="Z727" s="602"/>
      <c r="AA727" s="604">
        <v>1</v>
      </c>
      <c r="AB727" s="602"/>
      <c r="AC727" s="602"/>
      <c r="AD727" s="605">
        <v>1</v>
      </c>
    </row>
    <row r="728" spans="1:30" ht="15.75" thickBot="1" x14ac:dyDescent="0.3">
      <c r="A728" s="593" t="s">
        <v>411</v>
      </c>
      <c r="B728" s="672">
        <v>45433</v>
      </c>
      <c r="C728" s="671" t="s">
        <v>396</v>
      </c>
      <c r="D728" s="606" t="s">
        <v>397</v>
      </c>
      <c r="E728" s="670"/>
      <c r="F728" s="670"/>
      <c r="G728" s="670"/>
      <c r="H728" s="670"/>
      <c r="I728" s="670"/>
      <c r="J728" s="670"/>
      <c r="K728" s="670"/>
      <c r="L728" s="670"/>
      <c r="M728" s="607">
        <v>1501.57</v>
      </c>
      <c r="N728" s="607">
        <v>879.38</v>
      </c>
      <c r="O728" s="670"/>
      <c r="P728" s="670"/>
      <c r="Q728" s="603">
        <v>2380.9499999999998</v>
      </c>
      <c r="R728" s="670"/>
      <c r="S728" s="670"/>
      <c r="T728" s="670"/>
      <c r="U728" s="670"/>
      <c r="V728" s="670"/>
      <c r="W728" s="670"/>
      <c r="X728" s="670"/>
      <c r="Y728" s="670"/>
      <c r="Z728" s="608">
        <v>5</v>
      </c>
      <c r="AA728" s="608">
        <v>2</v>
      </c>
      <c r="AB728" s="670"/>
      <c r="AC728" s="670"/>
      <c r="AD728" s="605">
        <v>7</v>
      </c>
    </row>
    <row r="729" spans="1:30" ht="15.75" thickBot="1" x14ac:dyDescent="0.3">
      <c r="A729" s="593" t="s">
        <v>411</v>
      </c>
      <c r="B729" s="673">
        <v>45435</v>
      </c>
      <c r="C729" s="671" t="s">
        <v>396</v>
      </c>
      <c r="D729" s="600" t="s">
        <v>397</v>
      </c>
      <c r="E729" s="602"/>
      <c r="F729" s="602"/>
      <c r="G729" s="602"/>
      <c r="H729" s="602"/>
      <c r="I729" s="602"/>
      <c r="J729" s="602"/>
      <c r="K729" s="602"/>
      <c r="L729" s="602"/>
      <c r="M729" s="602"/>
      <c r="N729" s="601">
        <v>100</v>
      </c>
      <c r="O729" s="602"/>
      <c r="P729" s="602"/>
      <c r="Q729" s="603">
        <v>100</v>
      </c>
      <c r="R729" s="602"/>
      <c r="S729" s="602"/>
      <c r="T729" s="602"/>
      <c r="U729" s="602"/>
      <c r="V729" s="602"/>
      <c r="W729" s="602"/>
      <c r="X729" s="602"/>
      <c r="Y729" s="602"/>
      <c r="Z729" s="602"/>
      <c r="AA729" s="604">
        <v>1</v>
      </c>
      <c r="AB729" s="602"/>
      <c r="AC729" s="602"/>
      <c r="AD729" s="605">
        <v>1</v>
      </c>
    </row>
    <row r="730" spans="1:30" ht="15.75" thickBot="1" x14ac:dyDescent="0.3">
      <c r="A730" s="593" t="s">
        <v>411</v>
      </c>
      <c r="B730" s="672">
        <v>45442</v>
      </c>
      <c r="C730" s="671" t="s">
        <v>396</v>
      </c>
      <c r="D730" s="606" t="s">
        <v>397</v>
      </c>
      <c r="E730" s="670"/>
      <c r="F730" s="670"/>
      <c r="G730" s="670"/>
      <c r="H730" s="670"/>
      <c r="I730" s="670"/>
      <c r="J730" s="670"/>
      <c r="K730" s="670"/>
      <c r="L730" s="670"/>
      <c r="M730" s="607">
        <v>1134.6400000000001</v>
      </c>
      <c r="N730" s="607">
        <v>2339.3000000000002</v>
      </c>
      <c r="O730" s="670"/>
      <c r="P730" s="670"/>
      <c r="Q730" s="603">
        <v>3473.94</v>
      </c>
      <c r="R730" s="670"/>
      <c r="S730" s="670"/>
      <c r="T730" s="670"/>
      <c r="U730" s="670"/>
      <c r="V730" s="670"/>
      <c r="W730" s="670"/>
      <c r="X730" s="670"/>
      <c r="Y730" s="670"/>
      <c r="Z730" s="608">
        <v>4</v>
      </c>
      <c r="AA730" s="608">
        <v>7</v>
      </c>
      <c r="AB730" s="670"/>
      <c r="AC730" s="670"/>
      <c r="AD730" s="605">
        <v>11</v>
      </c>
    </row>
    <row r="731" spans="1:30" ht="15.75" thickBot="1" x14ac:dyDescent="0.3">
      <c r="A731" s="593" t="s">
        <v>411</v>
      </c>
      <c r="B731" s="673">
        <v>45443</v>
      </c>
      <c r="C731" s="671" t="s">
        <v>396</v>
      </c>
      <c r="D731" s="600" t="s">
        <v>397</v>
      </c>
      <c r="E731" s="602"/>
      <c r="F731" s="602"/>
      <c r="G731" s="602"/>
      <c r="H731" s="602"/>
      <c r="I731" s="602"/>
      <c r="J731" s="602"/>
      <c r="K731" s="602"/>
      <c r="L731" s="602"/>
      <c r="M731" s="602"/>
      <c r="N731" s="601">
        <v>200.62</v>
      </c>
      <c r="O731" s="602"/>
      <c r="P731" s="602"/>
      <c r="Q731" s="603">
        <v>200.62</v>
      </c>
      <c r="R731" s="602"/>
      <c r="S731" s="602"/>
      <c r="T731" s="602"/>
      <c r="U731" s="602"/>
      <c r="V731" s="602"/>
      <c r="W731" s="602"/>
      <c r="X731" s="602"/>
      <c r="Y731" s="602"/>
      <c r="Z731" s="602"/>
      <c r="AA731" s="604">
        <v>1</v>
      </c>
      <c r="AB731" s="602"/>
      <c r="AC731" s="602"/>
      <c r="AD731" s="605">
        <v>1</v>
      </c>
    </row>
    <row r="732" spans="1:30" ht="15.75" thickBot="1" x14ac:dyDescent="0.3">
      <c r="A732" s="593" t="s">
        <v>411</v>
      </c>
      <c r="B732" s="672">
        <v>45447</v>
      </c>
      <c r="C732" s="671" t="s">
        <v>396</v>
      </c>
      <c r="D732" s="606" t="s">
        <v>397</v>
      </c>
      <c r="E732" s="670"/>
      <c r="F732" s="670"/>
      <c r="G732" s="670"/>
      <c r="H732" s="670"/>
      <c r="I732" s="670"/>
      <c r="J732" s="670"/>
      <c r="K732" s="670"/>
      <c r="L732" s="670"/>
      <c r="M732" s="670"/>
      <c r="N732" s="670"/>
      <c r="O732" s="607">
        <v>341.5</v>
      </c>
      <c r="P732" s="670"/>
      <c r="Q732" s="603">
        <v>341.5</v>
      </c>
      <c r="R732" s="670"/>
      <c r="S732" s="670"/>
      <c r="T732" s="670"/>
      <c r="U732" s="670"/>
      <c r="V732" s="670"/>
      <c r="W732" s="670"/>
      <c r="X732" s="670"/>
      <c r="Y732" s="670"/>
      <c r="Z732" s="670"/>
      <c r="AA732" s="670"/>
      <c r="AB732" s="608">
        <v>1</v>
      </c>
      <c r="AC732" s="670"/>
      <c r="AD732" s="605">
        <v>1</v>
      </c>
    </row>
    <row r="733" spans="1:30" ht="15.75" thickBot="1" x14ac:dyDescent="0.3">
      <c r="A733" s="593" t="s">
        <v>411</v>
      </c>
      <c r="B733" s="673">
        <v>45448</v>
      </c>
      <c r="C733" s="671" t="s">
        <v>396</v>
      </c>
      <c r="D733" s="600" t="s">
        <v>397</v>
      </c>
      <c r="E733" s="602"/>
      <c r="F733" s="602"/>
      <c r="G733" s="602"/>
      <c r="H733" s="602"/>
      <c r="I733" s="602"/>
      <c r="J733" s="602"/>
      <c r="K733" s="602"/>
      <c r="L733" s="602"/>
      <c r="M733" s="602"/>
      <c r="N733" s="601">
        <v>104.33</v>
      </c>
      <c r="O733" s="601">
        <v>250</v>
      </c>
      <c r="P733" s="602"/>
      <c r="Q733" s="603">
        <v>354.33</v>
      </c>
      <c r="R733" s="602"/>
      <c r="S733" s="602"/>
      <c r="T733" s="602"/>
      <c r="U733" s="602"/>
      <c r="V733" s="602"/>
      <c r="W733" s="602"/>
      <c r="X733" s="602"/>
      <c r="Y733" s="602"/>
      <c r="Z733" s="602"/>
      <c r="AA733" s="604">
        <v>1</v>
      </c>
      <c r="AB733" s="604">
        <v>1</v>
      </c>
      <c r="AC733" s="602"/>
      <c r="AD733" s="605">
        <v>2</v>
      </c>
    </row>
    <row r="734" spans="1:30" ht="15.75" thickBot="1" x14ac:dyDescent="0.3">
      <c r="A734" s="593" t="s">
        <v>411</v>
      </c>
      <c r="B734" s="672">
        <v>45450</v>
      </c>
      <c r="C734" s="671" t="s">
        <v>396</v>
      </c>
      <c r="D734" s="606" t="s">
        <v>397</v>
      </c>
      <c r="E734" s="670"/>
      <c r="F734" s="670"/>
      <c r="G734" s="670"/>
      <c r="H734" s="670"/>
      <c r="I734" s="670"/>
      <c r="J734" s="670"/>
      <c r="K734" s="670"/>
      <c r="L734" s="670"/>
      <c r="M734" s="670"/>
      <c r="N734" s="670"/>
      <c r="O734" s="607">
        <v>412.39</v>
      </c>
      <c r="P734" s="670"/>
      <c r="Q734" s="603">
        <v>412.39</v>
      </c>
      <c r="R734" s="670"/>
      <c r="S734" s="670"/>
      <c r="T734" s="670"/>
      <c r="U734" s="670"/>
      <c r="V734" s="670"/>
      <c r="W734" s="670"/>
      <c r="X734" s="670"/>
      <c r="Y734" s="670"/>
      <c r="Z734" s="670"/>
      <c r="AA734" s="670"/>
      <c r="AB734" s="608">
        <v>2</v>
      </c>
      <c r="AC734" s="670"/>
      <c r="AD734" s="605">
        <v>2</v>
      </c>
    </row>
    <row r="735" spans="1:30" ht="15.75" thickBot="1" x14ac:dyDescent="0.3">
      <c r="A735" s="593" t="s">
        <v>411</v>
      </c>
      <c r="B735" s="673">
        <v>45453</v>
      </c>
      <c r="C735" s="671" t="s">
        <v>396</v>
      </c>
      <c r="D735" s="600" t="s">
        <v>397</v>
      </c>
      <c r="E735" s="602"/>
      <c r="F735" s="602"/>
      <c r="G735" s="602"/>
      <c r="H735" s="602"/>
      <c r="I735" s="602"/>
      <c r="J735" s="602"/>
      <c r="K735" s="602"/>
      <c r="L735" s="602"/>
      <c r="M735" s="601">
        <v>855.57</v>
      </c>
      <c r="N735" s="602"/>
      <c r="O735" s="602"/>
      <c r="P735" s="602"/>
      <c r="Q735" s="603">
        <v>855.57</v>
      </c>
      <c r="R735" s="602"/>
      <c r="S735" s="602"/>
      <c r="T735" s="602"/>
      <c r="U735" s="602"/>
      <c r="V735" s="602"/>
      <c r="W735" s="602"/>
      <c r="X735" s="602"/>
      <c r="Y735" s="602"/>
      <c r="Z735" s="604">
        <v>4</v>
      </c>
      <c r="AA735" s="602"/>
      <c r="AB735" s="602"/>
      <c r="AC735" s="602"/>
      <c r="AD735" s="605">
        <v>4</v>
      </c>
    </row>
    <row r="736" spans="1:30" ht="15.75" thickBot="1" x14ac:dyDescent="0.3">
      <c r="A736" s="593" t="s">
        <v>411</v>
      </c>
      <c r="B736" s="672">
        <v>45454</v>
      </c>
      <c r="C736" s="671" t="s">
        <v>396</v>
      </c>
      <c r="D736" s="606" t="s">
        <v>397</v>
      </c>
      <c r="E736" s="670"/>
      <c r="F736" s="670"/>
      <c r="G736" s="670"/>
      <c r="H736" s="670"/>
      <c r="I736" s="670"/>
      <c r="J736" s="670"/>
      <c r="K736" s="670"/>
      <c r="L736" s="670"/>
      <c r="M736" s="670"/>
      <c r="N736" s="607">
        <v>1631.19</v>
      </c>
      <c r="O736" s="607">
        <v>2855.71</v>
      </c>
      <c r="P736" s="670"/>
      <c r="Q736" s="603">
        <v>4486.8999999999996</v>
      </c>
      <c r="R736" s="670"/>
      <c r="S736" s="670"/>
      <c r="T736" s="670"/>
      <c r="U736" s="670"/>
      <c r="V736" s="670"/>
      <c r="W736" s="670"/>
      <c r="X736" s="670"/>
      <c r="Y736" s="670"/>
      <c r="Z736" s="670"/>
      <c r="AA736" s="608">
        <v>7</v>
      </c>
      <c r="AB736" s="608">
        <v>6</v>
      </c>
      <c r="AC736" s="670"/>
      <c r="AD736" s="605">
        <v>13</v>
      </c>
    </row>
    <row r="737" spans="1:30" ht="15.75" thickBot="1" x14ac:dyDescent="0.3">
      <c r="A737" s="593" t="s">
        <v>411</v>
      </c>
      <c r="B737" s="673">
        <v>45455</v>
      </c>
      <c r="C737" s="671" t="s">
        <v>396</v>
      </c>
      <c r="D737" s="600" t="s">
        <v>397</v>
      </c>
      <c r="E737" s="602"/>
      <c r="F737" s="602"/>
      <c r="G737" s="602"/>
      <c r="H737" s="602"/>
      <c r="I737" s="602"/>
      <c r="J737" s="602"/>
      <c r="K737" s="602"/>
      <c r="L737" s="602"/>
      <c r="M737" s="602"/>
      <c r="N737" s="602"/>
      <c r="O737" s="601">
        <v>500</v>
      </c>
      <c r="P737" s="602"/>
      <c r="Q737" s="603">
        <v>500</v>
      </c>
      <c r="R737" s="602"/>
      <c r="S737" s="602"/>
      <c r="T737" s="602"/>
      <c r="U737" s="602"/>
      <c r="V737" s="602"/>
      <c r="W737" s="602"/>
      <c r="X737" s="602"/>
      <c r="Y737" s="602"/>
      <c r="Z737" s="602"/>
      <c r="AA737" s="602"/>
      <c r="AB737" s="604">
        <v>2</v>
      </c>
      <c r="AC737" s="602"/>
      <c r="AD737" s="605">
        <v>2</v>
      </c>
    </row>
    <row r="738" spans="1:30" ht="15.75" thickBot="1" x14ac:dyDescent="0.3">
      <c r="A738" s="593" t="s">
        <v>411</v>
      </c>
      <c r="B738" s="672">
        <v>45456</v>
      </c>
      <c r="C738" s="671" t="s">
        <v>396</v>
      </c>
      <c r="D738" s="606" t="s">
        <v>397</v>
      </c>
      <c r="E738" s="670"/>
      <c r="F738" s="670"/>
      <c r="G738" s="670"/>
      <c r="H738" s="670"/>
      <c r="I738" s="670"/>
      <c r="J738" s="670"/>
      <c r="K738" s="670"/>
      <c r="L738" s="670"/>
      <c r="M738" s="670"/>
      <c r="N738" s="607">
        <v>400</v>
      </c>
      <c r="O738" s="607">
        <v>2485.56</v>
      </c>
      <c r="P738" s="670"/>
      <c r="Q738" s="603">
        <v>2885.56</v>
      </c>
      <c r="R738" s="670"/>
      <c r="S738" s="670"/>
      <c r="T738" s="670"/>
      <c r="U738" s="670"/>
      <c r="V738" s="670"/>
      <c r="W738" s="670"/>
      <c r="X738" s="670"/>
      <c r="Y738" s="670"/>
      <c r="Z738" s="670"/>
      <c r="AA738" s="608">
        <v>2</v>
      </c>
      <c r="AB738" s="608">
        <v>13</v>
      </c>
      <c r="AC738" s="670"/>
      <c r="AD738" s="605">
        <v>15</v>
      </c>
    </row>
    <row r="739" spans="1:30" ht="15.75" thickBot="1" x14ac:dyDescent="0.3">
      <c r="A739" s="593" t="s">
        <v>411</v>
      </c>
      <c r="B739" s="673">
        <v>45463</v>
      </c>
      <c r="C739" s="671" t="s">
        <v>396</v>
      </c>
      <c r="D739" s="600" t="s">
        <v>397</v>
      </c>
      <c r="E739" s="602"/>
      <c r="F739" s="602"/>
      <c r="G739" s="602"/>
      <c r="H739" s="602"/>
      <c r="I739" s="602"/>
      <c r="J739" s="602"/>
      <c r="K739" s="602"/>
      <c r="L739" s="602"/>
      <c r="M739" s="602"/>
      <c r="N739" s="602"/>
      <c r="O739" s="601">
        <v>1461.33</v>
      </c>
      <c r="P739" s="602"/>
      <c r="Q739" s="603">
        <v>1461.33</v>
      </c>
      <c r="R739" s="602"/>
      <c r="S739" s="602"/>
      <c r="T739" s="602"/>
      <c r="U739" s="602"/>
      <c r="V739" s="602"/>
      <c r="W739" s="602"/>
      <c r="X739" s="602"/>
      <c r="Y739" s="602"/>
      <c r="Z739" s="602"/>
      <c r="AA739" s="602"/>
      <c r="AB739" s="604">
        <v>8</v>
      </c>
      <c r="AC739" s="602"/>
      <c r="AD739" s="605">
        <v>8</v>
      </c>
    </row>
    <row r="740" spans="1:30" ht="15.75" thickBot="1" x14ac:dyDescent="0.3">
      <c r="A740" s="593" t="s">
        <v>411</v>
      </c>
      <c r="B740" s="672">
        <v>45464</v>
      </c>
      <c r="C740" s="671" t="s">
        <v>396</v>
      </c>
      <c r="D740" s="606" t="s">
        <v>397</v>
      </c>
      <c r="E740" s="670"/>
      <c r="F740" s="670"/>
      <c r="G740" s="670"/>
      <c r="H740" s="670"/>
      <c r="I740" s="670"/>
      <c r="J740" s="670"/>
      <c r="K740" s="670"/>
      <c r="L740" s="670"/>
      <c r="M740" s="670"/>
      <c r="N740" s="670"/>
      <c r="O740" s="607">
        <v>203.53</v>
      </c>
      <c r="P740" s="670"/>
      <c r="Q740" s="603">
        <v>203.53</v>
      </c>
      <c r="R740" s="670"/>
      <c r="S740" s="670"/>
      <c r="T740" s="670"/>
      <c r="U740" s="670"/>
      <c r="V740" s="670"/>
      <c r="W740" s="670"/>
      <c r="X740" s="670"/>
      <c r="Y740" s="670"/>
      <c r="Z740" s="670"/>
      <c r="AA740" s="670"/>
      <c r="AB740" s="608">
        <v>1</v>
      </c>
      <c r="AC740" s="670"/>
      <c r="AD740" s="605">
        <v>1</v>
      </c>
    </row>
    <row r="741" spans="1:30" ht="15.75" thickBot="1" x14ac:dyDescent="0.3">
      <c r="A741" s="593" t="s">
        <v>411</v>
      </c>
      <c r="B741" s="673">
        <v>45468</v>
      </c>
      <c r="C741" s="671" t="s">
        <v>396</v>
      </c>
      <c r="D741" s="600" t="s">
        <v>397</v>
      </c>
      <c r="E741" s="602"/>
      <c r="F741" s="602"/>
      <c r="G741" s="602"/>
      <c r="H741" s="602"/>
      <c r="I741" s="602"/>
      <c r="J741" s="602"/>
      <c r="K741" s="602"/>
      <c r="L741" s="602"/>
      <c r="M741" s="602"/>
      <c r="N741" s="602"/>
      <c r="O741" s="601">
        <v>700</v>
      </c>
      <c r="P741" s="602"/>
      <c r="Q741" s="603">
        <v>700</v>
      </c>
      <c r="R741" s="602"/>
      <c r="S741" s="602"/>
      <c r="T741" s="602"/>
      <c r="U741" s="602"/>
      <c r="V741" s="602"/>
      <c r="W741" s="602"/>
      <c r="X741" s="602"/>
      <c r="Y741" s="602"/>
      <c r="Z741" s="602"/>
      <c r="AA741" s="602"/>
      <c r="AB741" s="604">
        <v>2</v>
      </c>
      <c r="AC741" s="602"/>
      <c r="AD741" s="605">
        <v>2</v>
      </c>
    </row>
    <row r="742" spans="1:30" ht="15.75" thickBot="1" x14ac:dyDescent="0.3">
      <c r="A742" s="593" t="s">
        <v>411</v>
      </c>
      <c r="B742" s="672">
        <v>45470</v>
      </c>
      <c r="C742" s="671" t="s">
        <v>396</v>
      </c>
      <c r="D742" s="606" t="s">
        <v>397</v>
      </c>
      <c r="E742" s="670"/>
      <c r="F742" s="670"/>
      <c r="G742" s="670"/>
      <c r="H742" s="670"/>
      <c r="I742" s="670"/>
      <c r="J742" s="670"/>
      <c r="K742" s="670"/>
      <c r="L742" s="670"/>
      <c r="M742" s="670"/>
      <c r="N742" s="670"/>
      <c r="O742" s="607">
        <v>476.11</v>
      </c>
      <c r="P742" s="670"/>
      <c r="Q742" s="603">
        <v>476.11</v>
      </c>
      <c r="R742" s="670"/>
      <c r="S742" s="670"/>
      <c r="T742" s="670"/>
      <c r="U742" s="670"/>
      <c r="V742" s="670"/>
      <c r="W742" s="670"/>
      <c r="X742" s="670"/>
      <c r="Y742" s="670"/>
      <c r="Z742" s="670"/>
      <c r="AA742" s="670"/>
      <c r="AB742" s="608">
        <v>2</v>
      </c>
      <c r="AC742" s="670"/>
      <c r="AD742" s="605">
        <v>2</v>
      </c>
    </row>
    <row r="743" spans="1:30" ht="15.75" thickBot="1" x14ac:dyDescent="0.3">
      <c r="A743" s="593" t="s">
        <v>411</v>
      </c>
      <c r="B743" s="673">
        <v>45475</v>
      </c>
      <c r="C743" s="671" t="s">
        <v>396</v>
      </c>
      <c r="D743" s="600" t="s">
        <v>397</v>
      </c>
      <c r="E743" s="602"/>
      <c r="F743" s="602"/>
      <c r="G743" s="602"/>
      <c r="H743" s="602"/>
      <c r="I743" s="602"/>
      <c r="J743" s="602"/>
      <c r="K743" s="602"/>
      <c r="L743" s="602"/>
      <c r="M743" s="602"/>
      <c r="N743" s="602"/>
      <c r="O743" s="601">
        <v>1062.44</v>
      </c>
      <c r="P743" s="601">
        <v>300</v>
      </c>
      <c r="Q743" s="603">
        <v>1362.44</v>
      </c>
      <c r="R743" s="602"/>
      <c r="S743" s="602"/>
      <c r="T743" s="602"/>
      <c r="U743" s="602"/>
      <c r="V743" s="602"/>
      <c r="W743" s="602"/>
      <c r="X743" s="602"/>
      <c r="Y743" s="602"/>
      <c r="Z743" s="602"/>
      <c r="AA743" s="602"/>
      <c r="AB743" s="604">
        <v>4</v>
      </c>
      <c r="AC743" s="604">
        <v>1</v>
      </c>
      <c r="AD743" s="605">
        <v>5</v>
      </c>
    </row>
    <row r="744" spans="1:30" ht="15.75" thickBot="1" x14ac:dyDescent="0.3">
      <c r="A744" s="593" t="s">
        <v>411</v>
      </c>
      <c r="B744" s="672">
        <v>45476</v>
      </c>
      <c r="C744" s="671" t="s">
        <v>396</v>
      </c>
      <c r="D744" s="606" t="s">
        <v>397</v>
      </c>
      <c r="E744" s="670"/>
      <c r="F744" s="670"/>
      <c r="G744" s="670"/>
      <c r="H744" s="670"/>
      <c r="I744" s="670"/>
      <c r="J744" s="670"/>
      <c r="K744" s="670"/>
      <c r="L744" s="670"/>
      <c r="M744" s="607">
        <v>300</v>
      </c>
      <c r="N744" s="607">
        <v>2088.71</v>
      </c>
      <c r="O744" s="670"/>
      <c r="P744" s="670"/>
      <c r="Q744" s="603">
        <v>2388.71</v>
      </c>
      <c r="R744" s="670"/>
      <c r="S744" s="670"/>
      <c r="T744" s="670"/>
      <c r="U744" s="670"/>
      <c r="V744" s="670"/>
      <c r="W744" s="670"/>
      <c r="X744" s="670"/>
      <c r="Y744" s="670"/>
      <c r="Z744" s="608">
        <v>1</v>
      </c>
      <c r="AA744" s="608">
        <v>9</v>
      </c>
      <c r="AB744" s="670"/>
      <c r="AC744" s="670"/>
      <c r="AD744" s="605">
        <v>10</v>
      </c>
    </row>
    <row r="745" spans="1:30" ht="15.75" thickBot="1" x14ac:dyDescent="0.3">
      <c r="A745" s="593" t="s">
        <v>411</v>
      </c>
      <c r="B745" s="673">
        <v>45483</v>
      </c>
      <c r="C745" s="671" t="s">
        <v>396</v>
      </c>
      <c r="D745" s="600" t="s">
        <v>397</v>
      </c>
      <c r="E745" s="602"/>
      <c r="F745" s="602"/>
      <c r="G745" s="602"/>
      <c r="H745" s="602"/>
      <c r="I745" s="602"/>
      <c r="J745" s="602"/>
      <c r="K745" s="602"/>
      <c r="L745" s="602"/>
      <c r="M745" s="602"/>
      <c r="N745" s="602"/>
      <c r="O745" s="601">
        <v>1416</v>
      </c>
      <c r="P745" s="601">
        <v>800</v>
      </c>
      <c r="Q745" s="603">
        <v>2216</v>
      </c>
      <c r="R745" s="602"/>
      <c r="S745" s="602"/>
      <c r="T745" s="602"/>
      <c r="U745" s="602"/>
      <c r="V745" s="602"/>
      <c r="W745" s="602"/>
      <c r="X745" s="602"/>
      <c r="Y745" s="602"/>
      <c r="Z745" s="602"/>
      <c r="AA745" s="602"/>
      <c r="AB745" s="604">
        <v>4</v>
      </c>
      <c r="AC745" s="604">
        <v>3</v>
      </c>
      <c r="AD745" s="605">
        <v>7</v>
      </c>
    </row>
    <row r="746" spans="1:30" ht="15.75" thickBot="1" x14ac:dyDescent="0.3">
      <c r="A746" s="593" t="s">
        <v>411</v>
      </c>
      <c r="B746" s="672">
        <v>45490</v>
      </c>
      <c r="C746" s="671" t="s">
        <v>396</v>
      </c>
      <c r="D746" s="606" t="s">
        <v>397</v>
      </c>
      <c r="E746" s="670"/>
      <c r="F746" s="670"/>
      <c r="G746" s="670"/>
      <c r="H746" s="670"/>
      <c r="I746" s="670"/>
      <c r="J746" s="670"/>
      <c r="K746" s="670"/>
      <c r="L746" s="670"/>
      <c r="M746" s="670"/>
      <c r="N746" s="670"/>
      <c r="O746" s="607">
        <v>400</v>
      </c>
      <c r="P746" s="607">
        <v>2077.8200000000002</v>
      </c>
      <c r="Q746" s="603">
        <v>2477.8200000000002</v>
      </c>
      <c r="R746" s="670"/>
      <c r="S746" s="670"/>
      <c r="T746" s="670"/>
      <c r="U746" s="670"/>
      <c r="V746" s="670"/>
      <c r="W746" s="670"/>
      <c r="X746" s="670"/>
      <c r="Y746" s="670"/>
      <c r="Z746" s="670"/>
      <c r="AA746" s="670"/>
      <c r="AB746" s="608">
        <v>2</v>
      </c>
      <c r="AC746" s="608">
        <v>6</v>
      </c>
      <c r="AD746" s="605">
        <v>8</v>
      </c>
    </row>
    <row r="747" spans="1:30" ht="15.75" thickBot="1" x14ac:dyDescent="0.3">
      <c r="A747" s="593" t="s">
        <v>411</v>
      </c>
      <c r="B747" s="673">
        <v>45491</v>
      </c>
      <c r="C747" s="671" t="s">
        <v>396</v>
      </c>
      <c r="D747" s="600" t="s">
        <v>397</v>
      </c>
      <c r="E747" s="602"/>
      <c r="F747" s="602"/>
      <c r="G747" s="602"/>
      <c r="H747" s="602"/>
      <c r="I747" s="602"/>
      <c r="J747" s="602"/>
      <c r="K747" s="602"/>
      <c r="L747" s="602"/>
      <c r="M747" s="602"/>
      <c r="N747" s="601">
        <v>1317.03</v>
      </c>
      <c r="O747" s="602"/>
      <c r="P747" s="601">
        <v>1394.2</v>
      </c>
      <c r="Q747" s="603">
        <v>2711.23</v>
      </c>
      <c r="R747" s="602"/>
      <c r="S747" s="602"/>
      <c r="T747" s="602"/>
      <c r="U747" s="602"/>
      <c r="V747" s="602"/>
      <c r="W747" s="602"/>
      <c r="X747" s="602"/>
      <c r="Y747" s="602"/>
      <c r="Z747" s="602"/>
      <c r="AA747" s="604">
        <v>5</v>
      </c>
      <c r="AB747" s="602"/>
      <c r="AC747" s="604">
        <v>3</v>
      </c>
      <c r="AD747" s="605">
        <v>8</v>
      </c>
    </row>
    <row r="748" spans="1:30" ht="15.75" thickBot="1" x14ac:dyDescent="0.3">
      <c r="A748" s="593" t="s">
        <v>411</v>
      </c>
      <c r="B748" s="672">
        <v>45492</v>
      </c>
      <c r="C748" s="671" t="s">
        <v>396</v>
      </c>
      <c r="D748" s="606" t="s">
        <v>397</v>
      </c>
      <c r="E748" s="670"/>
      <c r="F748" s="670"/>
      <c r="G748" s="670"/>
      <c r="H748" s="670"/>
      <c r="I748" s="670"/>
      <c r="J748" s="670"/>
      <c r="K748" s="670"/>
      <c r="L748" s="670"/>
      <c r="M748" s="670"/>
      <c r="N748" s="670"/>
      <c r="O748" s="607">
        <v>423.6</v>
      </c>
      <c r="P748" s="607">
        <v>1273</v>
      </c>
      <c r="Q748" s="603">
        <v>1696.6</v>
      </c>
      <c r="R748" s="670"/>
      <c r="S748" s="670"/>
      <c r="T748" s="670"/>
      <c r="U748" s="670"/>
      <c r="V748" s="670"/>
      <c r="W748" s="670"/>
      <c r="X748" s="670"/>
      <c r="Y748" s="670"/>
      <c r="Z748" s="670"/>
      <c r="AA748" s="670"/>
      <c r="AB748" s="608">
        <v>2</v>
      </c>
      <c r="AC748" s="608">
        <v>2</v>
      </c>
      <c r="AD748" s="605">
        <v>4</v>
      </c>
    </row>
    <row r="749" spans="1:30" ht="15.75" thickBot="1" x14ac:dyDescent="0.3">
      <c r="A749" s="593" t="s">
        <v>411</v>
      </c>
      <c r="B749" s="673">
        <v>45495</v>
      </c>
      <c r="C749" s="671" t="s">
        <v>396</v>
      </c>
      <c r="D749" s="600" t="s">
        <v>397</v>
      </c>
      <c r="E749" s="602"/>
      <c r="F749" s="602"/>
      <c r="G749" s="602"/>
      <c r="H749" s="602"/>
      <c r="I749" s="602"/>
      <c r="J749" s="602"/>
      <c r="K749" s="602"/>
      <c r="L749" s="602"/>
      <c r="M749" s="602"/>
      <c r="N749" s="602"/>
      <c r="O749" s="601">
        <v>1822.3</v>
      </c>
      <c r="P749" s="601">
        <v>500</v>
      </c>
      <c r="Q749" s="603">
        <v>2322.3000000000002</v>
      </c>
      <c r="R749" s="602"/>
      <c r="S749" s="602"/>
      <c r="T749" s="602"/>
      <c r="U749" s="602"/>
      <c r="V749" s="602"/>
      <c r="W749" s="602"/>
      <c r="X749" s="602"/>
      <c r="Y749" s="602"/>
      <c r="Z749" s="602"/>
      <c r="AA749" s="602"/>
      <c r="AB749" s="604">
        <v>9</v>
      </c>
      <c r="AC749" s="604">
        <v>2</v>
      </c>
      <c r="AD749" s="605">
        <v>11</v>
      </c>
    </row>
    <row r="750" spans="1:30" ht="15.75" thickBot="1" x14ac:dyDescent="0.3">
      <c r="A750" s="593" t="s">
        <v>411</v>
      </c>
      <c r="B750" s="672">
        <v>45497</v>
      </c>
      <c r="C750" s="671" t="s">
        <v>396</v>
      </c>
      <c r="D750" s="606" t="s">
        <v>397</v>
      </c>
      <c r="E750" s="670"/>
      <c r="F750" s="670"/>
      <c r="G750" s="670"/>
      <c r="H750" s="670"/>
      <c r="I750" s="670"/>
      <c r="J750" s="670"/>
      <c r="K750" s="670"/>
      <c r="L750" s="670"/>
      <c r="M750" s="670"/>
      <c r="N750" s="670"/>
      <c r="O750" s="670"/>
      <c r="P750" s="607">
        <v>954.27</v>
      </c>
      <c r="Q750" s="603">
        <v>954.27</v>
      </c>
      <c r="R750" s="670"/>
      <c r="S750" s="670"/>
      <c r="T750" s="670"/>
      <c r="U750" s="670"/>
      <c r="V750" s="670"/>
      <c r="W750" s="670"/>
      <c r="X750" s="670"/>
      <c r="Y750" s="670"/>
      <c r="Z750" s="670"/>
      <c r="AA750" s="670"/>
      <c r="AB750" s="670"/>
      <c r="AC750" s="608">
        <v>5</v>
      </c>
      <c r="AD750" s="605">
        <v>5</v>
      </c>
    </row>
    <row r="751" spans="1:30" ht="15.75" thickBot="1" x14ac:dyDescent="0.3">
      <c r="A751" s="593" t="s">
        <v>411</v>
      </c>
      <c r="B751" s="673">
        <v>45502</v>
      </c>
      <c r="C751" s="671" t="s">
        <v>396</v>
      </c>
      <c r="D751" s="600" t="s">
        <v>397</v>
      </c>
      <c r="E751" s="602"/>
      <c r="F751" s="602"/>
      <c r="G751" s="602"/>
      <c r="H751" s="602"/>
      <c r="I751" s="602"/>
      <c r="J751" s="602"/>
      <c r="K751" s="602"/>
      <c r="L751" s="602"/>
      <c r="M751" s="602"/>
      <c r="N751" s="602"/>
      <c r="O751" s="602"/>
      <c r="P751" s="601">
        <v>1200</v>
      </c>
      <c r="Q751" s="603">
        <v>1200</v>
      </c>
      <c r="R751" s="602"/>
      <c r="S751" s="602"/>
      <c r="T751" s="602"/>
      <c r="U751" s="602"/>
      <c r="V751" s="602"/>
      <c r="W751" s="602"/>
      <c r="X751" s="602"/>
      <c r="Y751" s="602"/>
      <c r="Z751" s="602"/>
      <c r="AA751" s="602"/>
      <c r="AB751" s="602"/>
      <c r="AC751" s="604">
        <v>3</v>
      </c>
      <c r="AD751" s="605">
        <v>3</v>
      </c>
    </row>
    <row r="752" spans="1:30" ht="15.75" thickBot="1" x14ac:dyDescent="0.3">
      <c r="A752" s="593" t="s">
        <v>411</v>
      </c>
      <c r="B752" s="672">
        <v>45503</v>
      </c>
      <c r="C752" s="671" t="s">
        <v>396</v>
      </c>
      <c r="D752" s="606" t="s">
        <v>397</v>
      </c>
      <c r="E752" s="670"/>
      <c r="F752" s="670"/>
      <c r="G752" s="670"/>
      <c r="H752" s="670"/>
      <c r="I752" s="670"/>
      <c r="J752" s="670"/>
      <c r="K752" s="670"/>
      <c r="L752" s="670"/>
      <c r="M752" s="670"/>
      <c r="N752" s="670"/>
      <c r="O752" s="607">
        <v>187.7</v>
      </c>
      <c r="P752" s="670"/>
      <c r="Q752" s="603">
        <v>187.7</v>
      </c>
      <c r="R752" s="670"/>
      <c r="S752" s="670"/>
      <c r="T752" s="670"/>
      <c r="U752" s="670"/>
      <c r="V752" s="670"/>
      <c r="W752" s="670"/>
      <c r="X752" s="670"/>
      <c r="Y752" s="670"/>
      <c r="Z752" s="670"/>
      <c r="AA752" s="670"/>
      <c r="AB752" s="608">
        <v>2</v>
      </c>
      <c r="AC752" s="670"/>
      <c r="AD752" s="605">
        <v>2</v>
      </c>
    </row>
    <row r="753" spans="1:30" ht="15.75" thickBot="1" x14ac:dyDescent="0.3">
      <c r="A753" s="593" t="s">
        <v>411</v>
      </c>
      <c r="B753" s="673">
        <v>45505</v>
      </c>
      <c r="C753" s="671" t="s">
        <v>396</v>
      </c>
      <c r="D753" s="600" t="s">
        <v>397</v>
      </c>
      <c r="E753" s="602"/>
      <c r="F753" s="602"/>
      <c r="G753" s="602"/>
      <c r="H753" s="602"/>
      <c r="I753" s="602"/>
      <c r="J753" s="602"/>
      <c r="K753" s="602"/>
      <c r="L753" s="602"/>
      <c r="M753" s="602"/>
      <c r="N753" s="602"/>
      <c r="O753" s="602"/>
      <c r="P753" s="601">
        <v>500</v>
      </c>
      <c r="Q753" s="603">
        <v>500</v>
      </c>
      <c r="R753" s="602"/>
      <c r="S753" s="602"/>
      <c r="T753" s="602"/>
      <c r="U753" s="602"/>
      <c r="V753" s="602"/>
      <c r="W753" s="602"/>
      <c r="X753" s="602"/>
      <c r="Y753" s="602"/>
      <c r="Z753" s="602"/>
      <c r="AA753" s="602"/>
      <c r="AB753" s="602"/>
      <c r="AC753" s="604">
        <v>2</v>
      </c>
      <c r="AD753" s="605">
        <v>2</v>
      </c>
    </row>
    <row r="754" spans="1:30" ht="15.75" thickBot="1" x14ac:dyDescent="0.3">
      <c r="A754" s="593" t="s">
        <v>411</v>
      </c>
      <c r="B754" s="672">
        <v>45506</v>
      </c>
      <c r="C754" s="671" t="s">
        <v>396</v>
      </c>
      <c r="D754" s="606" t="s">
        <v>397</v>
      </c>
      <c r="E754" s="670"/>
      <c r="F754" s="670"/>
      <c r="G754" s="670"/>
      <c r="H754" s="670"/>
      <c r="I754" s="670"/>
      <c r="J754" s="670"/>
      <c r="K754" s="670"/>
      <c r="L754" s="670"/>
      <c r="M754" s="670"/>
      <c r="N754" s="670"/>
      <c r="O754" s="670"/>
      <c r="P754" s="607">
        <v>796.96</v>
      </c>
      <c r="Q754" s="603">
        <v>796.96</v>
      </c>
      <c r="R754" s="670"/>
      <c r="S754" s="670"/>
      <c r="T754" s="670"/>
      <c r="U754" s="670"/>
      <c r="V754" s="670"/>
      <c r="W754" s="670"/>
      <c r="X754" s="670"/>
      <c r="Y754" s="670"/>
      <c r="Z754" s="670"/>
      <c r="AA754" s="670"/>
      <c r="AB754" s="670"/>
      <c r="AC754" s="608">
        <v>2</v>
      </c>
      <c r="AD754" s="605">
        <v>2</v>
      </c>
    </row>
    <row r="755" spans="1:30" ht="15.75" thickBot="1" x14ac:dyDescent="0.3">
      <c r="A755" s="593" t="s">
        <v>411</v>
      </c>
      <c r="B755" s="673">
        <v>45513</v>
      </c>
      <c r="C755" s="671" t="s">
        <v>396</v>
      </c>
      <c r="D755" s="600" t="s">
        <v>397</v>
      </c>
      <c r="E755" s="602"/>
      <c r="F755" s="602"/>
      <c r="G755" s="602"/>
      <c r="H755" s="602"/>
      <c r="I755" s="602"/>
      <c r="J755" s="602"/>
      <c r="K755" s="602"/>
      <c r="L755" s="602"/>
      <c r="M755" s="602"/>
      <c r="N755" s="602"/>
      <c r="O755" s="601">
        <v>300</v>
      </c>
      <c r="P755" s="602"/>
      <c r="Q755" s="603">
        <v>300</v>
      </c>
      <c r="R755" s="602"/>
      <c r="S755" s="602"/>
      <c r="T755" s="602"/>
      <c r="U755" s="602"/>
      <c r="V755" s="602"/>
      <c r="W755" s="602"/>
      <c r="X755" s="602"/>
      <c r="Y755" s="602"/>
      <c r="Z755" s="602"/>
      <c r="AA755" s="602"/>
      <c r="AB755" s="604">
        <v>1</v>
      </c>
      <c r="AC755" s="602"/>
      <c r="AD755" s="605">
        <v>1</v>
      </c>
    </row>
    <row r="756" spans="1:30" ht="15.75" thickBot="1" x14ac:dyDescent="0.3">
      <c r="A756" s="593" t="s">
        <v>411</v>
      </c>
      <c r="B756" s="672">
        <v>45516</v>
      </c>
      <c r="C756" s="671" t="s">
        <v>396</v>
      </c>
      <c r="D756" s="606" t="s">
        <v>397</v>
      </c>
      <c r="E756" s="670"/>
      <c r="F756" s="670"/>
      <c r="G756" s="670"/>
      <c r="H756" s="670"/>
      <c r="I756" s="670"/>
      <c r="J756" s="670"/>
      <c r="K756" s="670"/>
      <c r="L756" s="670"/>
      <c r="M756" s="670"/>
      <c r="N756" s="670"/>
      <c r="O756" s="670"/>
      <c r="P756" s="607">
        <v>1907.25</v>
      </c>
      <c r="Q756" s="603">
        <v>1907.25</v>
      </c>
      <c r="R756" s="670"/>
      <c r="S756" s="670"/>
      <c r="T756" s="670"/>
      <c r="U756" s="670"/>
      <c r="V756" s="670"/>
      <c r="W756" s="670"/>
      <c r="X756" s="670"/>
      <c r="Y756" s="670"/>
      <c r="Z756" s="670"/>
      <c r="AA756" s="670"/>
      <c r="AB756" s="670"/>
      <c r="AC756" s="608">
        <v>12</v>
      </c>
      <c r="AD756" s="605">
        <v>12</v>
      </c>
    </row>
    <row r="757" spans="1:30" ht="15.75" thickBot="1" x14ac:dyDescent="0.3">
      <c r="A757" s="593" t="s">
        <v>411</v>
      </c>
      <c r="B757" s="673">
        <v>45517</v>
      </c>
      <c r="C757" s="671" t="s">
        <v>396</v>
      </c>
      <c r="D757" s="600" t="s">
        <v>397</v>
      </c>
      <c r="E757" s="602"/>
      <c r="F757" s="602"/>
      <c r="G757" s="602"/>
      <c r="H757" s="602"/>
      <c r="I757" s="602"/>
      <c r="J757" s="602"/>
      <c r="K757" s="602"/>
      <c r="L757" s="602"/>
      <c r="M757" s="602"/>
      <c r="N757" s="602"/>
      <c r="O757" s="602"/>
      <c r="P757" s="601">
        <v>200</v>
      </c>
      <c r="Q757" s="603">
        <v>200</v>
      </c>
      <c r="R757" s="602"/>
      <c r="S757" s="602"/>
      <c r="T757" s="602"/>
      <c r="U757" s="602"/>
      <c r="V757" s="602"/>
      <c r="W757" s="602"/>
      <c r="X757" s="602"/>
      <c r="Y757" s="602"/>
      <c r="Z757" s="602"/>
      <c r="AA757" s="602"/>
      <c r="AB757" s="602"/>
      <c r="AC757" s="604">
        <v>1</v>
      </c>
      <c r="AD757" s="605">
        <v>1</v>
      </c>
    </row>
    <row r="758" spans="1:30" ht="15.75" thickBot="1" x14ac:dyDescent="0.3">
      <c r="A758" s="593" t="s">
        <v>411</v>
      </c>
      <c r="B758" s="672">
        <v>45518</v>
      </c>
      <c r="C758" s="671" t="s">
        <v>396</v>
      </c>
      <c r="D758" s="606" t="s">
        <v>397</v>
      </c>
      <c r="E758" s="670"/>
      <c r="F758" s="670"/>
      <c r="G758" s="670"/>
      <c r="H758" s="670"/>
      <c r="I758" s="670"/>
      <c r="J758" s="670"/>
      <c r="K758" s="670"/>
      <c r="L758" s="670"/>
      <c r="M758" s="670"/>
      <c r="N758" s="670"/>
      <c r="O758" s="670"/>
      <c r="P758" s="607">
        <v>383.3</v>
      </c>
      <c r="Q758" s="603">
        <v>383.3</v>
      </c>
      <c r="R758" s="670"/>
      <c r="S758" s="670"/>
      <c r="T758" s="670"/>
      <c r="U758" s="670"/>
      <c r="V758" s="670"/>
      <c r="W758" s="670"/>
      <c r="X758" s="670"/>
      <c r="Y758" s="670"/>
      <c r="Z758" s="670"/>
      <c r="AA758" s="670"/>
      <c r="AB758" s="670"/>
      <c r="AC758" s="608">
        <v>4</v>
      </c>
      <c r="AD758" s="605">
        <v>4</v>
      </c>
    </row>
    <row r="759" spans="1:30" ht="15.75" thickBot="1" x14ac:dyDescent="0.3">
      <c r="A759" s="593" t="s">
        <v>411</v>
      </c>
      <c r="B759" s="673">
        <v>45520</v>
      </c>
      <c r="C759" s="671" t="s">
        <v>396</v>
      </c>
      <c r="D759" s="600" t="s">
        <v>397</v>
      </c>
      <c r="E759" s="602"/>
      <c r="F759" s="602"/>
      <c r="G759" s="602"/>
      <c r="H759" s="602"/>
      <c r="I759" s="602"/>
      <c r="J759" s="602"/>
      <c r="K759" s="602"/>
      <c r="L759" s="602"/>
      <c r="M759" s="602"/>
      <c r="N759" s="602"/>
      <c r="O759" s="602"/>
      <c r="P759" s="601">
        <v>478.62</v>
      </c>
      <c r="Q759" s="603">
        <v>478.62</v>
      </c>
      <c r="R759" s="602"/>
      <c r="S759" s="602"/>
      <c r="T759" s="602"/>
      <c r="U759" s="602"/>
      <c r="V759" s="602"/>
      <c r="W759" s="602"/>
      <c r="X759" s="602"/>
      <c r="Y759" s="602"/>
      <c r="Z759" s="602"/>
      <c r="AA759" s="602"/>
      <c r="AB759" s="602"/>
      <c r="AC759" s="604">
        <v>3</v>
      </c>
      <c r="AD759" s="605">
        <v>3</v>
      </c>
    </row>
    <row r="760" spans="1:30" ht="15.75" thickBot="1" x14ac:dyDescent="0.3">
      <c r="A760" s="593" t="s">
        <v>411</v>
      </c>
      <c r="B760" s="672">
        <v>45525</v>
      </c>
      <c r="C760" s="671" t="s">
        <v>396</v>
      </c>
      <c r="D760" s="606" t="s">
        <v>397</v>
      </c>
      <c r="E760" s="670"/>
      <c r="F760" s="670"/>
      <c r="G760" s="670"/>
      <c r="H760" s="670"/>
      <c r="I760" s="670"/>
      <c r="J760" s="670"/>
      <c r="K760" s="670"/>
      <c r="L760" s="670"/>
      <c r="M760" s="670"/>
      <c r="N760" s="670"/>
      <c r="O760" s="670"/>
      <c r="P760" s="607">
        <v>200</v>
      </c>
      <c r="Q760" s="603">
        <v>200</v>
      </c>
      <c r="R760" s="670"/>
      <c r="S760" s="670"/>
      <c r="T760" s="670"/>
      <c r="U760" s="670"/>
      <c r="V760" s="670"/>
      <c r="W760" s="670"/>
      <c r="X760" s="670"/>
      <c r="Y760" s="670"/>
      <c r="Z760" s="670"/>
      <c r="AA760" s="670"/>
      <c r="AB760" s="670"/>
      <c r="AC760" s="608">
        <v>1</v>
      </c>
      <c r="AD760" s="605">
        <v>1</v>
      </c>
    </row>
    <row r="761" spans="1:30" ht="15.75" thickBot="1" x14ac:dyDescent="0.3">
      <c r="A761" s="593" t="s">
        <v>411</v>
      </c>
      <c r="B761" s="692" t="s">
        <v>398</v>
      </c>
      <c r="C761" s="692" t="s">
        <v>396</v>
      </c>
      <c r="D761" s="600" t="s">
        <v>402</v>
      </c>
      <c r="E761" s="602"/>
      <c r="F761" s="602"/>
      <c r="G761" s="602"/>
      <c r="H761" s="602"/>
      <c r="I761" s="602"/>
      <c r="J761" s="602"/>
      <c r="K761" s="602"/>
      <c r="L761" s="602"/>
      <c r="M761" s="602"/>
      <c r="N761" s="602"/>
      <c r="O761" s="602"/>
      <c r="P761" s="602"/>
      <c r="Q761" s="591"/>
      <c r="R761" s="604">
        <v>2</v>
      </c>
      <c r="S761" s="602"/>
      <c r="T761" s="604">
        <v>2</v>
      </c>
      <c r="U761" s="602"/>
      <c r="V761" s="604">
        <v>1</v>
      </c>
      <c r="W761" s="602"/>
      <c r="X761" s="604">
        <v>7</v>
      </c>
      <c r="Y761" s="604">
        <v>1</v>
      </c>
      <c r="Z761" s="604">
        <v>1</v>
      </c>
      <c r="AA761" s="604">
        <v>1</v>
      </c>
      <c r="AB761" s="602"/>
      <c r="AC761" s="602"/>
      <c r="AD761" s="605">
        <v>15</v>
      </c>
    </row>
    <row r="762" spans="1:30" ht="15.75" thickBot="1" x14ac:dyDescent="0.3">
      <c r="A762" s="593" t="s">
        <v>411</v>
      </c>
      <c r="B762" s="692" t="s">
        <v>398</v>
      </c>
      <c r="C762" s="692" t="s">
        <v>396</v>
      </c>
      <c r="D762" s="606" t="s">
        <v>397</v>
      </c>
      <c r="E762" s="670"/>
      <c r="F762" s="670"/>
      <c r="G762" s="670"/>
      <c r="H762" s="670"/>
      <c r="I762" s="670"/>
      <c r="J762" s="670"/>
      <c r="K762" s="670"/>
      <c r="L762" s="670"/>
      <c r="M762" s="670"/>
      <c r="N762" s="670"/>
      <c r="O762" s="670"/>
      <c r="P762" s="670"/>
      <c r="Q762" s="591"/>
      <c r="R762" s="608">
        <v>72</v>
      </c>
      <c r="S762" s="608">
        <v>68</v>
      </c>
      <c r="T762" s="608">
        <v>56</v>
      </c>
      <c r="U762" s="608">
        <v>57</v>
      </c>
      <c r="V762" s="608">
        <v>57</v>
      </c>
      <c r="W762" s="608">
        <v>71</v>
      </c>
      <c r="X762" s="608">
        <v>70</v>
      </c>
      <c r="Y762" s="608">
        <v>56</v>
      </c>
      <c r="Z762" s="608">
        <v>74</v>
      </c>
      <c r="AA762" s="608">
        <v>44</v>
      </c>
      <c r="AB762" s="608">
        <v>66</v>
      </c>
      <c r="AC762" s="608">
        <v>59</v>
      </c>
      <c r="AD762" s="605">
        <v>694</v>
      </c>
    </row>
    <row r="763" spans="1:30" ht="15.75" thickBot="1" x14ac:dyDescent="0.3">
      <c r="A763" s="593" t="s">
        <v>411</v>
      </c>
      <c r="B763" s="692" t="s">
        <v>398</v>
      </c>
      <c r="C763" s="692" t="s">
        <v>396</v>
      </c>
      <c r="D763" s="600" t="s">
        <v>399</v>
      </c>
      <c r="E763" s="602"/>
      <c r="F763" s="602"/>
      <c r="G763" s="602"/>
      <c r="H763" s="602"/>
      <c r="I763" s="602"/>
      <c r="J763" s="602"/>
      <c r="K763" s="602"/>
      <c r="L763" s="602"/>
      <c r="M763" s="602"/>
      <c r="N763" s="602"/>
      <c r="O763" s="602"/>
      <c r="P763" s="602"/>
      <c r="Q763" s="591"/>
      <c r="R763" s="602"/>
      <c r="S763" s="602"/>
      <c r="T763" s="604">
        <v>4</v>
      </c>
      <c r="U763" s="604">
        <v>4</v>
      </c>
      <c r="V763" s="602"/>
      <c r="W763" s="604">
        <v>1</v>
      </c>
      <c r="X763" s="604">
        <v>4</v>
      </c>
      <c r="Y763" s="602"/>
      <c r="Z763" s="602"/>
      <c r="AA763" s="602"/>
      <c r="AB763" s="604">
        <v>2</v>
      </c>
      <c r="AC763" s="604">
        <v>1</v>
      </c>
      <c r="AD763" s="605">
        <v>16</v>
      </c>
    </row>
    <row r="764" spans="1:30" ht="15.75" thickBot="1" x14ac:dyDescent="0.3">
      <c r="A764" s="593" t="s">
        <v>411</v>
      </c>
      <c r="B764" s="692" t="s">
        <v>398</v>
      </c>
      <c r="C764" s="692" t="s">
        <v>396</v>
      </c>
      <c r="D764" s="606" t="s">
        <v>403</v>
      </c>
      <c r="E764" s="670"/>
      <c r="F764" s="670"/>
      <c r="G764" s="670"/>
      <c r="H764" s="670"/>
      <c r="I764" s="670"/>
      <c r="J764" s="670"/>
      <c r="K764" s="670"/>
      <c r="L764" s="670"/>
      <c r="M764" s="670"/>
      <c r="N764" s="670"/>
      <c r="O764" s="670"/>
      <c r="P764" s="670"/>
      <c r="Q764" s="591"/>
      <c r="R764" s="670"/>
      <c r="S764" s="670"/>
      <c r="T764" s="608">
        <v>3</v>
      </c>
      <c r="U764" s="670"/>
      <c r="V764" s="670"/>
      <c r="W764" s="670"/>
      <c r="X764" s="608">
        <v>1</v>
      </c>
      <c r="Y764" s="670"/>
      <c r="Z764" s="670"/>
      <c r="AA764" s="670"/>
      <c r="AB764" s="670"/>
      <c r="AC764" s="670"/>
      <c r="AD764" s="605">
        <v>4</v>
      </c>
    </row>
    <row r="765" spans="1:30" ht="15.75" thickBot="1" x14ac:dyDescent="0.3">
      <c r="A765" s="593" t="s">
        <v>411</v>
      </c>
      <c r="B765" s="692" t="s">
        <v>398</v>
      </c>
      <c r="C765" s="692" t="s">
        <v>396</v>
      </c>
      <c r="D765" s="600" t="s">
        <v>407</v>
      </c>
      <c r="E765" s="602"/>
      <c r="F765" s="602"/>
      <c r="G765" s="602"/>
      <c r="H765" s="602"/>
      <c r="I765" s="602"/>
      <c r="J765" s="602"/>
      <c r="K765" s="602"/>
      <c r="L765" s="602"/>
      <c r="M765" s="602"/>
      <c r="N765" s="602"/>
      <c r="O765" s="602"/>
      <c r="P765" s="602"/>
      <c r="Q765" s="591"/>
      <c r="R765" s="604">
        <v>1</v>
      </c>
      <c r="S765" s="602"/>
      <c r="T765" s="602"/>
      <c r="U765" s="602"/>
      <c r="V765" s="602"/>
      <c r="W765" s="602"/>
      <c r="X765" s="602"/>
      <c r="Y765" s="602"/>
      <c r="Z765" s="602"/>
      <c r="AA765" s="604">
        <v>1</v>
      </c>
      <c r="AB765" s="602"/>
      <c r="AC765" s="602"/>
      <c r="AD765" s="605">
        <v>2</v>
      </c>
    </row>
    <row r="766" spans="1:30" ht="15.75" thickBot="1" x14ac:dyDescent="0.3">
      <c r="A766" s="593" t="s">
        <v>411</v>
      </c>
      <c r="B766" s="671" t="s">
        <v>400</v>
      </c>
      <c r="C766" s="671" t="s">
        <v>400</v>
      </c>
      <c r="D766" s="609" t="s">
        <v>400</v>
      </c>
      <c r="E766" s="603">
        <v>16506.11</v>
      </c>
      <c r="F766" s="603">
        <v>17995.09</v>
      </c>
      <c r="G766" s="603">
        <v>16223.15</v>
      </c>
      <c r="H766" s="603">
        <v>15829.5</v>
      </c>
      <c r="I766" s="603">
        <v>15003.93</v>
      </c>
      <c r="J766" s="603">
        <v>17507.16</v>
      </c>
      <c r="K766" s="603">
        <v>20906.18</v>
      </c>
      <c r="L766" s="603">
        <v>16325.14</v>
      </c>
      <c r="M766" s="603">
        <v>25563.78</v>
      </c>
      <c r="N766" s="603">
        <v>15634.92</v>
      </c>
      <c r="O766" s="603">
        <v>15298.17</v>
      </c>
      <c r="P766" s="603">
        <v>12965.42</v>
      </c>
      <c r="Q766" s="603">
        <v>205758.55</v>
      </c>
      <c r="R766" s="610">
        <v>82</v>
      </c>
      <c r="S766" s="610">
        <v>73</v>
      </c>
      <c r="T766" s="610">
        <v>85</v>
      </c>
      <c r="U766" s="610">
        <v>75</v>
      </c>
      <c r="V766" s="610">
        <v>71</v>
      </c>
      <c r="W766" s="610">
        <v>80</v>
      </c>
      <c r="X766" s="610">
        <v>97</v>
      </c>
      <c r="Y766" s="610">
        <v>66</v>
      </c>
      <c r="Z766" s="610">
        <v>89</v>
      </c>
      <c r="AA766" s="610">
        <v>59</v>
      </c>
      <c r="AB766" s="610">
        <v>80</v>
      </c>
      <c r="AC766" s="610">
        <v>68</v>
      </c>
      <c r="AD766" s="605">
        <v>844</v>
      </c>
    </row>
    <row r="767" spans="1:30" ht="15.75" thickBot="1" x14ac:dyDescent="0.3">
      <c r="A767" s="593" t="s">
        <v>412</v>
      </c>
      <c r="B767" s="673">
        <v>45161</v>
      </c>
      <c r="C767" s="671" t="s">
        <v>396</v>
      </c>
      <c r="D767" s="600" t="s">
        <v>397</v>
      </c>
      <c r="E767" s="601">
        <v>1411.63</v>
      </c>
      <c r="F767" s="602"/>
      <c r="G767" s="602"/>
      <c r="H767" s="602"/>
      <c r="I767" s="602"/>
      <c r="J767" s="602"/>
      <c r="K767" s="602"/>
      <c r="L767" s="602"/>
      <c r="M767" s="602"/>
      <c r="N767" s="602"/>
      <c r="O767" s="602"/>
      <c r="P767" s="602"/>
      <c r="Q767" s="603">
        <v>1411.63</v>
      </c>
      <c r="R767" s="604">
        <v>4</v>
      </c>
      <c r="S767" s="602"/>
      <c r="T767" s="602"/>
      <c r="U767" s="602"/>
      <c r="V767" s="602"/>
      <c r="W767" s="602"/>
      <c r="X767" s="602"/>
      <c r="Y767" s="602"/>
      <c r="Z767" s="602"/>
      <c r="AA767" s="602"/>
      <c r="AB767" s="602"/>
      <c r="AC767" s="602"/>
      <c r="AD767" s="605">
        <v>4</v>
      </c>
    </row>
    <row r="768" spans="1:30" ht="15.75" thickBot="1" x14ac:dyDescent="0.3">
      <c r="A768" s="593" t="s">
        <v>412</v>
      </c>
      <c r="B768" s="672">
        <v>45167</v>
      </c>
      <c r="C768" s="671" t="s">
        <v>396</v>
      </c>
      <c r="D768" s="606" t="s">
        <v>397</v>
      </c>
      <c r="E768" s="607">
        <v>865.96</v>
      </c>
      <c r="F768" s="670"/>
      <c r="G768" s="670"/>
      <c r="H768" s="670"/>
      <c r="I768" s="670"/>
      <c r="J768" s="670"/>
      <c r="K768" s="670"/>
      <c r="L768" s="670"/>
      <c r="M768" s="670"/>
      <c r="N768" s="670"/>
      <c r="O768" s="670"/>
      <c r="P768" s="670"/>
      <c r="Q768" s="603">
        <v>865.96</v>
      </c>
      <c r="R768" s="608">
        <v>3</v>
      </c>
      <c r="S768" s="670"/>
      <c r="T768" s="670"/>
      <c r="U768" s="670"/>
      <c r="V768" s="670"/>
      <c r="W768" s="670"/>
      <c r="X768" s="670"/>
      <c r="Y768" s="670"/>
      <c r="Z768" s="670"/>
      <c r="AA768" s="670"/>
      <c r="AB768" s="670"/>
      <c r="AC768" s="670"/>
      <c r="AD768" s="605">
        <v>3</v>
      </c>
    </row>
    <row r="769" spans="1:30" ht="15.75" thickBot="1" x14ac:dyDescent="0.3">
      <c r="A769" s="593" t="s">
        <v>412</v>
      </c>
      <c r="B769" s="673">
        <v>45182</v>
      </c>
      <c r="C769" s="671" t="s">
        <v>396</v>
      </c>
      <c r="D769" s="600" t="s">
        <v>397</v>
      </c>
      <c r="E769" s="602"/>
      <c r="F769" s="601">
        <v>448.21</v>
      </c>
      <c r="G769" s="602"/>
      <c r="H769" s="602"/>
      <c r="I769" s="602"/>
      <c r="J769" s="602"/>
      <c r="K769" s="602"/>
      <c r="L769" s="602"/>
      <c r="M769" s="602"/>
      <c r="N769" s="602"/>
      <c r="O769" s="602"/>
      <c r="P769" s="602"/>
      <c r="Q769" s="603">
        <v>448.21</v>
      </c>
      <c r="R769" s="602"/>
      <c r="S769" s="604">
        <v>1</v>
      </c>
      <c r="T769" s="602"/>
      <c r="U769" s="602"/>
      <c r="V769" s="602"/>
      <c r="W769" s="602"/>
      <c r="X769" s="602"/>
      <c r="Y769" s="602"/>
      <c r="Z769" s="602"/>
      <c r="AA769" s="602"/>
      <c r="AB769" s="602"/>
      <c r="AC769" s="602"/>
      <c r="AD769" s="605">
        <v>1</v>
      </c>
    </row>
    <row r="770" spans="1:30" ht="15.75" thickBot="1" x14ac:dyDescent="0.3">
      <c r="A770" s="593" t="s">
        <v>412</v>
      </c>
      <c r="B770" s="672">
        <v>45191</v>
      </c>
      <c r="C770" s="671" t="s">
        <v>396</v>
      </c>
      <c r="D770" s="606" t="s">
        <v>397</v>
      </c>
      <c r="E770" s="670"/>
      <c r="F770" s="607">
        <v>927.03</v>
      </c>
      <c r="G770" s="670"/>
      <c r="H770" s="670"/>
      <c r="I770" s="670"/>
      <c r="J770" s="670"/>
      <c r="K770" s="670"/>
      <c r="L770" s="670"/>
      <c r="M770" s="670"/>
      <c r="N770" s="670"/>
      <c r="O770" s="670"/>
      <c r="P770" s="670"/>
      <c r="Q770" s="603">
        <v>927.03</v>
      </c>
      <c r="R770" s="670"/>
      <c r="S770" s="608">
        <v>3</v>
      </c>
      <c r="T770" s="670"/>
      <c r="U770" s="670"/>
      <c r="V770" s="670"/>
      <c r="W770" s="670"/>
      <c r="X770" s="670"/>
      <c r="Y770" s="670"/>
      <c r="Z770" s="670"/>
      <c r="AA770" s="670"/>
      <c r="AB770" s="670"/>
      <c r="AC770" s="670"/>
      <c r="AD770" s="605">
        <v>3</v>
      </c>
    </row>
    <row r="771" spans="1:30" ht="15.75" thickBot="1" x14ac:dyDescent="0.3">
      <c r="A771" s="593" t="s">
        <v>412</v>
      </c>
      <c r="B771" s="673">
        <v>45202</v>
      </c>
      <c r="C771" s="671" t="s">
        <v>396</v>
      </c>
      <c r="D771" s="600" t="s">
        <v>397</v>
      </c>
      <c r="E771" s="602"/>
      <c r="F771" s="601">
        <v>242.2</v>
      </c>
      <c r="G771" s="601">
        <v>185.39</v>
      </c>
      <c r="H771" s="602"/>
      <c r="I771" s="602"/>
      <c r="J771" s="602"/>
      <c r="K771" s="602"/>
      <c r="L771" s="602"/>
      <c r="M771" s="602"/>
      <c r="N771" s="602"/>
      <c r="O771" s="602"/>
      <c r="P771" s="602"/>
      <c r="Q771" s="603">
        <v>427.59</v>
      </c>
      <c r="R771" s="602"/>
      <c r="S771" s="604">
        <v>2</v>
      </c>
      <c r="T771" s="604">
        <v>1</v>
      </c>
      <c r="U771" s="602"/>
      <c r="V771" s="602"/>
      <c r="W771" s="602"/>
      <c r="X771" s="602"/>
      <c r="Y771" s="602"/>
      <c r="Z771" s="602"/>
      <c r="AA771" s="602"/>
      <c r="AB771" s="602"/>
      <c r="AC771" s="602"/>
      <c r="AD771" s="605">
        <v>3</v>
      </c>
    </row>
    <row r="772" spans="1:30" ht="15.75" thickBot="1" x14ac:dyDescent="0.3">
      <c r="A772" s="593" t="s">
        <v>412</v>
      </c>
      <c r="B772" s="672">
        <v>45208</v>
      </c>
      <c r="C772" s="671" t="s">
        <v>396</v>
      </c>
      <c r="D772" s="606" t="s">
        <v>397</v>
      </c>
      <c r="E772" s="670"/>
      <c r="F772" s="607">
        <v>600</v>
      </c>
      <c r="G772" s="607">
        <v>120.56</v>
      </c>
      <c r="H772" s="670"/>
      <c r="I772" s="670"/>
      <c r="J772" s="670"/>
      <c r="K772" s="670"/>
      <c r="L772" s="670"/>
      <c r="M772" s="670"/>
      <c r="N772" s="670"/>
      <c r="O772" s="670"/>
      <c r="P772" s="670"/>
      <c r="Q772" s="603">
        <v>720.56</v>
      </c>
      <c r="R772" s="670"/>
      <c r="S772" s="608">
        <v>1</v>
      </c>
      <c r="T772" s="608">
        <v>1</v>
      </c>
      <c r="U772" s="670"/>
      <c r="V772" s="670"/>
      <c r="W772" s="670"/>
      <c r="X772" s="670"/>
      <c r="Y772" s="670"/>
      <c r="Z772" s="670"/>
      <c r="AA772" s="670"/>
      <c r="AB772" s="670"/>
      <c r="AC772" s="670"/>
      <c r="AD772" s="605">
        <v>2</v>
      </c>
    </row>
    <row r="773" spans="1:30" ht="15.75" thickBot="1" x14ac:dyDescent="0.3">
      <c r="A773" s="593" t="s">
        <v>412</v>
      </c>
      <c r="B773" s="673">
        <v>45223</v>
      </c>
      <c r="C773" s="671" t="s">
        <v>396</v>
      </c>
      <c r="D773" s="600" t="s">
        <v>397</v>
      </c>
      <c r="E773" s="602"/>
      <c r="F773" s="602"/>
      <c r="G773" s="601">
        <v>2263.7600000000002</v>
      </c>
      <c r="H773" s="602"/>
      <c r="I773" s="602"/>
      <c r="J773" s="602"/>
      <c r="K773" s="602"/>
      <c r="L773" s="602"/>
      <c r="M773" s="602"/>
      <c r="N773" s="602"/>
      <c r="O773" s="602"/>
      <c r="P773" s="602"/>
      <c r="Q773" s="603">
        <v>2263.7600000000002</v>
      </c>
      <c r="R773" s="602"/>
      <c r="S773" s="602"/>
      <c r="T773" s="604">
        <v>5</v>
      </c>
      <c r="U773" s="602"/>
      <c r="V773" s="602"/>
      <c r="W773" s="602"/>
      <c r="X773" s="602"/>
      <c r="Y773" s="602"/>
      <c r="Z773" s="602"/>
      <c r="AA773" s="602"/>
      <c r="AB773" s="602"/>
      <c r="AC773" s="602"/>
      <c r="AD773" s="605">
        <v>5</v>
      </c>
    </row>
    <row r="774" spans="1:30" ht="15.75" thickBot="1" x14ac:dyDescent="0.3">
      <c r="A774" s="593" t="s">
        <v>412</v>
      </c>
      <c r="B774" s="672">
        <v>45232</v>
      </c>
      <c r="C774" s="671" t="s">
        <v>396</v>
      </c>
      <c r="D774" s="606" t="s">
        <v>397</v>
      </c>
      <c r="E774" s="670"/>
      <c r="F774" s="670"/>
      <c r="G774" s="607">
        <v>136.4</v>
      </c>
      <c r="H774" s="607">
        <v>649.80999999999995</v>
      </c>
      <c r="I774" s="670"/>
      <c r="J774" s="670"/>
      <c r="K774" s="670"/>
      <c r="L774" s="670"/>
      <c r="M774" s="670"/>
      <c r="N774" s="670"/>
      <c r="O774" s="670"/>
      <c r="P774" s="670"/>
      <c r="Q774" s="603">
        <v>786.21</v>
      </c>
      <c r="R774" s="670"/>
      <c r="S774" s="670"/>
      <c r="T774" s="608">
        <v>1</v>
      </c>
      <c r="U774" s="608">
        <v>2</v>
      </c>
      <c r="V774" s="670"/>
      <c r="W774" s="670"/>
      <c r="X774" s="670"/>
      <c r="Y774" s="670"/>
      <c r="Z774" s="670"/>
      <c r="AA774" s="670"/>
      <c r="AB774" s="670"/>
      <c r="AC774" s="670"/>
      <c r="AD774" s="605">
        <v>3</v>
      </c>
    </row>
    <row r="775" spans="1:30" ht="15.75" thickBot="1" x14ac:dyDescent="0.3">
      <c r="A775" s="593" t="s">
        <v>412</v>
      </c>
      <c r="B775" s="673">
        <v>45237</v>
      </c>
      <c r="C775" s="671" t="s">
        <v>396</v>
      </c>
      <c r="D775" s="600" t="s">
        <v>397</v>
      </c>
      <c r="E775" s="602"/>
      <c r="F775" s="602"/>
      <c r="G775" s="601">
        <v>165.12</v>
      </c>
      <c r="H775" s="602"/>
      <c r="I775" s="602"/>
      <c r="J775" s="602"/>
      <c r="K775" s="602"/>
      <c r="L775" s="602"/>
      <c r="M775" s="602"/>
      <c r="N775" s="602"/>
      <c r="O775" s="602"/>
      <c r="P775" s="602"/>
      <c r="Q775" s="603">
        <v>165.12</v>
      </c>
      <c r="R775" s="602"/>
      <c r="S775" s="602"/>
      <c r="T775" s="604">
        <v>1</v>
      </c>
      <c r="U775" s="602"/>
      <c r="V775" s="602"/>
      <c r="W775" s="602"/>
      <c r="X775" s="602"/>
      <c r="Y775" s="602"/>
      <c r="Z775" s="602"/>
      <c r="AA775" s="602"/>
      <c r="AB775" s="602"/>
      <c r="AC775" s="602"/>
      <c r="AD775" s="605">
        <v>1</v>
      </c>
    </row>
    <row r="776" spans="1:30" ht="15.75" thickBot="1" x14ac:dyDescent="0.3">
      <c r="A776" s="593" t="s">
        <v>412</v>
      </c>
      <c r="B776" s="672">
        <v>45243</v>
      </c>
      <c r="C776" s="671" t="s">
        <v>396</v>
      </c>
      <c r="D776" s="606" t="s">
        <v>397</v>
      </c>
      <c r="E776" s="670"/>
      <c r="F776" s="670"/>
      <c r="G776" s="607">
        <v>82.08</v>
      </c>
      <c r="H776" s="607">
        <v>1200</v>
      </c>
      <c r="I776" s="670"/>
      <c r="J776" s="670"/>
      <c r="K776" s="670"/>
      <c r="L776" s="670"/>
      <c r="M776" s="670"/>
      <c r="N776" s="670"/>
      <c r="O776" s="670"/>
      <c r="P776" s="670"/>
      <c r="Q776" s="603">
        <v>1282.08</v>
      </c>
      <c r="R776" s="670"/>
      <c r="S776" s="670"/>
      <c r="T776" s="608">
        <v>1</v>
      </c>
      <c r="U776" s="608">
        <v>2</v>
      </c>
      <c r="V776" s="670"/>
      <c r="W776" s="670"/>
      <c r="X776" s="670"/>
      <c r="Y776" s="670"/>
      <c r="Z776" s="670"/>
      <c r="AA776" s="670"/>
      <c r="AB776" s="670"/>
      <c r="AC776" s="670"/>
      <c r="AD776" s="605">
        <v>3</v>
      </c>
    </row>
    <row r="777" spans="1:30" ht="15.75" thickBot="1" x14ac:dyDescent="0.3">
      <c r="A777" s="593" t="s">
        <v>412</v>
      </c>
      <c r="B777" s="673">
        <v>45251</v>
      </c>
      <c r="C777" s="671" t="s">
        <v>396</v>
      </c>
      <c r="D777" s="600" t="s">
        <v>397</v>
      </c>
      <c r="E777" s="602"/>
      <c r="F777" s="602"/>
      <c r="G777" s="602"/>
      <c r="H777" s="601">
        <v>2473.6799999999998</v>
      </c>
      <c r="I777" s="602"/>
      <c r="J777" s="602"/>
      <c r="K777" s="602"/>
      <c r="L777" s="602"/>
      <c r="M777" s="602"/>
      <c r="N777" s="602"/>
      <c r="O777" s="602"/>
      <c r="P777" s="602"/>
      <c r="Q777" s="603">
        <v>2473.6799999999998</v>
      </c>
      <c r="R777" s="602"/>
      <c r="S777" s="602"/>
      <c r="T777" s="602"/>
      <c r="U777" s="604">
        <v>5</v>
      </c>
      <c r="V777" s="602"/>
      <c r="W777" s="602"/>
      <c r="X777" s="602"/>
      <c r="Y777" s="602"/>
      <c r="Z777" s="602"/>
      <c r="AA777" s="602"/>
      <c r="AB777" s="602"/>
      <c r="AC777" s="602"/>
      <c r="AD777" s="605">
        <v>5</v>
      </c>
    </row>
    <row r="778" spans="1:30" ht="15.75" thickBot="1" x14ac:dyDescent="0.3">
      <c r="A778" s="593" t="s">
        <v>412</v>
      </c>
      <c r="B778" s="672">
        <v>45258</v>
      </c>
      <c r="C778" s="671" t="s">
        <v>396</v>
      </c>
      <c r="D778" s="606" t="s">
        <v>397</v>
      </c>
      <c r="E778" s="670"/>
      <c r="F778" s="670"/>
      <c r="G778" s="670"/>
      <c r="H778" s="607">
        <v>251.06</v>
      </c>
      <c r="I778" s="670"/>
      <c r="J778" s="670"/>
      <c r="K778" s="670"/>
      <c r="L778" s="670"/>
      <c r="M778" s="670"/>
      <c r="N778" s="670"/>
      <c r="O778" s="670"/>
      <c r="P778" s="670"/>
      <c r="Q778" s="603">
        <v>251.06</v>
      </c>
      <c r="R778" s="670"/>
      <c r="S778" s="670"/>
      <c r="T778" s="670"/>
      <c r="U778" s="608">
        <v>1</v>
      </c>
      <c r="V778" s="670"/>
      <c r="W778" s="670"/>
      <c r="X778" s="670"/>
      <c r="Y778" s="670"/>
      <c r="Z778" s="670"/>
      <c r="AA778" s="670"/>
      <c r="AB778" s="670"/>
      <c r="AC778" s="670"/>
      <c r="AD778" s="605">
        <v>1</v>
      </c>
    </row>
    <row r="779" spans="1:30" ht="15.75" thickBot="1" x14ac:dyDescent="0.3">
      <c r="A779" s="593" t="s">
        <v>412</v>
      </c>
      <c r="B779" s="673">
        <v>45266</v>
      </c>
      <c r="C779" s="671" t="s">
        <v>396</v>
      </c>
      <c r="D779" s="600" t="s">
        <v>397</v>
      </c>
      <c r="E779" s="602"/>
      <c r="F779" s="602"/>
      <c r="G779" s="602"/>
      <c r="H779" s="601">
        <v>75.569999999999993</v>
      </c>
      <c r="I779" s="601">
        <v>90.26</v>
      </c>
      <c r="J779" s="602"/>
      <c r="K779" s="602"/>
      <c r="L779" s="602"/>
      <c r="M779" s="602"/>
      <c r="N779" s="602"/>
      <c r="O779" s="602"/>
      <c r="P779" s="602"/>
      <c r="Q779" s="603">
        <v>165.83</v>
      </c>
      <c r="R779" s="602"/>
      <c r="S779" s="602"/>
      <c r="T779" s="602"/>
      <c r="U779" s="604">
        <v>1</v>
      </c>
      <c r="V779" s="604">
        <v>1</v>
      </c>
      <c r="W779" s="602"/>
      <c r="X779" s="602"/>
      <c r="Y779" s="602"/>
      <c r="Z779" s="602"/>
      <c r="AA779" s="602"/>
      <c r="AB779" s="602"/>
      <c r="AC779" s="602"/>
      <c r="AD779" s="605">
        <v>2</v>
      </c>
    </row>
    <row r="780" spans="1:30" ht="15.75" thickBot="1" x14ac:dyDescent="0.3">
      <c r="A780" s="593" t="s">
        <v>412</v>
      </c>
      <c r="B780" s="672">
        <v>45271</v>
      </c>
      <c r="C780" s="671" t="s">
        <v>396</v>
      </c>
      <c r="D780" s="606" t="s">
        <v>397</v>
      </c>
      <c r="E780" s="670"/>
      <c r="F780" s="670"/>
      <c r="G780" s="670"/>
      <c r="H780" s="670"/>
      <c r="I780" s="607">
        <v>600</v>
      </c>
      <c r="J780" s="670"/>
      <c r="K780" s="670"/>
      <c r="L780" s="670"/>
      <c r="M780" s="670"/>
      <c r="N780" s="670"/>
      <c r="O780" s="670"/>
      <c r="P780" s="670"/>
      <c r="Q780" s="603">
        <v>600</v>
      </c>
      <c r="R780" s="670"/>
      <c r="S780" s="670"/>
      <c r="T780" s="670"/>
      <c r="U780" s="670"/>
      <c r="V780" s="608">
        <v>1</v>
      </c>
      <c r="W780" s="670"/>
      <c r="X780" s="670"/>
      <c r="Y780" s="670"/>
      <c r="Z780" s="670"/>
      <c r="AA780" s="670"/>
      <c r="AB780" s="670"/>
      <c r="AC780" s="670"/>
      <c r="AD780" s="605">
        <v>1</v>
      </c>
    </row>
    <row r="781" spans="1:30" ht="15.75" thickBot="1" x14ac:dyDescent="0.3">
      <c r="A781" s="593" t="s">
        <v>412</v>
      </c>
      <c r="B781" s="673">
        <v>45288</v>
      </c>
      <c r="C781" s="671" t="s">
        <v>396</v>
      </c>
      <c r="D781" s="600" t="s">
        <v>397</v>
      </c>
      <c r="E781" s="602"/>
      <c r="F781" s="602"/>
      <c r="G781" s="602"/>
      <c r="H781" s="602"/>
      <c r="I781" s="601">
        <v>885.29</v>
      </c>
      <c r="J781" s="602"/>
      <c r="K781" s="602"/>
      <c r="L781" s="602"/>
      <c r="M781" s="602"/>
      <c r="N781" s="602"/>
      <c r="O781" s="602"/>
      <c r="P781" s="602"/>
      <c r="Q781" s="603">
        <v>885.29</v>
      </c>
      <c r="R781" s="602"/>
      <c r="S781" s="602"/>
      <c r="T781" s="602"/>
      <c r="U781" s="602"/>
      <c r="V781" s="604">
        <v>3</v>
      </c>
      <c r="W781" s="602"/>
      <c r="X781" s="602"/>
      <c r="Y781" s="602"/>
      <c r="Z781" s="602"/>
      <c r="AA781" s="602"/>
      <c r="AB781" s="602"/>
      <c r="AC781" s="602"/>
      <c r="AD781" s="605">
        <v>3</v>
      </c>
    </row>
    <row r="782" spans="1:30" ht="15.75" thickBot="1" x14ac:dyDescent="0.3">
      <c r="A782" s="593" t="s">
        <v>412</v>
      </c>
      <c r="B782" s="672">
        <v>45317</v>
      </c>
      <c r="C782" s="671" t="s">
        <v>396</v>
      </c>
      <c r="D782" s="606" t="s">
        <v>397</v>
      </c>
      <c r="E782" s="670"/>
      <c r="F782" s="670"/>
      <c r="G782" s="670"/>
      <c r="H782" s="670"/>
      <c r="I782" s="670"/>
      <c r="J782" s="607">
        <v>214.44</v>
      </c>
      <c r="K782" s="670"/>
      <c r="L782" s="670"/>
      <c r="M782" s="670"/>
      <c r="N782" s="670"/>
      <c r="O782" s="670"/>
      <c r="P782" s="670"/>
      <c r="Q782" s="603">
        <v>214.44</v>
      </c>
      <c r="R782" s="670"/>
      <c r="S782" s="670"/>
      <c r="T782" s="670"/>
      <c r="U782" s="670"/>
      <c r="V782" s="670"/>
      <c r="W782" s="608">
        <v>1</v>
      </c>
      <c r="X782" s="670"/>
      <c r="Y782" s="670"/>
      <c r="Z782" s="670"/>
      <c r="AA782" s="670"/>
      <c r="AB782" s="670"/>
      <c r="AC782" s="670"/>
      <c r="AD782" s="605">
        <v>1</v>
      </c>
    </row>
    <row r="783" spans="1:30" ht="15.75" thickBot="1" x14ac:dyDescent="0.3">
      <c r="A783" s="593" t="s">
        <v>412</v>
      </c>
      <c r="B783" s="673">
        <v>45324</v>
      </c>
      <c r="C783" s="671" t="s">
        <v>396</v>
      </c>
      <c r="D783" s="600" t="s">
        <v>397</v>
      </c>
      <c r="E783" s="602"/>
      <c r="F783" s="602"/>
      <c r="G783" s="602"/>
      <c r="H783" s="602"/>
      <c r="I783" s="602"/>
      <c r="J783" s="601">
        <v>2496.7399999999998</v>
      </c>
      <c r="K783" s="601">
        <v>294.44</v>
      </c>
      <c r="L783" s="602"/>
      <c r="M783" s="602"/>
      <c r="N783" s="602"/>
      <c r="O783" s="602"/>
      <c r="P783" s="602"/>
      <c r="Q783" s="603">
        <v>2791.18</v>
      </c>
      <c r="R783" s="602"/>
      <c r="S783" s="602"/>
      <c r="T783" s="602"/>
      <c r="U783" s="602"/>
      <c r="V783" s="602"/>
      <c r="W783" s="604">
        <v>6</v>
      </c>
      <c r="X783" s="604">
        <v>1</v>
      </c>
      <c r="Y783" s="602"/>
      <c r="Z783" s="602"/>
      <c r="AA783" s="602"/>
      <c r="AB783" s="602"/>
      <c r="AC783" s="602"/>
      <c r="AD783" s="605">
        <v>7</v>
      </c>
    </row>
    <row r="784" spans="1:30" ht="15.75" thickBot="1" x14ac:dyDescent="0.3">
      <c r="A784" s="593" t="s">
        <v>412</v>
      </c>
      <c r="B784" s="672">
        <v>45328</v>
      </c>
      <c r="C784" s="671" t="s">
        <v>396</v>
      </c>
      <c r="D784" s="606" t="s">
        <v>397</v>
      </c>
      <c r="E784" s="670"/>
      <c r="F784" s="670"/>
      <c r="G784" s="670"/>
      <c r="H784" s="670"/>
      <c r="I784" s="670"/>
      <c r="J784" s="607">
        <v>404.9</v>
      </c>
      <c r="K784" s="670"/>
      <c r="L784" s="670"/>
      <c r="M784" s="670"/>
      <c r="N784" s="670"/>
      <c r="O784" s="670"/>
      <c r="P784" s="670"/>
      <c r="Q784" s="603">
        <v>404.9</v>
      </c>
      <c r="R784" s="670"/>
      <c r="S784" s="670"/>
      <c r="T784" s="670"/>
      <c r="U784" s="670"/>
      <c r="V784" s="670"/>
      <c r="W784" s="608">
        <v>1</v>
      </c>
      <c r="X784" s="670"/>
      <c r="Y784" s="670"/>
      <c r="Z784" s="670"/>
      <c r="AA784" s="670"/>
      <c r="AB784" s="670"/>
      <c r="AC784" s="670"/>
      <c r="AD784" s="605">
        <v>1</v>
      </c>
    </row>
    <row r="785" spans="1:30" ht="15.75" thickBot="1" x14ac:dyDescent="0.3">
      <c r="A785" s="593" t="s">
        <v>412</v>
      </c>
      <c r="B785" s="673">
        <v>45329</v>
      </c>
      <c r="C785" s="671" t="s">
        <v>396</v>
      </c>
      <c r="D785" s="600" t="s">
        <v>397</v>
      </c>
      <c r="E785" s="602"/>
      <c r="F785" s="602"/>
      <c r="G785" s="602"/>
      <c r="H785" s="602"/>
      <c r="I785" s="602"/>
      <c r="J785" s="601">
        <v>1428.57</v>
      </c>
      <c r="K785" s="602"/>
      <c r="L785" s="602"/>
      <c r="M785" s="602"/>
      <c r="N785" s="602"/>
      <c r="O785" s="602"/>
      <c r="P785" s="602"/>
      <c r="Q785" s="603">
        <v>1428.57</v>
      </c>
      <c r="R785" s="602"/>
      <c r="S785" s="602"/>
      <c r="T785" s="602"/>
      <c r="U785" s="602"/>
      <c r="V785" s="602"/>
      <c r="W785" s="604">
        <v>3</v>
      </c>
      <c r="X785" s="602"/>
      <c r="Y785" s="602"/>
      <c r="Z785" s="602"/>
      <c r="AA785" s="602"/>
      <c r="AB785" s="602"/>
      <c r="AC785" s="602"/>
      <c r="AD785" s="605">
        <v>3</v>
      </c>
    </row>
    <row r="786" spans="1:30" ht="15.75" thickBot="1" x14ac:dyDescent="0.3">
      <c r="A786" s="593" t="s">
        <v>412</v>
      </c>
      <c r="B786" s="672">
        <v>45335</v>
      </c>
      <c r="C786" s="671" t="s">
        <v>396</v>
      </c>
      <c r="D786" s="606" t="s">
        <v>397</v>
      </c>
      <c r="E786" s="670"/>
      <c r="F786" s="670"/>
      <c r="G786" s="670"/>
      <c r="H786" s="670"/>
      <c r="I786" s="670"/>
      <c r="J786" s="670"/>
      <c r="K786" s="607">
        <v>2644.41</v>
      </c>
      <c r="L786" s="670"/>
      <c r="M786" s="670"/>
      <c r="N786" s="670"/>
      <c r="O786" s="670"/>
      <c r="P786" s="670"/>
      <c r="Q786" s="603">
        <v>2644.41</v>
      </c>
      <c r="R786" s="670"/>
      <c r="S786" s="670"/>
      <c r="T786" s="670"/>
      <c r="U786" s="670"/>
      <c r="V786" s="670"/>
      <c r="W786" s="670"/>
      <c r="X786" s="608">
        <v>6</v>
      </c>
      <c r="Y786" s="670"/>
      <c r="Z786" s="670"/>
      <c r="AA786" s="670"/>
      <c r="AB786" s="670"/>
      <c r="AC786" s="670"/>
      <c r="AD786" s="605">
        <v>6</v>
      </c>
    </row>
    <row r="787" spans="1:30" ht="15.75" thickBot="1" x14ac:dyDescent="0.3">
      <c r="A787" s="593" t="s">
        <v>412</v>
      </c>
      <c r="B787" s="673">
        <v>45343</v>
      </c>
      <c r="C787" s="671" t="s">
        <v>396</v>
      </c>
      <c r="D787" s="600" t="s">
        <v>397</v>
      </c>
      <c r="E787" s="602"/>
      <c r="F787" s="602"/>
      <c r="G787" s="602"/>
      <c r="H787" s="602"/>
      <c r="I787" s="602"/>
      <c r="J787" s="602"/>
      <c r="K787" s="601">
        <v>2990.48</v>
      </c>
      <c r="L787" s="602"/>
      <c r="M787" s="602"/>
      <c r="N787" s="602"/>
      <c r="O787" s="602"/>
      <c r="P787" s="602"/>
      <c r="Q787" s="603">
        <v>2990.48</v>
      </c>
      <c r="R787" s="602"/>
      <c r="S787" s="602"/>
      <c r="T787" s="602"/>
      <c r="U787" s="602"/>
      <c r="V787" s="602"/>
      <c r="W787" s="602"/>
      <c r="X787" s="604">
        <v>5</v>
      </c>
      <c r="Y787" s="602"/>
      <c r="Z787" s="602"/>
      <c r="AA787" s="602"/>
      <c r="AB787" s="602"/>
      <c r="AC787" s="602"/>
      <c r="AD787" s="605">
        <v>5</v>
      </c>
    </row>
    <row r="788" spans="1:30" ht="15.75" thickBot="1" x14ac:dyDescent="0.3">
      <c r="A788" s="593" t="s">
        <v>412</v>
      </c>
      <c r="B788" s="672">
        <v>45350</v>
      </c>
      <c r="C788" s="671" t="s">
        <v>396</v>
      </c>
      <c r="D788" s="606" t="s">
        <v>397</v>
      </c>
      <c r="E788" s="670"/>
      <c r="F788" s="670"/>
      <c r="G788" s="670"/>
      <c r="H788" s="670"/>
      <c r="I788" s="670"/>
      <c r="J788" s="670"/>
      <c r="K788" s="607">
        <v>1255.53</v>
      </c>
      <c r="L788" s="670"/>
      <c r="M788" s="670"/>
      <c r="N788" s="670"/>
      <c r="O788" s="670"/>
      <c r="P788" s="670"/>
      <c r="Q788" s="603">
        <v>1255.53</v>
      </c>
      <c r="R788" s="670"/>
      <c r="S788" s="670"/>
      <c r="T788" s="670"/>
      <c r="U788" s="670"/>
      <c r="V788" s="670"/>
      <c r="W788" s="670"/>
      <c r="X788" s="608">
        <v>3</v>
      </c>
      <c r="Y788" s="670"/>
      <c r="Z788" s="670"/>
      <c r="AA788" s="670"/>
      <c r="AB788" s="670"/>
      <c r="AC788" s="670"/>
      <c r="AD788" s="605">
        <v>3</v>
      </c>
    </row>
    <row r="789" spans="1:30" ht="15.75" thickBot="1" x14ac:dyDescent="0.3">
      <c r="A789" s="593" t="s">
        <v>412</v>
      </c>
      <c r="B789" s="673">
        <v>45359</v>
      </c>
      <c r="C789" s="671" t="s">
        <v>396</v>
      </c>
      <c r="D789" s="600" t="s">
        <v>397</v>
      </c>
      <c r="E789" s="602"/>
      <c r="F789" s="602"/>
      <c r="G789" s="602"/>
      <c r="H789" s="602"/>
      <c r="I789" s="602"/>
      <c r="J789" s="602"/>
      <c r="K789" s="601">
        <v>500</v>
      </c>
      <c r="L789" s="601">
        <v>365.33</v>
      </c>
      <c r="M789" s="602"/>
      <c r="N789" s="602"/>
      <c r="O789" s="602"/>
      <c r="P789" s="602"/>
      <c r="Q789" s="603">
        <v>865.33</v>
      </c>
      <c r="R789" s="602"/>
      <c r="S789" s="602"/>
      <c r="T789" s="602"/>
      <c r="U789" s="602"/>
      <c r="V789" s="602"/>
      <c r="W789" s="602"/>
      <c r="X789" s="604">
        <v>1</v>
      </c>
      <c r="Y789" s="604">
        <v>1</v>
      </c>
      <c r="Z789" s="602"/>
      <c r="AA789" s="602"/>
      <c r="AB789" s="602"/>
      <c r="AC789" s="602"/>
      <c r="AD789" s="605">
        <v>2</v>
      </c>
    </row>
    <row r="790" spans="1:30" ht="15.75" thickBot="1" x14ac:dyDescent="0.3">
      <c r="A790" s="593" t="s">
        <v>412</v>
      </c>
      <c r="B790" s="672">
        <v>45363</v>
      </c>
      <c r="C790" s="671" t="s">
        <v>396</v>
      </c>
      <c r="D790" s="606" t="s">
        <v>397</v>
      </c>
      <c r="E790" s="670"/>
      <c r="F790" s="670"/>
      <c r="G790" s="670"/>
      <c r="H790" s="670"/>
      <c r="I790" s="670"/>
      <c r="J790" s="670"/>
      <c r="K790" s="670"/>
      <c r="L790" s="607">
        <v>1000</v>
      </c>
      <c r="M790" s="670"/>
      <c r="N790" s="670"/>
      <c r="O790" s="670"/>
      <c r="P790" s="670"/>
      <c r="Q790" s="603">
        <v>1000</v>
      </c>
      <c r="R790" s="670"/>
      <c r="S790" s="670"/>
      <c r="T790" s="670"/>
      <c r="U790" s="670"/>
      <c r="V790" s="670"/>
      <c r="W790" s="670"/>
      <c r="X790" s="670"/>
      <c r="Y790" s="608">
        <v>2</v>
      </c>
      <c r="Z790" s="670"/>
      <c r="AA790" s="670"/>
      <c r="AB790" s="670"/>
      <c r="AC790" s="670"/>
      <c r="AD790" s="605">
        <v>2</v>
      </c>
    </row>
    <row r="791" spans="1:30" ht="15.75" thickBot="1" x14ac:dyDescent="0.3">
      <c r="A791" s="593" t="s">
        <v>412</v>
      </c>
      <c r="B791" s="673">
        <v>45379</v>
      </c>
      <c r="C791" s="671" t="s">
        <v>396</v>
      </c>
      <c r="D791" s="600" t="s">
        <v>397</v>
      </c>
      <c r="E791" s="602"/>
      <c r="F791" s="602"/>
      <c r="G791" s="602"/>
      <c r="H791" s="602"/>
      <c r="I791" s="602"/>
      <c r="J791" s="602"/>
      <c r="K791" s="602"/>
      <c r="L791" s="601">
        <v>1322.79</v>
      </c>
      <c r="M791" s="602"/>
      <c r="N791" s="602"/>
      <c r="O791" s="602"/>
      <c r="P791" s="602"/>
      <c r="Q791" s="603">
        <v>1322.79</v>
      </c>
      <c r="R791" s="602"/>
      <c r="S791" s="602"/>
      <c r="T791" s="602"/>
      <c r="U791" s="602"/>
      <c r="V791" s="602"/>
      <c r="W791" s="602"/>
      <c r="X791" s="602"/>
      <c r="Y791" s="604">
        <v>3</v>
      </c>
      <c r="Z791" s="602"/>
      <c r="AA791" s="602"/>
      <c r="AB791" s="602"/>
      <c r="AC791" s="602"/>
      <c r="AD791" s="605">
        <v>3</v>
      </c>
    </row>
    <row r="792" spans="1:30" ht="15.75" thickBot="1" x14ac:dyDescent="0.3">
      <c r="A792" s="593" t="s">
        <v>412</v>
      </c>
      <c r="B792" s="672">
        <v>45386</v>
      </c>
      <c r="C792" s="671" t="s">
        <v>396</v>
      </c>
      <c r="D792" s="606" t="s">
        <v>397</v>
      </c>
      <c r="E792" s="670"/>
      <c r="F792" s="670"/>
      <c r="G792" s="670"/>
      <c r="H792" s="670"/>
      <c r="I792" s="670"/>
      <c r="J792" s="670"/>
      <c r="K792" s="670"/>
      <c r="L792" s="607">
        <v>1204.42</v>
      </c>
      <c r="M792" s="670"/>
      <c r="N792" s="670"/>
      <c r="O792" s="670"/>
      <c r="P792" s="670"/>
      <c r="Q792" s="603">
        <v>1204.42</v>
      </c>
      <c r="R792" s="670"/>
      <c r="S792" s="670"/>
      <c r="T792" s="670"/>
      <c r="U792" s="670"/>
      <c r="V792" s="670"/>
      <c r="W792" s="670"/>
      <c r="X792" s="670"/>
      <c r="Y792" s="608">
        <v>2</v>
      </c>
      <c r="Z792" s="670"/>
      <c r="AA792" s="670"/>
      <c r="AB792" s="670"/>
      <c r="AC792" s="670"/>
      <c r="AD792" s="605">
        <v>2</v>
      </c>
    </row>
    <row r="793" spans="1:30" ht="15.75" thickBot="1" x14ac:dyDescent="0.3">
      <c r="A793" s="593" t="s">
        <v>412</v>
      </c>
      <c r="B793" s="673">
        <v>45391</v>
      </c>
      <c r="C793" s="671" t="s">
        <v>396</v>
      </c>
      <c r="D793" s="600" t="s">
        <v>397</v>
      </c>
      <c r="E793" s="602"/>
      <c r="F793" s="602"/>
      <c r="G793" s="602"/>
      <c r="H793" s="602"/>
      <c r="I793" s="602"/>
      <c r="J793" s="602"/>
      <c r="K793" s="602"/>
      <c r="L793" s="602"/>
      <c r="M793" s="601">
        <v>226.88</v>
      </c>
      <c r="N793" s="602"/>
      <c r="O793" s="602"/>
      <c r="P793" s="602"/>
      <c r="Q793" s="603">
        <v>226.88</v>
      </c>
      <c r="R793" s="602"/>
      <c r="S793" s="602"/>
      <c r="T793" s="602"/>
      <c r="U793" s="602"/>
      <c r="V793" s="602"/>
      <c r="W793" s="602"/>
      <c r="X793" s="602"/>
      <c r="Y793" s="602"/>
      <c r="Z793" s="604">
        <v>2</v>
      </c>
      <c r="AA793" s="602"/>
      <c r="AB793" s="602"/>
      <c r="AC793" s="602"/>
      <c r="AD793" s="605">
        <v>2</v>
      </c>
    </row>
    <row r="794" spans="1:30" ht="15.75" thickBot="1" x14ac:dyDescent="0.3">
      <c r="A794" s="593" t="s">
        <v>412</v>
      </c>
      <c r="B794" s="672">
        <v>45392</v>
      </c>
      <c r="C794" s="671" t="s">
        <v>396</v>
      </c>
      <c r="D794" s="606" t="s">
        <v>397</v>
      </c>
      <c r="E794" s="670"/>
      <c r="F794" s="670"/>
      <c r="G794" s="670"/>
      <c r="H794" s="670"/>
      <c r="I794" s="670"/>
      <c r="J794" s="670"/>
      <c r="K794" s="670"/>
      <c r="L794" s="670"/>
      <c r="M794" s="607">
        <v>1079.08</v>
      </c>
      <c r="N794" s="670"/>
      <c r="O794" s="670"/>
      <c r="P794" s="670"/>
      <c r="Q794" s="603">
        <v>1079.08</v>
      </c>
      <c r="R794" s="670"/>
      <c r="S794" s="670"/>
      <c r="T794" s="670"/>
      <c r="U794" s="670"/>
      <c r="V794" s="670"/>
      <c r="W794" s="670"/>
      <c r="X794" s="670"/>
      <c r="Y794" s="670"/>
      <c r="Z794" s="608">
        <v>2</v>
      </c>
      <c r="AA794" s="670"/>
      <c r="AB794" s="670"/>
      <c r="AC794" s="670"/>
      <c r="AD794" s="605">
        <v>2</v>
      </c>
    </row>
    <row r="795" spans="1:30" ht="15.75" thickBot="1" x14ac:dyDescent="0.3">
      <c r="A795" s="593" t="s">
        <v>412</v>
      </c>
      <c r="B795" s="673">
        <v>45398</v>
      </c>
      <c r="C795" s="671" t="s">
        <v>396</v>
      </c>
      <c r="D795" s="600" t="s">
        <v>397</v>
      </c>
      <c r="E795" s="602"/>
      <c r="F795" s="602"/>
      <c r="G795" s="602"/>
      <c r="H795" s="602"/>
      <c r="I795" s="602"/>
      <c r="J795" s="602"/>
      <c r="K795" s="602"/>
      <c r="L795" s="602"/>
      <c r="M795" s="601">
        <v>634.77</v>
      </c>
      <c r="N795" s="602"/>
      <c r="O795" s="602"/>
      <c r="P795" s="602"/>
      <c r="Q795" s="603">
        <v>634.77</v>
      </c>
      <c r="R795" s="602"/>
      <c r="S795" s="602"/>
      <c r="T795" s="602"/>
      <c r="U795" s="602"/>
      <c r="V795" s="602"/>
      <c r="W795" s="602"/>
      <c r="X795" s="602"/>
      <c r="Y795" s="602"/>
      <c r="Z795" s="604">
        <v>3</v>
      </c>
      <c r="AA795" s="602"/>
      <c r="AB795" s="602"/>
      <c r="AC795" s="602"/>
      <c r="AD795" s="605">
        <v>3</v>
      </c>
    </row>
    <row r="796" spans="1:30" ht="15.75" thickBot="1" x14ac:dyDescent="0.3">
      <c r="A796" s="593" t="s">
        <v>412</v>
      </c>
      <c r="B796" s="672">
        <v>45405</v>
      </c>
      <c r="C796" s="671" t="s">
        <v>396</v>
      </c>
      <c r="D796" s="606" t="s">
        <v>397</v>
      </c>
      <c r="E796" s="670"/>
      <c r="F796" s="670"/>
      <c r="G796" s="670"/>
      <c r="H796" s="670"/>
      <c r="I796" s="670"/>
      <c r="J796" s="670"/>
      <c r="K796" s="670"/>
      <c r="L796" s="607">
        <v>226.17</v>
      </c>
      <c r="M796" s="670"/>
      <c r="N796" s="670"/>
      <c r="O796" s="670"/>
      <c r="P796" s="670"/>
      <c r="Q796" s="603">
        <v>226.17</v>
      </c>
      <c r="R796" s="670"/>
      <c r="S796" s="670"/>
      <c r="T796" s="670"/>
      <c r="U796" s="670"/>
      <c r="V796" s="670"/>
      <c r="W796" s="670"/>
      <c r="X796" s="670"/>
      <c r="Y796" s="608">
        <v>1</v>
      </c>
      <c r="Z796" s="670"/>
      <c r="AA796" s="670"/>
      <c r="AB796" s="670"/>
      <c r="AC796" s="670"/>
      <c r="AD796" s="605">
        <v>1</v>
      </c>
    </row>
    <row r="797" spans="1:30" ht="15.75" thickBot="1" x14ac:dyDescent="0.3">
      <c r="A797" s="593" t="s">
        <v>412</v>
      </c>
      <c r="B797" s="673">
        <v>45408</v>
      </c>
      <c r="C797" s="671" t="s">
        <v>396</v>
      </c>
      <c r="D797" s="600" t="s">
        <v>397</v>
      </c>
      <c r="E797" s="602"/>
      <c r="F797" s="602"/>
      <c r="G797" s="602"/>
      <c r="H797" s="602"/>
      <c r="I797" s="602"/>
      <c r="J797" s="602"/>
      <c r="K797" s="602"/>
      <c r="L797" s="602"/>
      <c r="M797" s="601">
        <v>2299.04</v>
      </c>
      <c r="N797" s="602"/>
      <c r="O797" s="602"/>
      <c r="P797" s="602"/>
      <c r="Q797" s="603">
        <v>2299.04</v>
      </c>
      <c r="R797" s="602"/>
      <c r="S797" s="602"/>
      <c r="T797" s="602"/>
      <c r="U797" s="602"/>
      <c r="V797" s="602"/>
      <c r="W797" s="602"/>
      <c r="X797" s="602"/>
      <c r="Y797" s="602"/>
      <c r="Z797" s="604">
        <v>5</v>
      </c>
      <c r="AA797" s="602"/>
      <c r="AB797" s="602"/>
      <c r="AC797" s="602"/>
      <c r="AD797" s="605">
        <v>5</v>
      </c>
    </row>
    <row r="798" spans="1:30" ht="15.75" thickBot="1" x14ac:dyDescent="0.3">
      <c r="A798" s="593" t="s">
        <v>412</v>
      </c>
      <c r="B798" s="672">
        <v>45412</v>
      </c>
      <c r="C798" s="671" t="s">
        <v>396</v>
      </c>
      <c r="D798" s="606" t="s">
        <v>397</v>
      </c>
      <c r="E798" s="670"/>
      <c r="F798" s="670"/>
      <c r="G798" s="670"/>
      <c r="H798" s="670"/>
      <c r="I798" s="670"/>
      <c r="J798" s="670"/>
      <c r="K798" s="670"/>
      <c r="L798" s="670"/>
      <c r="M798" s="607">
        <v>291.02999999999997</v>
      </c>
      <c r="N798" s="670"/>
      <c r="O798" s="670"/>
      <c r="P798" s="670"/>
      <c r="Q798" s="603">
        <v>291.02999999999997</v>
      </c>
      <c r="R798" s="670"/>
      <c r="S798" s="670"/>
      <c r="T798" s="670"/>
      <c r="U798" s="670"/>
      <c r="V798" s="670"/>
      <c r="W798" s="670"/>
      <c r="X798" s="670"/>
      <c r="Y798" s="670"/>
      <c r="Z798" s="608">
        <v>1</v>
      </c>
      <c r="AA798" s="670"/>
      <c r="AB798" s="670"/>
      <c r="AC798" s="670"/>
      <c r="AD798" s="605">
        <v>1</v>
      </c>
    </row>
    <row r="799" spans="1:30" ht="15.75" thickBot="1" x14ac:dyDescent="0.3">
      <c r="A799" s="593" t="s">
        <v>412</v>
      </c>
      <c r="B799" s="673">
        <v>45415</v>
      </c>
      <c r="C799" s="671" t="s">
        <v>396</v>
      </c>
      <c r="D799" s="600" t="s">
        <v>397</v>
      </c>
      <c r="E799" s="602"/>
      <c r="F799" s="602"/>
      <c r="G799" s="602"/>
      <c r="H799" s="602"/>
      <c r="I799" s="602"/>
      <c r="J799" s="602"/>
      <c r="K799" s="602"/>
      <c r="L799" s="601">
        <v>698.56</v>
      </c>
      <c r="M799" s="602"/>
      <c r="N799" s="602"/>
      <c r="O799" s="602"/>
      <c r="P799" s="602"/>
      <c r="Q799" s="603">
        <v>698.56</v>
      </c>
      <c r="R799" s="602"/>
      <c r="S799" s="602"/>
      <c r="T799" s="602"/>
      <c r="U799" s="602"/>
      <c r="V799" s="602"/>
      <c r="W799" s="602"/>
      <c r="X799" s="602"/>
      <c r="Y799" s="604">
        <v>2</v>
      </c>
      <c r="Z799" s="602"/>
      <c r="AA799" s="602"/>
      <c r="AB799" s="602"/>
      <c r="AC799" s="602"/>
      <c r="AD799" s="605">
        <v>2</v>
      </c>
    </row>
    <row r="800" spans="1:30" ht="15.75" thickBot="1" x14ac:dyDescent="0.3">
      <c r="A800" s="593" t="s">
        <v>412</v>
      </c>
      <c r="B800" s="672">
        <v>45418</v>
      </c>
      <c r="C800" s="671" t="s">
        <v>396</v>
      </c>
      <c r="D800" s="606" t="s">
        <v>397</v>
      </c>
      <c r="E800" s="670"/>
      <c r="F800" s="670"/>
      <c r="G800" s="670"/>
      <c r="H800" s="670"/>
      <c r="I800" s="670"/>
      <c r="J800" s="670"/>
      <c r="K800" s="670"/>
      <c r="L800" s="670"/>
      <c r="M800" s="607">
        <v>49.48</v>
      </c>
      <c r="N800" s="607">
        <v>159.07</v>
      </c>
      <c r="O800" s="670"/>
      <c r="P800" s="670"/>
      <c r="Q800" s="603">
        <v>208.55</v>
      </c>
      <c r="R800" s="670"/>
      <c r="S800" s="670"/>
      <c r="T800" s="670"/>
      <c r="U800" s="670"/>
      <c r="V800" s="670"/>
      <c r="W800" s="670"/>
      <c r="X800" s="670"/>
      <c r="Y800" s="670"/>
      <c r="Z800" s="608">
        <v>1</v>
      </c>
      <c r="AA800" s="608">
        <v>1</v>
      </c>
      <c r="AB800" s="670"/>
      <c r="AC800" s="670"/>
      <c r="AD800" s="605">
        <v>2</v>
      </c>
    </row>
    <row r="801" spans="1:30" ht="15.75" thickBot="1" x14ac:dyDescent="0.3">
      <c r="A801" s="593" t="s">
        <v>412</v>
      </c>
      <c r="B801" s="673">
        <v>45426</v>
      </c>
      <c r="C801" s="671" t="s">
        <v>396</v>
      </c>
      <c r="D801" s="600" t="s">
        <v>397</v>
      </c>
      <c r="E801" s="602"/>
      <c r="F801" s="602"/>
      <c r="G801" s="602"/>
      <c r="H801" s="602"/>
      <c r="I801" s="602"/>
      <c r="J801" s="602"/>
      <c r="K801" s="602"/>
      <c r="L801" s="602"/>
      <c r="M801" s="602"/>
      <c r="N801" s="601">
        <v>341.86</v>
      </c>
      <c r="O801" s="602"/>
      <c r="P801" s="602"/>
      <c r="Q801" s="603">
        <v>341.86</v>
      </c>
      <c r="R801" s="602"/>
      <c r="S801" s="602"/>
      <c r="T801" s="602"/>
      <c r="U801" s="602"/>
      <c r="V801" s="602"/>
      <c r="W801" s="602"/>
      <c r="X801" s="602"/>
      <c r="Y801" s="602"/>
      <c r="Z801" s="602"/>
      <c r="AA801" s="604">
        <v>1</v>
      </c>
      <c r="AB801" s="602"/>
      <c r="AC801" s="602"/>
      <c r="AD801" s="605">
        <v>1</v>
      </c>
    </row>
    <row r="802" spans="1:30" ht="15.75" thickBot="1" x14ac:dyDescent="0.3">
      <c r="A802" s="593" t="s">
        <v>412</v>
      </c>
      <c r="B802" s="672">
        <v>45433</v>
      </c>
      <c r="C802" s="671" t="s">
        <v>396</v>
      </c>
      <c r="D802" s="606" t="s">
        <v>397</v>
      </c>
      <c r="E802" s="670"/>
      <c r="F802" s="670"/>
      <c r="G802" s="670"/>
      <c r="H802" s="670"/>
      <c r="I802" s="670"/>
      <c r="J802" s="670"/>
      <c r="K802" s="670"/>
      <c r="L802" s="670"/>
      <c r="M802" s="670"/>
      <c r="N802" s="607">
        <v>871.1</v>
      </c>
      <c r="O802" s="670"/>
      <c r="P802" s="670"/>
      <c r="Q802" s="603">
        <v>871.1</v>
      </c>
      <c r="R802" s="670"/>
      <c r="S802" s="670"/>
      <c r="T802" s="670"/>
      <c r="U802" s="670"/>
      <c r="V802" s="670"/>
      <c r="W802" s="670"/>
      <c r="X802" s="670"/>
      <c r="Y802" s="670"/>
      <c r="Z802" s="670"/>
      <c r="AA802" s="608">
        <v>2</v>
      </c>
      <c r="AB802" s="670"/>
      <c r="AC802" s="670"/>
      <c r="AD802" s="605">
        <v>2</v>
      </c>
    </row>
    <row r="803" spans="1:30" ht="15.75" thickBot="1" x14ac:dyDescent="0.3">
      <c r="A803" s="593" t="s">
        <v>412</v>
      </c>
      <c r="B803" s="673">
        <v>45443</v>
      </c>
      <c r="C803" s="671" t="s">
        <v>396</v>
      </c>
      <c r="D803" s="600" t="s">
        <v>397</v>
      </c>
      <c r="E803" s="602"/>
      <c r="F803" s="602"/>
      <c r="G803" s="602"/>
      <c r="H803" s="602"/>
      <c r="I803" s="602"/>
      <c r="J803" s="602"/>
      <c r="K803" s="602"/>
      <c r="L803" s="602"/>
      <c r="M803" s="602"/>
      <c r="N803" s="601">
        <v>995.86</v>
      </c>
      <c r="O803" s="602"/>
      <c r="P803" s="602"/>
      <c r="Q803" s="603">
        <v>995.86</v>
      </c>
      <c r="R803" s="602"/>
      <c r="S803" s="602"/>
      <c r="T803" s="602"/>
      <c r="U803" s="602"/>
      <c r="V803" s="602"/>
      <c r="W803" s="602"/>
      <c r="X803" s="602"/>
      <c r="Y803" s="602"/>
      <c r="Z803" s="602"/>
      <c r="AA803" s="604">
        <v>3</v>
      </c>
      <c r="AB803" s="602"/>
      <c r="AC803" s="602"/>
      <c r="AD803" s="605">
        <v>3</v>
      </c>
    </row>
    <row r="804" spans="1:30" ht="15.75" thickBot="1" x14ac:dyDescent="0.3">
      <c r="A804" s="593" t="s">
        <v>412</v>
      </c>
      <c r="B804" s="672">
        <v>45448</v>
      </c>
      <c r="C804" s="671" t="s">
        <v>396</v>
      </c>
      <c r="D804" s="606" t="s">
        <v>397</v>
      </c>
      <c r="E804" s="670"/>
      <c r="F804" s="670"/>
      <c r="G804" s="670"/>
      <c r="H804" s="670"/>
      <c r="I804" s="670"/>
      <c r="J804" s="670"/>
      <c r="K804" s="670"/>
      <c r="L804" s="670"/>
      <c r="M804" s="670"/>
      <c r="N804" s="607">
        <v>1200</v>
      </c>
      <c r="O804" s="670"/>
      <c r="P804" s="670"/>
      <c r="Q804" s="603">
        <v>1200</v>
      </c>
      <c r="R804" s="670"/>
      <c r="S804" s="670"/>
      <c r="T804" s="670"/>
      <c r="U804" s="670"/>
      <c r="V804" s="670"/>
      <c r="W804" s="670"/>
      <c r="X804" s="670"/>
      <c r="Y804" s="670"/>
      <c r="Z804" s="670"/>
      <c r="AA804" s="608">
        <v>2</v>
      </c>
      <c r="AB804" s="670"/>
      <c r="AC804" s="670"/>
      <c r="AD804" s="605">
        <v>2</v>
      </c>
    </row>
    <row r="805" spans="1:30" ht="15.75" thickBot="1" x14ac:dyDescent="0.3">
      <c r="A805" s="593" t="s">
        <v>412</v>
      </c>
      <c r="B805" s="673">
        <v>45454</v>
      </c>
      <c r="C805" s="671" t="s">
        <v>396</v>
      </c>
      <c r="D805" s="600" t="s">
        <v>397</v>
      </c>
      <c r="E805" s="602"/>
      <c r="F805" s="602"/>
      <c r="G805" s="602"/>
      <c r="H805" s="602"/>
      <c r="I805" s="602"/>
      <c r="J805" s="602"/>
      <c r="K805" s="602"/>
      <c r="L805" s="602"/>
      <c r="M805" s="602"/>
      <c r="N805" s="602"/>
      <c r="O805" s="601">
        <v>689.06</v>
      </c>
      <c r="P805" s="602"/>
      <c r="Q805" s="603">
        <v>689.06</v>
      </c>
      <c r="R805" s="602"/>
      <c r="S805" s="602"/>
      <c r="T805" s="602"/>
      <c r="U805" s="602"/>
      <c r="V805" s="602"/>
      <c r="W805" s="602"/>
      <c r="X805" s="602"/>
      <c r="Y805" s="602"/>
      <c r="Z805" s="602"/>
      <c r="AA805" s="602"/>
      <c r="AB805" s="604">
        <v>1</v>
      </c>
      <c r="AC805" s="602"/>
      <c r="AD805" s="605">
        <v>1</v>
      </c>
    </row>
    <row r="806" spans="1:30" ht="15.75" thickBot="1" x14ac:dyDescent="0.3">
      <c r="A806" s="593" t="s">
        <v>412</v>
      </c>
      <c r="B806" s="672">
        <v>45475</v>
      </c>
      <c r="C806" s="671" t="s">
        <v>396</v>
      </c>
      <c r="D806" s="606" t="s">
        <v>397</v>
      </c>
      <c r="E806" s="670"/>
      <c r="F806" s="670"/>
      <c r="G806" s="670"/>
      <c r="H806" s="670"/>
      <c r="I806" s="670"/>
      <c r="J806" s="670"/>
      <c r="K806" s="670"/>
      <c r="L806" s="670"/>
      <c r="M806" s="670"/>
      <c r="N806" s="670"/>
      <c r="O806" s="607">
        <v>973.34</v>
      </c>
      <c r="P806" s="670"/>
      <c r="Q806" s="603">
        <v>973.34</v>
      </c>
      <c r="R806" s="670"/>
      <c r="S806" s="670"/>
      <c r="T806" s="670"/>
      <c r="U806" s="670"/>
      <c r="V806" s="670"/>
      <c r="W806" s="670"/>
      <c r="X806" s="670"/>
      <c r="Y806" s="670"/>
      <c r="Z806" s="670"/>
      <c r="AA806" s="670"/>
      <c r="AB806" s="608">
        <v>3</v>
      </c>
      <c r="AC806" s="670"/>
      <c r="AD806" s="605">
        <v>3</v>
      </c>
    </row>
    <row r="807" spans="1:30" ht="15.75" thickBot="1" x14ac:dyDescent="0.3">
      <c r="A807" s="593" t="s">
        <v>412</v>
      </c>
      <c r="B807" s="673">
        <v>45491</v>
      </c>
      <c r="C807" s="671" t="s">
        <v>396</v>
      </c>
      <c r="D807" s="600" t="s">
        <v>397</v>
      </c>
      <c r="E807" s="602"/>
      <c r="F807" s="602"/>
      <c r="G807" s="602"/>
      <c r="H807" s="602"/>
      <c r="I807" s="602"/>
      <c r="J807" s="602"/>
      <c r="K807" s="602"/>
      <c r="L807" s="602"/>
      <c r="M807" s="602"/>
      <c r="N807" s="602"/>
      <c r="O807" s="602"/>
      <c r="P807" s="601">
        <v>1240.3499999999999</v>
      </c>
      <c r="Q807" s="603">
        <v>1240.3499999999999</v>
      </c>
      <c r="R807" s="602"/>
      <c r="S807" s="602"/>
      <c r="T807" s="602"/>
      <c r="U807" s="602"/>
      <c r="V807" s="602"/>
      <c r="W807" s="602"/>
      <c r="X807" s="602"/>
      <c r="Y807" s="602"/>
      <c r="Z807" s="602"/>
      <c r="AA807" s="602"/>
      <c r="AB807" s="602"/>
      <c r="AC807" s="604">
        <v>3</v>
      </c>
      <c r="AD807" s="605">
        <v>3</v>
      </c>
    </row>
    <row r="808" spans="1:30" ht="15.75" thickBot="1" x14ac:dyDescent="0.3">
      <c r="A808" s="593" t="s">
        <v>412</v>
      </c>
      <c r="B808" s="672">
        <v>45498</v>
      </c>
      <c r="C808" s="671" t="s">
        <v>396</v>
      </c>
      <c r="D808" s="606" t="s">
        <v>397</v>
      </c>
      <c r="E808" s="670"/>
      <c r="F808" s="670"/>
      <c r="G808" s="670"/>
      <c r="H808" s="670"/>
      <c r="I808" s="670"/>
      <c r="J808" s="670"/>
      <c r="K808" s="670"/>
      <c r="L808" s="670"/>
      <c r="M808" s="670"/>
      <c r="N808" s="670"/>
      <c r="O808" s="670"/>
      <c r="P808" s="607">
        <v>1860.34</v>
      </c>
      <c r="Q808" s="603">
        <v>1860.34</v>
      </c>
      <c r="R808" s="670"/>
      <c r="S808" s="670"/>
      <c r="T808" s="670"/>
      <c r="U808" s="670"/>
      <c r="V808" s="670"/>
      <c r="W808" s="670"/>
      <c r="X808" s="670"/>
      <c r="Y808" s="670"/>
      <c r="Z808" s="670"/>
      <c r="AA808" s="670"/>
      <c r="AB808" s="670"/>
      <c r="AC808" s="608">
        <v>4</v>
      </c>
      <c r="AD808" s="605">
        <v>4</v>
      </c>
    </row>
    <row r="809" spans="1:30" ht="15.75" thickBot="1" x14ac:dyDescent="0.3">
      <c r="A809" s="593" t="s">
        <v>412</v>
      </c>
      <c r="B809" s="673">
        <v>45510</v>
      </c>
      <c r="C809" s="671" t="s">
        <v>396</v>
      </c>
      <c r="D809" s="600" t="s">
        <v>397</v>
      </c>
      <c r="E809" s="602"/>
      <c r="F809" s="602"/>
      <c r="G809" s="602"/>
      <c r="H809" s="602"/>
      <c r="I809" s="602"/>
      <c r="J809" s="602"/>
      <c r="K809" s="602"/>
      <c r="L809" s="602"/>
      <c r="M809" s="602"/>
      <c r="N809" s="602"/>
      <c r="O809" s="602"/>
      <c r="P809" s="601">
        <v>1324.67</v>
      </c>
      <c r="Q809" s="603">
        <v>1324.67</v>
      </c>
      <c r="R809" s="602"/>
      <c r="S809" s="602"/>
      <c r="T809" s="602"/>
      <c r="U809" s="602"/>
      <c r="V809" s="602"/>
      <c r="W809" s="602"/>
      <c r="X809" s="602"/>
      <c r="Y809" s="602"/>
      <c r="Z809" s="602"/>
      <c r="AA809" s="602"/>
      <c r="AB809" s="602"/>
      <c r="AC809" s="604">
        <v>4</v>
      </c>
      <c r="AD809" s="605">
        <v>4</v>
      </c>
    </row>
    <row r="810" spans="1:30" ht="15.75" thickBot="1" x14ac:dyDescent="0.3">
      <c r="A810" s="593" t="s">
        <v>412</v>
      </c>
      <c r="B810" s="692" t="s">
        <v>398</v>
      </c>
      <c r="C810" s="692" t="s">
        <v>396</v>
      </c>
      <c r="D810" s="606" t="s">
        <v>397</v>
      </c>
      <c r="E810" s="670"/>
      <c r="F810" s="670"/>
      <c r="G810" s="670"/>
      <c r="H810" s="670"/>
      <c r="I810" s="670"/>
      <c r="J810" s="670"/>
      <c r="K810" s="670"/>
      <c r="L810" s="670"/>
      <c r="M810" s="670"/>
      <c r="N810" s="670"/>
      <c r="O810" s="670"/>
      <c r="P810" s="670"/>
      <c r="Q810" s="591"/>
      <c r="R810" s="608">
        <v>6</v>
      </c>
      <c r="S810" s="608">
        <v>7</v>
      </c>
      <c r="T810" s="608">
        <v>12</v>
      </c>
      <c r="U810" s="608">
        <v>9</v>
      </c>
      <c r="V810" s="608">
        <v>4</v>
      </c>
      <c r="W810" s="608">
        <v>11</v>
      </c>
      <c r="X810" s="608">
        <v>14</v>
      </c>
      <c r="Y810" s="608">
        <v>11</v>
      </c>
      <c r="Z810" s="608">
        <v>14</v>
      </c>
      <c r="AA810" s="608">
        <v>9</v>
      </c>
      <c r="AB810" s="608">
        <v>4</v>
      </c>
      <c r="AC810" s="608">
        <v>11</v>
      </c>
      <c r="AD810" s="605">
        <v>102</v>
      </c>
    </row>
    <row r="811" spans="1:30" ht="15.75" thickBot="1" x14ac:dyDescent="0.3">
      <c r="A811" s="593" t="s">
        <v>412</v>
      </c>
      <c r="B811" s="692" t="s">
        <v>398</v>
      </c>
      <c r="C811" s="692" t="s">
        <v>396</v>
      </c>
      <c r="D811" s="600" t="s">
        <v>407</v>
      </c>
      <c r="E811" s="602"/>
      <c r="F811" s="602"/>
      <c r="G811" s="602"/>
      <c r="H811" s="602"/>
      <c r="I811" s="602"/>
      <c r="J811" s="602"/>
      <c r="K811" s="602"/>
      <c r="L811" s="602"/>
      <c r="M811" s="602"/>
      <c r="N811" s="602"/>
      <c r="O811" s="602"/>
      <c r="P811" s="602"/>
      <c r="Q811" s="591"/>
      <c r="R811" s="602"/>
      <c r="S811" s="602"/>
      <c r="T811" s="602"/>
      <c r="U811" s="602"/>
      <c r="V811" s="602"/>
      <c r="W811" s="604">
        <v>1</v>
      </c>
      <c r="X811" s="602"/>
      <c r="Y811" s="602"/>
      <c r="Z811" s="602"/>
      <c r="AA811" s="602"/>
      <c r="AB811" s="602"/>
      <c r="AC811" s="602"/>
      <c r="AD811" s="605">
        <v>1</v>
      </c>
    </row>
    <row r="812" spans="1:30" ht="15.75" thickBot="1" x14ac:dyDescent="0.3">
      <c r="A812" s="593" t="s">
        <v>412</v>
      </c>
      <c r="B812" s="671" t="s">
        <v>400</v>
      </c>
      <c r="C812" s="671" t="s">
        <v>400</v>
      </c>
      <c r="D812" s="609" t="s">
        <v>400</v>
      </c>
      <c r="E812" s="603">
        <v>2277.59</v>
      </c>
      <c r="F812" s="603">
        <v>2217.44</v>
      </c>
      <c r="G812" s="603">
        <v>2953.31</v>
      </c>
      <c r="H812" s="603">
        <v>4650.12</v>
      </c>
      <c r="I812" s="603">
        <v>1575.55</v>
      </c>
      <c r="J812" s="603">
        <v>4544.6499999999996</v>
      </c>
      <c r="K812" s="603">
        <v>7684.86</v>
      </c>
      <c r="L812" s="603">
        <v>4817.2700000000004</v>
      </c>
      <c r="M812" s="603">
        <v>4580.28</v>
      </c>
      <c r="N812" s="603">
        <v>3567.89</v>
      </c>
      <c r="O812" s="603">
        <v>1662.4</v>
      </c>
      <c r="P812" s="603">
        <v>4425.3599999999997</v>
      </c>
      <c r="Q812" s="603">
        <v>44956.72</v>
      </c>
      <c r="R812" s="610">
        <v>7</v>
      </c>
      <c r="S812" s="610">
        <v>12</v>
      </c>
      <c r="T812" s="610">
        <v>14</v>
      </c>
      <c r="U812" s="610">
        <v>11</v>
      </c>
      <c r="V812" s="610">
        <v>5</v>
      </c>
      <c r="W812" s="610">
        <v>12</v>
      </c>
      <c r="X812" s="610">
        <v>16</v>
      </c>
      <c r="Y812" s="610">
        <v>11</v>
      </c>
      <c r="Z812" s="610">
        <v>14</v>
      </c>
      <c r="AA812" s="610">
        <v>9</v>
      </c>
      <c r="AB812" s="610">
        <v>4</v>
      </c>
      <c r="AC812" s="610">
        <v>11</v>
      </c>
      <c r="AD812" s="605">
        <v>109</v>
      </c>
    </row>
    <row r="813" spans="1:30" ht="15.75" thickBot="1" x14ac:dyDescent="0.3">
      <c r="A813" s="593" t="s">
        <v>413</v>
      </c>
      <c r="B813" s="673">
        <v>45161</v>
      </c>
      <c r="C813" s="671" t="s">
        <v>396</v>
      </c>
      <c r="D813" s="600" t="s">
        <v>397</v>
      </c>
      <c r="E813" s="601">
        <v>500</v>
      </c>
      <c r="F813" s="602"/>
      <c r="G813" s="602"/>
      <c r="H813" s="602"/>
      <c r="I813" s="602"/>
      <c r="J813" s="602"/>
      <c r="K813" s="602"/>
      <c r="L813" s="602"/>
      <c r="M813" s="602"/>
      <c r="N813" s="602"/>
      <c r="O813" s="602"/>
      <c r="P813" s="602"/>
      <c r="Q813" s="603">
        <v>500</v>
      </c>
      <c r="R813" s="604">
        <v>1</v>
      </c>
      <c r="S813" s="602"/>
      <c r="T813" s="602"/>
      <c r="U813" s="602"/>
      <c r="V813" s="602"/>
      <c r="W813" s="602"/>
      <c r="X813" s="602"/>
      <c r="Y813" s="602"/>
      <c r="Z813" s="602"/>
      <c r="AA813" s="602"/>
      <c r="AB813" s="602"/>
      <c r="AC813" s="602"/>
      <c r="AD813" s="605">
        <v>1</v>
      </c>
    </row>
    <row r="814" spans="1:30" ht="15.75" thickBot="1" x14ac:dyDescent="0.3">
      <c r="A814" s="593" t="s">
        <v>413</v>
      </c>
      <c r="B814" s="672">
        <v>45168</v>
      </c>
      <c r="C814" s="671" t="s">
        <v>396</v>
      </c>
      <c r="D814" s="606" t="s">
        <v>397</v>
      </c>
      <c r="E814" s="607">
        <v>39.380000000000003</v>
      </c>
      <c r="F814" s="670"/>
      <c r="G814" s="670"/>
      <c r="H814" s="670"/>
      <c r="I814" s="670"/>
      <c r="J814" s="670"/>
      <c r="K814" s="670"/>
      <c r="L814" s="670"/>
      <c r="M814" s="670"/>
      <c r="N814" s="670"/>
      <c r="O814" s="670"/>
      <c r="P814" s="670"/>
      <c r="Q814" s="603">
        <v>39.380000000000003</v>
      </c>
      <c r="R814" s="608">
        <v>1</v>
      </c>
      <c r="S814" s="670"/>
      <c r="T814" s="670"/>
      <c r="U814" s="670"/>
      <c r="V814" s="670"/>
      <c r="W814" s="670"/>
      <c r="X814" s="670"/>
      <c r="Y814" s="670"/>
      <c r="Z814" s="670"/>
      <c r="AA814" s="670"/>
      <c r="AB814" s="670"/>
      <c r="AC814" s="670"/>
      <c r="AD814" s="605">
        <v>1</v>
      </c>
    </row>
    <row r="815" spans="1:30" ht="15.75" thickBot="1" x14ac:dyDescent="0.3">
      <c r="A815" s="593" t="s">
        <v>413</v>
      </c>
      <c r="B815" s="673">
        <v>45174</v>
      </c>
      <c r="C815" s="671" t="s">
        <v>396</v>
      </c>
      <c r="D815" s="600" t="s">
        <v>397</v>
      </c>
      <c r="E815" s="601">
        <v>500</v>
      </c>
      <c r="F815" s="602"/>
      <c r="G815" s="602"/>
      <c r="H815" s="602"/>
      <c r="I815" s="602"/>
      <c r="J815" s="602"/>
      <c r="K815" s="602"/>
      <c r="L815" s="602"/>
      <c r="M815" s="602"/>
      <c r="N815" s="602"/>
      <c r="O815" s="602"/>
      <c r="P815" s="602"/>
      <c r="Q815" s="603">
        <v>500</v>
      </c>
      <c r="R815" s="604">
        <v>1</v>
      </c>
      <c r="S815" s="602"/>
      <c r="T815" s="602"/>
      <c r="U815" s="602"/>
      <c r="V815" s="602"/>
      <c r="W815" s="602"/>
      <c r="X815" s="602"/>
      <c r="Y815" s="602"/>
      <c r="Z815" s="602"/>
      <c r="AA815" s="602"/>
      <c r="AB815" s="602"/>
      <c r="AC815" s="602"/>
      <c r="AD815" s="605">
        <v>1</v>
      </c>
    </row>
    <row r="816" spans="1:30" ht="15.75" thickBot="1" x14ac:dyDescent="0.3">
      <c r="A816" s="593" t="s">
        <v>413</v>
      </c>
      <c r="B816" s="672">
        <v>45208</v>
      </c>
      <c r="C816" s="671" t="s">
        <v>396</v>
      </c>
      <c r="D816" s="606" t="s">
        <v>397</v>
      </c>
      <c r="E816" s="670"/>
      <c r="F816" s="607">
        <v>400</v>
      </c>
      <c r="G816" s="607">
        <v>400</v>
      </c>
      <c r="H816" s="670"/>
      <c r="I816" s="670"/>
      <c r="J816" s="670"/>
      <c r="K816" s="670"/>
      <c r="L816" s="670"/>
      <c r="M816" s="670"/>
      <c r="N816" s="670"/>
      <c r="O816" s="670"/>
      <c r="P816" s="670"/>
      <c r="Q816" s="603">
        <v>800</v>
      </c>
      <c r="R816" s="670"/>
      <c r="S816" s="608">
        <v>1</v>
      </c>
      <c r="T816" s="608">
        <v>1</v>
      </c>
      <c r="U816" s="670"/>
      <c r="V816" s="670"/>
      <c r="W816" s="670"/>
      <c r="X816" s="670"/>
      <c r="Y816" s="670"/>
      <c r="Z816" s="670"/>
      <c r="AA816" s="670"/>
      <c r="AB816" s="670"/>
      <c r="AC816" s="670"/>
      <c r="AD816" s="605">
        <v>2</v>
      </c>
    </row>
    <row r="817" spans="1:30" ht="15.75" thickBot="1" x14ac:dyDescent="0.3">
      <c r="A817" s="593" t="s">
        <v>413</v>
      </c>
      <c r="B817" s="673">
        <v>45212</v>
      </c>
      <c r="C817" s="671" t="s">
        <v>396</v>
      </c>
      <c r="D817" s="600" t="s">
        <v>397</v>
      </c>
      <c r="E817" s="602"/>
      <c r="F817" s="602"/>
      <c r="G817" s="601">
        <v>134.37</v>
      </c>
      <c r="H817" s="602"/>
      <c r="I817" s="602"/>
      <c r="J817" s="602"/>
      <c r="K817" s="602"/>
      <c r="L817" s="602"/>
      <c r="M817" s="602"/>
      <c r="N817" s="602"/>
      <c r="O817" s="602"/>
      <c r="P817" s="602"/>
      <c r="Q817" s="603">
        <v>134.37</v>
      </c>
      <c r="R817" s="602"/>
      <c r="S817" s="602"/>
      <c r="T817" s="604">
        <v>1</v>
      </c>
      <c r="U817" s="602"/>
      <c r="V817" s="602"/>
      <c r="W817" s="602"/>
      <c r="X817" s="602"/>
      <c r="Y817" s="602"/>
      <c r="Z817" s="602"/>
      <c r="AA817" s="602"/>
      <c r="AB817" s="602"/>
      <c r="AC817" s="602"/>
      <c r="AD817" s="605">
        <v>1</v>
      </c>
    </row>
    <row r="818" spans="1:30" ht="15.75" thickBot="1" x14ac:dyDescent="0.3">
      <c r="A818" s="593" t="s">
        <v>413</v>
      </c>
      <c r="B818" s="672">
        <v>45216</v>
      </c>
      <c r="C818" s="671" t="s">
        <v>396</v>
      </c>
      <c r="D818" s="606" t="s">
        <v>397</v>
      </c>
      <c r="E818" s="670"/>
      <c r="F818" s="670"/>
      <c r="G818" s="607">
        <v>500</v>
      </c>
      <c r="H818" s="670"/>
      <c r="I818" s="670"/>
      <c r="J818" s="670"/>
      <c r="K818" s="670"/>
      <c r="L818" s="670"/>
      <c r="M818" s="670"/>
      <c r="N818" s="670"/>
      <c r="O818" s="670"/>
      <c r="P818" s="670"/>
      <c r="Q818" s="603">
        <v>500</v>
      </c>
      <c r="R818" s="670"/>
      <c r="S818" s="670"/>
      <c r="T818" s="608">
        <v>1</v>
      </c>
      <c r="U818" s="670"/>
      <c r="V818" s="670"/>
      <c r="W818" s="670"/>
      <c r="X818" s="670"/>
      <c r="Y818" s="670"/>
      <c r="Z818" s="670"/>
      <c r="AA818" s="670"/>
      <c r="AB818" s="670"/>
      <c r="AC818" s="670"/>
      <c r="AD818" s="605">
        <v>1</v>
      </c>
    </row>
    <row r="819" spans="1:30" ht="15.75" thickBot="1" x14ac:dyDescent="0.3">
      <c r="A819" s="593" t="s">
        <v>413</v>
      </c>
      <c r="B819" s="673">
        <v>45223</v>
      </c>
      <c r="C819" s="671" t="s">
        <v>396</v>
      </c>
      <c r="D819" s="600" t="s">
        <v>397</v>
      </c>
      <c r="E819" s="602"/>
      <c r="F819" s="602"/>
      <c r="G819" s="601">
        <v>500</v>
      </c>
      <c r="H819" s="602"/>
      <c r="I819" s="602"/>
      <c r="J819" s="602"/>
      <c r="K819" s="602"/>
      <c r="L819" s="602"/>
      <c r="M819" s="602"/>
      <c r="N819" s="602"/>
      <c r="O819" s="602"/>
      <c r="P819" s="602"/>
      <c r="Q819" s="603">
        <v>500</v>
      </c>
      <c r="R819" s="602"/>
      <c r="S819" s="602"/>
      <c r="T819" s="604">
        <v>1</v>
      </c>
      <c r="U819" s="602"/>
      <c r="V819" s="602"/>
      <c r="W819" s="602"/>
      <c r="X819" s="602"/>
      <c r="Y819" s="602"/>
      <c r="Z819" s="602"/>
      <c r="AA819" s="602"/>
      <c r="AB819" s="602"/>
      <c r="AC819" s="602"/>
      <c r="AD819" s="605">
        <v>1</v>
      </c>
    </row>
    <row r="820" spans="1:30" ht="15.75" thickBot="1" x14ac:dyDescent="0.3">
      <c r="A820" s="593" t="s">
        <v>413</v>
      </c>
      <c r="B820" s="672">
        <v>45243</v>
      </c>
      <c r="C820" s="671" t="s">
        <v>396</v>
      </c>
      <c r="D820" s="606" t="s">
        <v>397</v>
      </c>
      <c r="E820" s="670"/>
      <c r="F820" s="607">
        <v>61.32</v>
      </c>
      <c r="G820" s="670"/>
      <c r="H820" s="607">
        <v>400</v>
      </c>
      <c r="I820" s="670"/>
      <c r="J820" s="670"/>
      <c r="K820" s="670"/>
      <c r="L820" s="670"/>
      <c r="M820" s="670"/>
      <c r="N820" s="670"/>
      <c r="O820" s="670"/>
      <c r="P820" s="670"/>
      <c r="Q820" s="603">
        <v>461.32</v>
      </c>
      <c r="R820" s="670"/>
      <c r="S820" s="608">
        <v>1</v>
      </c>
      <c r="T820" s="670"/>
      <c r="U820" s="608">
        <v>1</v>
      </c>
      <c r="V820" s="670"/>
      <c r="W820" s="670"/>
      <c r="X820" s="670"/>
      <c r="Y820" s="670"/>
      <c r="Z820" s="670"/>
      <c r="AA820" s="670"/>
      <c r="AB820" s="670"/>
      <c r="AC820" s="670"/>
      <c r="AD820" s="605">
        <v>2</v>
      </c>
    </row>
    <row r="821" spans="1:30" ht="15.75" thickBot="1" x14ac:dyDescent="0.3">
      <c r="A821" s="593" t="s">
        <v>413</v>
      </c>
      <c r="B821" s="673">
        <v>45258</v>
      </c>
      <c r="C821" s="671" t="s">
        <v>396</v>
      </c>
      <c r="D821" s="600" t="s">
        <v>397</v>
      </c>
      <c r="E821" s="602"/>
      <c r="F821" s="602"/>
      <c r="G821" s="602"/>
      <c r="H821" s="601">
        <v>344.15</v>
      </c>
      <c r="I821" s="602"/>
      <c r="J821" s="602"/>
      <c r="K821" s="602"/>
      <c r="L821" s="602"/>
      <c r="M821" s="602"/>
      <c r="N821" s="602"/>
      <c r="O821" s="602"/>
      <c r="P821" s="602"/>
      <c r="Q821" s="603">
        <v>344.15</v>
      </c>
      <c r="R821" s="602"/>
      <c r="S821" s="602"/>
      <c r="T821" s="602"/>
      <c r="U821" s="604">
        <v>1</v>
      </c>
      <c r="V821" s="602"/>
      <c r="W821" s="602"/>
      <c r="X821" s="602"/>
      <c r="Y821" s="602"/>
      <c r="Z821" s="602"/>
      <c r="AA821" s="602"/>
      <c r="AB821" s="602"/>
      <c r="AC821" s="602"/>
      <c r="AD821" s="605">
        <v>1</v>
      </c>
    </row>
    <row r="822" spans="1:30" ht="15.75" thickBot="1" x14ac:dyDescent="0.3">
      <c r="A822" s="593" t="s">
        <v>413</v>
      </c>
      <c r="B822" s="672">
        <v>45271</v>
      </c>
      <c r="C822" s="671" t="s">
        <v>396</v>
      </c>
      <c r="D822" s="606" t="s">
        <v>397</v>
      </c>
      <c r="E822" s="670"/>
      <c r="F822" s="670"/>
      <c r="G822" s="670"/>
      <c r="H822" s="670"/>
      <c r="I822" s="607">
        <v>400</v>
      </c>
      <c r="J822" s="670"/>
      <c r="K822" s="670"/>
      <c r="L822" s="670"/>
      <c r="M822" s="670"/>
      <c r="N822" s="670"/>
      <c r="O822" s="670"/>
      <c r="P822" s="670"/>
      <c r="Q822" s="603">
        <v>400</v>
      </c>
      <c r="R822" s="670"/>
      <c r="S822" s="670"/>
      <c r="T822" s="670"/>
      <c r="U822" s="670"/>
      <c r="V822" s="608">
        <v>1</v>
      </c>
      <c r="W822" s="670"/>
      <c r="X822" s="670"/>
      <c r="Y822" s="670"/>
      <c r="Z822" s="670"/>
      <c r="AA822" s="670"/>
      <c r="AB822" s="670"/>
      <c r="AC822" s="670"/>
      <c r="AD822" s="605">
        <v>1</v>
      </c>
    </row>
    <row r="823" spans="1:30" ht="15.75" thickBot="1" x14ac:dyDescent="0.3">
      <c r="A823" s="593" t="s">
        <v>413</v>
      </c>
      <c r="B823" s="673">
        <v>45275</v>
      </c>
      <c r="C823" s="671" t="s">
        <v>396</v>
      </c>
      <c r="D823" s="600" t="s">
        <v>397</v>
      </c>
      <c r="E823" s="602"/>
      <c r="F823" s="602"/>
      <c r="G823" s="602"/>
      <c r="H823" s="602"/>
      <c r="I823" s="601">
        <v>232.41</v>
      </c>
      <c r="J823" s="602"/>
      <c r="K823" s="602"/>
      <c r="L823" s="602"/>
      <c r="M823" s="602"/>
      <c r="N823" s="602"/>
      <c r="O823" s="602"/>
      <c r="P823" s="602"/>
      <c r="Q823" s="603">
        <v>232.41</v>
      </c>
      <c r="R823" s="602"/>
      <c r="S823" s="602"/>
      <c r="T823" s="602"/>
      <c r="U823" s="602"/>
      <c r="V823" s="604">
        <v>1</v>
      </c>
      <c r="W823" s="602"/>
      <c r="X823" s="602"/>
      <c r="Y823" s="602"/>
      <c r="Z823" s="602"/>
      <c r="AA823" s="602"/>
      <c r="AB823" s="602"/>
      <c r="AC823" s="602"/>
      <c r="AD823" s="605">
        <v>1</v>
      </c>
    </row>
    <row r="824" spans="1:30" ht="15.75" thickBot="1" x14ac:dyDescent="0.3">
      <c r="A824" s="593" t="s">
        <v>413</v>
      </c>
      <c r="B824" s="672">
        <v>45280</v>
      </c>
      <c r="C824" s="671" t="s">
        <v>396</v>
      </c>
      <c r="D824" s="606" t="s">
        <v>397</v>
      </c>
      <c r="E824" s="670"/>
      <c r="F824" s="670"/>
      <c r="G824" s="670"/>
      <c r="H824" s="670"/>
      <c r="I824" s="607">
        <v>600</v>
      </c>
      <c r="J824" s="670"/>
      <c r="K824" s="670"/>
      <c r="L824" s="670"/>
      <c r="M824" s="670"/>
      <c r="N824" s="670"/>
      <c r="O824" s="670"/>
      <c r="P824" s="670"/>
      <c r="Q824" s="603">
        <v>600</v>
      </c>
      <c r="R824" s="670"/>
      <c r="S824" s="670"/>
      <c r="T824" s="670"/>
      <c r="U824" s="670"/>
      <c r="V824" s="608">
        <v>1</v>
      </c>
      <c r="W824" s="670"/>
      <c r="X824" s="670"/>
      <c r="Y824" s="670"/>
      <c r="Z824" s="670"/>
      <c r="AA824" s="670"/>
      <c r="AB824" s="670"/>
      <c r="AC824" s="670"/>
      <c r="AD824" s="605">
        <v>1</v>
      </c>
    </row>
    <row r="825" spans="1:30" ht="15.75" thickBot="1" x14ac:dyDescent="0.3">
      <c r="A825" s="593" t="s">
        <v>413</v>
      </c>
      <c r="B825" s="673">
        <v>45288</v>
      </c>
      <c r="C825" s="671" t="s">
        <v>396</v>
      </c>
      <c r="D825" s="600" t="s">
        <v>397</v>
      </c>
      <c r="E825" s="602"/>
      <c r="F825" s="602"/>
      <c r="G825" s="602"/>
      <c r="H825" s="602"/>
      <c r="I825" s="601">
        <v>500</v>
      </c>
      <c r="J825" s="602"/>
      <c r="K825" s="602"/>
      <c r="L825" s="602"/>
      <c r="M825" s="602"/>
      <c r="N825" s="602"/>
      <c r="O825" s="602"/>
      <c r="P825" s="602"/>
      <c r="Q825" s="603">
        <v>500</v>
      </c>
      <c r="R825" s="602"/>
      <c r="S825" s="602"/>
      <c r="T825" s="602"/>
      <c r="U825" s="602"/>
      <c r="V825" s="604">
        <v>1</v>
      </c>
      <c r="W825" s="602"/>
      <c r="X825" s="602"/>
      <c r="Y825" s="602"/>
      <c r="Z825" s="602"/>
      <c r="AA825" s="602"/>
      <c r="AB825" s="602"/>
      <c r="AC825" s="602"/>
      <c r="AD825" s="605">
        <v>1</v>
      </c>
    </row>
    <row r="826" spans="1:30" ht="15.75" thickBot="1" x14ac:dyDescent="0.3">
      <c r="A826" s="593" t="s">
        <v>413</v>
      </c>
      <c r="B826" s="672">
        <v>45315</v>
      </c>
      <c r="C826" s="671" t="s">
        <v>396</v>
      </c>
      <c r="D826" s="606" t="s">
        <v>397</v>
      </c>
      <c r="E826" s="670"/>
      <c r="F826" s="670"/>
      <c r="G826" s="670"/>
      <c r="H826" s="670"/>
      <c r="I826" s="670"/>
      <c r="J826" s="607">
        <v>238.05</v>
      </c>
      <c r="K826" s="670"/>
      <c r="L826" s="670"/>
      <c r="M826" s="670"/>
      <c r="N826" s="670"/>
      <c r="O826" s="670"/>
      <c r="P826" s="670"/>
      <c r="Q826" s="603">
        <v>238.05</v>
      </c>
      <c r="R826" s="670"/>
      <c r="S826" s="670"/>
      <c r="T826" s="670"/>
      <c r="U826" s="670"/>
      <c r="V826" s="670"/>
      <c r="W826" s="608">
        <v>1</v>
      </c>
      <c r="X826" s="670"/>
      <c r="Y826" s="670"/>
      <c r="Z826" s="670"/>
      <c r="AA826" s="670"/>
      <c r="AB826" s="670"/>
      <c r="AC826" s="670"/>
      <c r="AD826" s="605">
        <v>1</v>
      </c>
    </row>
    <row r="827" spans="1:30" ht="15.75" thickBot="1" x14ac:dyDescent="0.3">
      <c r="A827" s="593" t="s">
        <v>413</v>
      </c>
      <c r="B827" s="673">
        <v>45327</v>
      </c>
      <c r="C827" s="671" t="s">
        <v>396</v>
      </c>
      <c r="D827" s="600" t="s">
        <v>397</v>
      </c>
      <c r="E827" s="602"/>
      <c r="F827" s="602"/>
      <c r="G827" s="602"/>
      <c r="H827" s="602"/>
      <c r="I827" s="602"/>
      <c r="J827" s="601">
        <v>464.1</v>
      </c>
      <c r="K827" s="602"/>
      <c r="L827" s="602"/>
      <c r="M827" s="602"/>
      <c r="N827" s="602"/>
      <c r="O827" s="602"/>
      <c r="P827" s="602"/>
      <c r="Q827" s="603">
        <v>464.1</v>
      </c>
      <c r="R827" s="602"/>
      <c r="S827" s="602"/>
      <c r="T827" s="602"/>
      <c r="U827" s="602"/>
      <c r="V827" s="602"/>
      <c r="W827" s="604">
        <v>1</v>
      </c>
      <c r="X827" s="602"/>
      <c r="Y827" s="602"/>
      <c r="Z827" s="602"/>
      <c r="AA827" s="602"/>
      <c r="AB827" s="602"/>
      <c r="AC827" s="602"/>
      <c r="AD827" s="605">
        <v>1</v>
      </c>
    </row>
    <row r="828" spans="1:30" ht="15.75" thickBot="1" x14ac:dyDescent="0.3">
      <c r="A828" s="593" t="s">
        <v>413</v>
      </c>
      <c r="B828" s="672">
        <v>45329</v>
      </c>
      <c r="C828" s="671" t="s">
        <v>396</v>
      </c>
      <c r="D828" s="606" t="s">
        <v>397</v>
      </c>
      <c r="E828" s="670"/>
      <c r="F828" s="670"/>
      <c r="G828" s="670"/>
      <c r="H828" s="670"/>
      <c r="I828" s="670"/>
      <c r="J828" s="607">
        <v>515.27</v>
      </c>
      <c r="K828" s="670"/>
      <c r="L828" s="670"/>
      <c r="M828" s="670"/>
      <c r="N828" s="670"/>
      <c r="O828" s="670"/>
      <c r="P828" s="670"/>
      <c r="Q828" s="603">
        <v>515.27</v>
      </c>
      <c r="R828" s="670"/>
      <c r="S828" s="670"/>
      <c r="T828" s="670"/>
      <c r="U828" s="670"/>
      <c r="V828" s="670"/>
      <c r="W828" s="608">
        <v>2</v>
      </c>
      <c r="X828" s="670"/>
      <c r="Y828" s="670"/>
      <c r="Z828" s="670"/>
      <c r="AA828" s="670"/>
      <c r="AB828" s="670"/>
      <c r="AC828" s="670"/>
      <c r="AD828" s="605">
        <v>2</v>
      </c>
    </row>
    <row r="829" spans="1:30" ht="15.75" thickBot="1" x14ac:dyDescent="0.3">
      <c r="A829" s="593" t="s">
        <v>413</v>
      </c>
      <c r="B829" s="673">
        <v>45331</v>
      </c>
      <c r="C829" s="671" t="s">
        <v>396</v>
      </c>
      <c r="D829" s="600" t="s">
        <v>397</v>
      </c>
      <c r="E829" s="602"/>
      <c r="F829" s="602"/>
      <c r="G829" s="602"/>
      <c r="H829" s="602"/>
      <c r="I829" s="602"/>
      <c r="J829" s="602"/>
      <c r="K829" s="601">
        <v>246.94</v>
      </c>
      <c r="L829" s="602"/>
      <c r="M829" s="602"/>
      <c r="N829" s="602"/>
      <c r="O829" s="602"/>
      <c r="P829" s="602"/>
      <c r="Q829" s="603">
        <v>246.94</v>
      </c>
      <c r="R829" s="602"/>
      <c r="S829" s="602"/>
      <c r="T829" s="602"/>
      <c r="U829" s="602"/>
      <c r="V829" s="602"/>
      <c r="W829" s="602"/>
      <c r="X829" s="604">
        <v>1</v>
      </c>
      <c r="Y829" s="602"/>
      <c r="Z829" s="602"/>
      <c r="AA829" s="602"/>
      <c r="AB829" s="602"/>
      <c r="AC829" s="602"/>
      <c r="AD829" s="605">
        <v>1</v>
      </c>
    </row>
    <row r="830" spans="1:30" ht="15.75" thickBot="1" x14ac:dyDescent="0.3">
      <c r="A830" s="593" t="s">
        <v>413</v>
      </c>
      <c r="B830" s="672">
        <v>45335</v>
      </c>
      <c r="C830" s="671" t="s">
        <v>396</v>
      </c>
      <c r="D830" s="606" t="s">
        <v>397</v>
      </c>
      <c r="E830" s="670"/>
      <c r="F830" s="670"/>
      <c r="G830" s="670"/>
      <c r="H830" s="670"/>
      <c r="I830" s="670"/>
      <c r="J830" s="670"/>
      <c r="K830" s="607">
        <v>400</v>
      </c>
      <c r="L830" s="670"/>
      <c r="M830" s="670"/>
      <c r="N830" s="670"/>
      <c r="O830" s="670"/>
      <c r="P830" s="670"/>
      <c r="Q830" s="603">
        <v>400</v>
      </c>
      <c r="R830" s="670"/>
      <c r="S830" s="670"/>
      <c r="T830" s="670"/>
      <c r="U830" s="670"/>
      <c r="V830" s="670"/>
      <c r="W830" s="670"/>
      <c r="X830" s="608">
        <v>1</v>
      </c>
      <c r="Y830" s="670"/>
      <c r="Z830" s="670"/>
      <c r="AA830" s="670"/>
      <c r="AB830" s="670"/>
      <c r="AC830" s="670"/>
      <c r="AD830" s="605">
        <v>1</v>
      </c>
    </row>
    <row r="831" spans="1:30" ht="15.75" thickBot="1" x14ac:dyDescent="0.3">
      <c r="A831" s="593" t="s">
        <v>413</v>
      </c>
      <c r="B831" s="673">
        <v>45336</v>
      </c>
      <c r="C831" s="671" t="s">
        <v>396</v>
      </c>
      <c r="D831" s="600" t="s">
        <v>397</v>
      </c>
      <c r="E831" s="602"/>
      <c r="F831" s="602"/>
      <c r="G831" s="602"/>
      <c r="H831" s="602"/>
      <c r="I831" s="602"/>
      <c r="J831" s="601">
        <v>591.77</v>
      </c>
      <c r="K831" s="602"/>
      <c r="L831" s="602"/>
      <c r="M831" s="602"/>
      <c r="N831" s="602"/>
      <c r="O831" s="602"/>
      <c r="P831" s="602"/>
      <c r="Q831" s="603">
        <v>591.77</v>
      </c>
      <c r="R831" s="602"/>
      <c r="S831" s="602"/>
      <c r="T831" s="602"/>
      <c r="U831" s="602"/>
      <c r="V831" s="602"/>
      <c r="W831" s="604">
        <v>1</v>
      </c>
      <c r="X831" s="602"/>
      <c r="Y831" s="602"/>
      <c r="Z831" s="602"/>
      <c r="AA831" s="602"/>
      <c r="AB831" s="602"/>
      <c r="AC831" s="602"/>
      <c r="AD831" s="605">
        <v>1</v>
      </c>
    </row>
    <row r="832" spans="1:30" ht="15.75" thickBot="1" x14ac:dyDescent="0.3">
      <c r="A832" s="593" t="s">
        <v>413</v>
      </c>
      <c r="B832" s="672">
        <v>45344</v>
      </c>
      <c r="C832" s="671" t="s">
        <v>396</v>
      </c>
      <c r="D832" s="606" t="s">
        <v>397</v>
      </c>
      <c r="E832" s="670"/>
      <c r="F832" s="670"/>
      <c r="G832" s="670"/>
      <c r="H832" s="670"/>
      <c r="I832" s="670"/>
      <c r="J832" s="670"/>
      <c r="K832" s="607">
        <v>239</v>
      </c>
      <c r="L832" s="670"/>
      <c r="M832" s="670"/>
      <c r="N832" s="670"/>
      <c r="O832" s="670"/>
      <c r="P832" s="670"/>
      <c r="Q832" s="603">
        <v>239</v>
      </c>
      <c r="R832" s="670"/>
      <c r="S832" s="670"/>
      <c r="T832" s="670"/>
      <c r="U832" s="670"/>
      <c r="V832" s="670"/>
      <c r="W832" s="670"/>
      <c r="X832" s="608">
        <v>1</v>
      </c>
      <c r="Y832" s="670"/>
      <c r="Z832" s="670"/>
      <c r="AA832" s="670"/>
      <c r="AB832" s="670"/>
      <c r="AC832" s="670"/>
      <c r="AD832" s="605">
        <v>1</v>
      </c>
    </row>
    <row r="833" spans="1:30" ht="15.75" thickBot="1" x14ac:dyDescent="0.3">
      <c r="A833" s="593" t="s">
        <v>413</v>
      </c>
      <c r="B833" s="673">
        <v>45350</v>
      </c>
      <c r="C833" s="671" t="s">
        <v>396</v>
      </c>
      <c r="D833" s="600" t="s">
        <v>397</v>
      </c>
      <c r="E833" s="602"/>
      <c r="F833" s="602"/>
      <c r="G833" s="602"/>
      <c r="H833" s="602"/>
      <c r="I833" s="602"/>
      <c r="J833" s="602"/>
      <c r="K833" s="601">
        <v>750</v>
      </c>
      <c r="L833" s="602"/>
      <c r="M833" s="602"/>
      <c r="N833" s="602"/>
      <c r="O833" s="602"/>
      <c r="P833" s="602"/>
      <c r="Q833" s="603">
        <v>750</v>
      </c>
      <c r="R833" s="602"/>
      <c r="S833" s="602"/>
      <c r="T833" s="602"/>
      <c r="U833" s="602"/>
      <c r="V833" s="602"/>
      <c r="W833" s="602"/>
      <c r="X833" s="604">
        <v>1</v>
      </c>
      <c r="Y833" s="602"/>
      <c r="Z833" s="602"/>
      <c r="AA833" s="602"/>
      <c r="AB833" s="602"/>
      <c r="AC833" s="602"/>
      <c r="AD833" s="605">
        <v>1</v>
      </c>
    </row>
    <row r="834" spans="1:30" ht="15.75" thickBot="1" x14ac:dyDescent="0.3">
      <c r="A834" s="593" t="s">
        <v>413</v>
      </c>
      <c r="B834" s="672">
        <v>45358</v>
      </c>
      <c r="C834" s="671" t="s">
        <v>396</v>
      </c>
      <c r="D834" s="606" t="s">
        <v>397</v>
      </c>
      <c r="E834" s="670"/>
      <c r="F834" s="670"/>
      <c r="G834" s="670"/>
      <c r="H834" s="670"/>
      <c r="I834" s="670"/>
      <c r="J834" s="670"/>
      <c r="K834" s="670"/>
      <c r="L834" s="607">
        <v>288.58</v>
      </c>
      <c r="M834" s="670"/>
      <c r="N834" s="670"/>
      <c r="O834" s="670"/>
      <c r="P834" s="670"/>
      <c r="Q834" s="603">
        <v>288.58</v>
      </c>
      <c r="R834" s="670"/>
      <c r="S834" s="670"/>
      <c r="T834" s="670"/>
      <c r="U834" s="670"/>
      <c r="V834" s="670"/>
      <c r="W834" s="670"/>
      <c r="X834" s="670"/>
      <c r="Y834" s="608">
        <v>1</v>
      </c>
      <c r="Z834" s="670"/>
      <c r="AA834" s="670"/>
      <c r="AB834" s="670"/>
      <c r="AC834" s="670"/>
      <c r="AD834" s="605">
        <v>1</v>
      </c>
    </row>
    <row r="835" spans="1:30" ht="15.75" thickBot="1" x14ac:dyDescent="0.3">
      <c r="A835" s="593" t="s">
        <v>413</v>
      </c>
      <c r="B835" s="673">
        <v>45378</v>
      </c>
      <c r="C835" s="671" t="s">
        <v>396</v>
      </c>
      <c r="D835" s="600" t="s">
        <v>397</v>
      </c>
      <c r="E835" s="602"/>
      <c r="F835" s="602"/>
      <c r="G835" s="602"/>
      <c r="H835" s="602"/>
      <c r="I835" s="602"/>
      <c r="J835" s="602"/>
      <c r="K835" s="602"/>
      <c r="L835" s="601">
        <v>1317.41</v>
      </c>
      <c r="M835" s="602"/>
      <c r="N835" s="602"/>
      <c r="O835" s="602"/>
      <c r="P835" s="602"/>
      <c r="Q835" s="603">
        <v>1317.41</v>
      </c>
      <c r="R835" s="602"/>
      <c r="S835" s="602"/>
      <c r="T835" s="602"/>
      <c r="U835" s="602"/>
      <c r="V835" s="602"/>
      <c r="W835" s="602"/>
      <c r="X835" s="602"/>
      <c r="Y835" s="604">
        <v>4</v>
      </c>
      <c r="Z835" s="602"/>
      <c r="AA835" s="602"/>
      <c r="AB835" s="602"/>
      <c r="AC835" s="602"/>
      <c r="AD835" s="605">
        <v>4</v>
      </c>
    </row>
    <row r="836" spans="1:30" ht="15.75" thickBot="1" x14ac:dyDescent="0.3">
      <c r="A836" s="593" t="s">
        <v>413</v>
      </c>
      <c r="B836" s="672">
        <v>45379</v>
      </c>
      <c r="C836" s="671" t="s">
        <v>396</v>
      </c>
      <c r="D836" s="606" t="s">
        <v>397</v>
      </c>
      <c r="E836" s="670"/>
      <c r="F836" s="670"/>
      <c r="G836" s="670"/>
      <c r="H836" s="670"/>
      <c r="I836" s="670"/>
      <c r="J836" s="670"/>
      <c r="K836" s="670"/>
      <c r="L836" s="607">
        <v>700</v>
      </c>
      <c r="M836" s="670"/>
      <c r="N836" s="670"/>
      <c r="O836" s="670"/>
      <c r="P836" s="670"/>
      <c r="Q836" s="603">
        <v>700</v>
      </c>
      <c r="R836" s="670"/>
      <c r="S836" s="670"/>
      <c r="T836" s="670"/>
      <c r="U836" s="670"/>
      <c r="V836" s="670"/>
      <c r="W836" s="670"/>
      <c r="X836" s="670"/>
      <c r="Y836" s="608">
        <v>2</v>
      </c>
      <c r="Z836" s="670"/>
      <c r="AA836" s="670"/>
      <c r="AB836" s="670"/>
      <c r="AC836" s="670"/>
      <c r="AD836" s="605">
        <v>2</v>
      </c>
    </row>
    <row r="837" spans="1:30" ht="15.75" thickBot="1" x14ac:dyDescent="0.3">
      <c r="A837" s="593" t="s">
        <v>413</v>
      </c>
      <c r="B837" s="673">
        <v>45386</v>
      </c>
      <c r="C837" s="671" t="s">
        <v>396</v>
      </c>
      <c r="D837" s="600" t="s">
        <v>397</v>
      </c>
      <c r="E837" s="602"/>
      <c r="F837" s="602"/>
      <c r="G837" s="602"/>
      <c r="H837" s="602"/>
      <c r="I837" s="602"/>
      <c r="J837" s="602"/>
      <c r="K837" s="602"/>
      <c r="L837" s="601">
        <v>500</v>
      </c>
      <c r="M837" s="602"/>
      <c r="N837" s="602"/>
      <c r="O837" s="602"/>
      <c r="P837" s="602"/>
      <c r="Q837" s="603">
        <v>500</v>
      </c>
      <c r="R837" s="602"/>
      <c r="S837" s="602"/>
      <c r="T837" s="602"/>
      <c r="U837" s="602"/>
      <c r="V837" s="602"/>
      <c r="W837" s="602"/>
      <c r="X837" s="602"/>
      <c r="Y837" s="604">
        <v>1</v>
      </c>
      <c r="Z837" s="602"/>
      <c r="AA837" s="602"/>
      <c r="AB837" s="602"/>
      <c r="AC837" s="602"/>
      <c r="AD837" s="605">
        <v>1</v>
      </c>
    </row>
    <row r="838" spans="1:30" ht="15.75" thickBot="1" x14ac:dyDescent="0.3">
      <c r="A838" s="593" t="s">
        <v>413</v>
      </c>
      <c r="B838" s="672">
        <v>45390</v>
      </c>
      <c r="C838" s="671" t="s">
        <v>396</v>
      </c>
      <c r="D838" s="606" t="s">
        <v>397</v>
      </c>
      <c r="E838" s="670"/>
      <c r="F838" s="670"/>
      <c r="G838" s="670"/>
      <c r="H838" s="670"/>
      <c r="I838" s="670"/>
      <c r="J838" s="670"/>
      <c r="K838" s="670"/>
      <c r="L838" s="670"/>
      <c r="M838" s="607">
        <v>700</v>
      </c>
      <c r="N838" s="670"/>
      <c r="O838" s="670"/>
      <c r="P838" s="670"/>
      <c r="Q838" s="603">
        <v>700</v>
      </c>
      <c r="R838" s="670"/>
      <c r="S838" s="670"/>
      <c r="T838" s="670"/>
      <c r="U838" s="670"/>
      <c r="V838" s="670"/>
      <c r="W838" s="670"/>
      <c r="X838" s="670"/>
      <c r="Y838" s="670"/>
      <c r="Z838" s="608">
        <v>1</v>
      </c>
      <c r="AA838" s="670"/>
      <c r="AB838" s="670"/>
      <c r="AC838" s="670"/>
      <c r="AD838" s="605">
        <v>1</v>
      </c>
    </row>
    <row r="839" spans="1:30" ht="15.75" thickBot="1" x14ac:dyDescent="0.3">
      <c r="A839" s="593" t="s">
        <v>413</v>
      </c>
      <c r="B839" s="673">
        <v>45391</v>
      </c>
      <c r="C839" s="671" t="s">
        <v>396</v>
      </c>
      <c r="D839" s="600" t="s">
        <v>397</v>
      </c>
      <c r="E839" s="602"/>
      <c r="F839" s="602"/>
      <c r="G839" s="602"/>
      <c r="H839" s="602"/>
      <c r="I839" s="602"/>
      <c r="J839" s="602"/>
      <c r="K839" s="602"/>
      <c r="L839" s="601">
        <v>153.82</v>
      </c>
      <c r="M839" s="602"/>
      <c r="N839" s="602"/>
      <c r="O839" s="602"/>
      <c r="P839" s="602"/>
      <c r="Q839" s="603">
        <v>153.82</v>
      </c>
      <c r="R839" s="602"/>
      <c r="S839" s="602"/>
      <c r="T839" s="602"/>
      <c r="U839" s="602"/>
      <c r="V839" s="602"/>
      <c r="W839" s="602"/>
      <c r="X839" s="602"/>
      <c r="Y839" s="604">
        <v>1</v>
      </c>
      <c r="Z839" s="602"/>
      <c r="AA839" s="602"/>
      <c r="AB839" s="602"/>
      <c r="AC839" s="602"/>
      <c r="AD839" s="605">
        <v>1</v>
      </c>
    </row>
    <row r="840" spans="1:30" ht="15.75" thickBot="1" x14ac:dyDescent="0.3">
      <c r="A840" s="593" t="s">
        <v>413</v>
      </c>
      <c r="B840" s="672">
        <v>45392</v>
      </c>
      <c r="C840" s="671" t="s">
        <v>396</v>
      </c>
      <c r="D840" s="606" t="s">
        <v>397</v>
      </c>
      <c r="E840" s="670"/>
      <c r="F840" s="670"/>
      <c r="G840" s="670"/>
      <c r="H840" s="670"/>
      <c r="I840" s="670"/>
      <c r="J840" s="670"/>
      <c r="K840" s="670"/>
      <c r="L840" s="670"/>
      <c r="M840" s="607">
        <v>323.70999999999998</v>
      </c>
      <c r="N840" s="670"/>
      <c r="O840" s="670"/>
      <c r="P840" s="670"/>
      <c r="Q840" s="603">
        <v>323.70999999999998</v>
      </c>
      <c r="R840" s="670"/>
      <c r="S840" s="670"/>
      <c r="T840" s="670"/>
      <c r="U840" s="670"/>
      <c r="V840" s="670"/>
      <c r="W840" s="670"/>
      <c r="X840" s="670"/>
      <c r="Y840" s="670"/>
      <c r="Z840" s="608">
        <v>1</v>
      </c>
      <c r="AA840" s="670"/>
      <c r="AB840" s="670"/>
      <c r="AC840" s="670"/>
      <c r="AD840" s="605">
        <v>1</v>
      </c>
    </row>
    <row r="841" spans="1:30" ht="15.75" thickBot="1" x14ac:dyDescent="0.3">
      <c r="A841" s="593" t="s">
        <v>413</v>
      </c>
      <c r="B841" s="673">
        <v>45393</v>
      </c>
      <c r="C841" s="671" t="s">
        <v>396</v>
      </c>
      <c r="D841" s="600" t="s">
        <v>397</v>
      </c>
      <c r="E841" s="602"/>
      <c r="F841" s="602"/>
      <c r="G841" s="602"/>
      <c r="H841" s="602"/>
      <c r="I841" s="602"/>
      <c r="J841" s="602"/>
      <c r="K841" s="602"/>
      <c r="L841" s="602"/>
      <c r="M841" s="601">
        <v>313.2</v>
      </c>
      <c r="N841" s="602"/>
      <c r="O841" s="602"/>
      <c r="P841" s="602"/>
      <c r="Q841" s="603">
        <v>313.2</v>
      </c>
      <c r="R841" s="602"/>
      <c r="S841" s="602"/>
      <c r="T841" s="602"/>
      <c r="U841" s="602"/>
      <c r="V841" s="602"/>
      <c r="W841" s="602"/>
      <c r="X841" s="602"/>
      <c r="Y841" s="602"/>
      <c r="Z841" s="604">
        <v>1</v>
      </c>
      <c r="AA841" s="602"/>
      <c r="AB841" s="602"/>
      <c r="AC841" s="602"/>
      <c r="AD841" s="605">
        <v>1</v>
      </c>
    </row>
    <row r="842" spans="1:30" ht="15.75" thickBot="1" x14ac:dyDescent="0.3">
      <c r="A842" s="593" t="s">
        <v>413</v>
      </c>
      <c r="B842" s="672">
        <v>45421</v>
      </c>
      <c r="C842" s="671" t="s">
        <v>396</v>
      </c>
      <c r="D842" s="606" t="s">
        <v>397</v>
      </c>
      <c r="E842" s="670"/>
      <c r="F842" s="670"/>
      <c r="G842" s="670"/>
      <c r="H842" s="670"/>
      <c r="I842" s="670"/>
      <c r="J842" s="670"/>
      <c r="K842" s="670"/>
      <c r="L842" s="670"/>
      <c r="M842" s="670"/>
      <c r="N842" s="607">
        <v>272.07</v>
      </c>
      <c r="O842" s="670"/>
      <c r="P842" s="670"/>
      <c r="Q842" s="603">
        <v>272.07</v>
      </c>
      <c r="R842" s="670"/>
      <c r="S842" s="670"/>
      <c r="T842" s="670"/>
      <c r="U842" s="670"/>
      <c r="V842" s="670"/>
      <c r="W842" s="670"/>
      <c r="X842" s="670"/>
      <c r="Y842" s="670"/>
      <c r="Z842" s="670"/>
      <c r="AA842" s="608">
        <v>1</v>
      </c>
      <c r="AB842" s="670"/>
      <c r="AC842" s="670"/>
      <c r="AD842" s="605">
        <v>1</v>
      </c>
    </row>
    <row r="843" spans="1:30" ht="15.75" thickBot="1" x14ac:dyDescent="0.3">
      <c r="A843" s="593" t="s">
        <v>413</v>
      </c>
      <c r="B843" s="673">
        <v>45448</v>
      </c>
      <c r="C843" s="671" t="s">
        <v>396</v>
      </c>
      <c r="D843" s="600" t="s">
        <v>397</v>
      </c>
      <c r="E843" s="602"/>
      <c r="F843" s="602"/>
      <c r="G843" s="602"/>
      <c r="H843" s="602"/>
      <c r="I843" s="602"/>
      <c r="J843" s="602"/>
      <c r="K843" s="602"/>
      <c r="L843" s="602"/>
      <c r="M843" s="602"/>
      <c r="N843" s="601">
        <v>400</v>
      </c>
      <c r="O843" s="602"/>
      <c r="P843" s="602"/>
      <c r="Q843" s="603">
        <v>400</v>
      </c>
      <c r="R843" s="602"/>
      <c r="S843" s="602"/>
      <c r="T843" s="602"/>
      <c r="U843" s="602"/>
      <c r="V843" s="602"/>
      <c r="W843" s="602"/>
      <c r="X843" s="602"/>
      <c r="Y843" s="602"/>
      <c r="Z843" s="602"/>
      <c r="AA843" s="604">
        <v>1</v>
      </c>
      <c r="AB843" s="602"/>
      <c r="AC843" s="602"/>
      <c r="AD843" s="605">
        <v>1</v>
      </c>
    </row>
    <row r="844" spans="1:30" ht="15.75" thickBot="1" x14ac:dyDescent="0.3">
      <c r="A844" s="593" t="s">
        <v>413</v>
      </c>
      <c r="B844" s="672">
        <v>45470</v>
      </c>
      <c r="C844" s="671" t="s">
        <v>396</v>
      </c>
      <c r="D844" s="606" t="s">
        <v>397</v>
      </c>
      <c r="E844" s="670"/>
      <c r="F844" s="670"/>
      <c r="G844" s="670"/>
      <c r="H844" s="670"/>
      <c r="I844" s="670"/>
      <c r="J844" s="670"/>
      <c r="K844" s="670"/>
      <c r="L844" s="670"/>
      <c r="M844" s="670"/>
      <c r="N844" s="670"/>
      <c r="O844" s="607">
        <v>480.49</v>
      </c>
      <c r="P844" s="670"/>
      <c r="Q844" s="603">
        <v>480.49</v>
      </c>
      <c r="R844" s="670"/>
      <c r="S844" s="670"/>
      <c r="T844" s="670"/>
      <c r="U844" s="670"/>
      <c r="V844" s="670"/>
      <c r="W844" s="670"/>
      <c r="X844" s="670"/>
      <c r="Y844" s="670"/>
      <c r="Z844" s="670"/>
      <c r="AA844" s="670"/>
      <c r="AB844" s="608">
        <v>1</v>
      </c>
      <c r="AC844" s="670"/>
      <c r="AD844" s="605">
        <v>1</v>
      </c>
    </row>
    <row r="845" spans="1:30" ht="15.75" thickBot="1" x14ac:dyDescent="0.3">
      <c r="A845" s="593" t="s">
        <v>413</v>
      </c>
      <c r="B845" s="671" t="s">
        <v>398</v>
      </c>
      <c r="C845" s="671" t="s">
        <v>396</v>
      </c>
      <c r="D845" s="600" t="s">
        <v>397</v>
      </c>
      <c r="E845" s="602"/>
      <c r="F845" s="602"/>
      <c r="G845" s="602"/>
      <c r="H845" s="602"/>
      <c r="I845" s="602"/>
      <c r="J845" s="602"/>
      <c r="K845" s="602"/>
      <c r="L845" s="602"/>
      <c r="M845" s="602"/>
      <c r="N845" s="602"/>
      <c r="O845" s="602"/>
      <c r="P845" s="602"/>
      <c r="Q845" s="591"/>
      <c r="R845" s="604">
        <v>3</v>
      </c>
      <c r="S845" s="604">
        <v>2</v>
      </c>
      <c r="T845" s="604">
        <v>3</v>
      </c>
      <c r="U845" s="604">
        <v>3</v>
      </c>
      <c r="V845" s="604">
        <v>3</v>
      </c>
      <c r="W845" s="604">
        <v>4</v>
      </c>
      <c r="X845" s="604">
        <v>2</v>
      </c>
      <c r="Y845" s="604">
        <v>8</v>
      </c>
      <c r="Z845" s="604">
        <v>3</v>
      </c>
      <c r="AA845" s="604">
        <v>2</v>
      </c>
      <c r="AB845" s="602"/>
      <c r="AC845" s="602"/>
      <c r="AD845" s="605">
        <v>31</v>
      </c>
    </row>
    <row r="846" spans="1:30" ht="15.75" thickBot="1" x14ac:dyDescent="0.3">
      <c r="A846" s="593" t="s">
        <v>413</v>
      </c>
      <c r="B846" s="671" t="s">
        <v>400</v>
      </c>
      <c r="C846" s="671" t="s">
        <v>400</v>
      </c>
      <c r="D846" s="609" t="s">
        <v>400</v>
      </c>
      <c r="E846" s="603">
        <v>1039.3800000000001</v>
      </c>
      <c r="F846" s="603">
        <v>461.32</v>
      </c>
      <c r="G846" s="603">
        <v>1534.37</v>
      </c>
      <c r="H846" s="603">
        <v>744.15</v>
      </c>
      <c r="I846" s="603">
        <v>1732.41</v>
      </c>
      <c r="J846" s="603">
        <v>1809.19</v>
      </c>
      <c r="K846" s="603">
        <v>1635.94</v>
      </c>
      <c r="L846" s="603">
        <v>2959.81</v>
      </c>
      <c r="M846" s="603">
        <v>1336.91</v>
      </c>
      <c r="N846" s="603">
        <v>672.07</v>
      </c>
      <c r="O846" s="603">
        <v>480.49</v>
      </c>
      <c r="P846" s="591"/>
      <c r="Q846" s="603">
        <v>14406.04</v>
      </c>
      <c r="R846" s="610">
        <v>3</v>
      </c>
      <c r="S846" s="610">
        <v>2</v>
      </c>
      <c r="T846" s="610">
        <v>4</v>
      </c>
      <c r="U846" s="610">
        <v>3</v>
      </c>
      <c r="V846" s="610">
        <v>4</v>
      </c>
      <c r="W846" s="610">
        <v>5</v>
      </c>
      <c r="X846" s="610">
        <v>4</v>
      </c>
      <c r="Y846" s="610">
        <v>10</v>
      </c>
      <c r="Z846" s="610">
        <v>3</v>
      </c>
      <c r="AA846" s="610">
        <v>2</v>
      </c>
      <c r="AB846" s="610">
        <v>1</v>
      </c>
      <c r="AC846" s="591"/>
      <c r="AD846" s="605">
        <v>38</v>
      </c>
    </row>
    <row r="847" spans="1:30" ht="15.75" thickBot="1" x14ac:dyDescent="0.3">
      <c r="A847" s="593" t="s">
        <v>414</v>
      </c>
      <c r="B847" s="673">
        <v>45168</v>
      </c>
      <c r="C847" s="671" t="s">
        <v>396</v>
      </c>
      <c r="D847" s="600" t="s">
        <v>397</v>
      </c>
      <c r="E847" s="601">
        <v>170.73</v>
      </c>
      <c r="F847" s="602"/>
      <c r="G847" s="602"/>
      <c r="H847" s="602"/>
      <c r="I847" s="602"/>
      <c r="J847" s="602"/>
      <c r="K847" s="602"/>
      <c r="L847" s="602"/>
      <c r="M847" s="602"/>
      <c r="N847" s="602"/>
      <c r="O847" s="602"/>
      <c r="P847" s="602"/>
      <c r="Q847" s="603">
        <v>170.73</v>
      </c>
      <c r="R847" s="604">
        <v>1</v>
      </c>
      <c r="S847" s="602"/>
      <c r="T847" s="602"/>
      <c r="U847" s="602"/>
      <c r="V847" s="602"/>
      <c r="W847" s="602"/>
      <c r="X847" s="602"/>
      <c r="Y847" s="602"/>
      <c r="Z847" s="602"/>
      <c r="AA847" s="602"/>
      <c r="AB847" s="602"/>
      <c r="AC847" s="602"/>
      <c r="AD847" s="605">
        <v>1</v>
      </c>
    </row>
    <row r="848" spans="1:30" ht="15.75" thickBot="1" x14ac:dyDescent="0.3">
      <c r="A848" s="593" t="s">
        <v>414</v>
      </c>
      <c r="B848" s="672">
        <v>45182</v>
      </c>
      <c r="C848" s="671" t="s">
        <v>396</v>
      </c>
      <c r="D848" s="606" t="s">
        <v>397</v>
      </c>
      <c r="E848" s="607">
        <v>420</v>
      </c>
      <c r="F848" s="607">
        <v>361</v>
      </c>
      <c r="G848" s="670"/>
      <c r="H848" s="670"/>
      <c r="I848" s="670"/>
      <c r="J848" s="670"/>
      <c r="K848" s="670"/>
      <c r="L848" s="670"/>
      <c r="M848" s="670"/>
      <c r="N848" s="670"/>
      <c r="O848" s="670"/>
      <c r="P848" s="670"/>
      <c r="Q848" s="603">
        <v>781</v>
      </c>
      <c r="R848" s="608">
        <v>3</v>
      </c>
      <c r="S848" s="608">
        <v>1</v>
      </c>
      <c r="T848" s="670"/>
      <c r="U848" s="670"/>
      <c r="V848" s="670"/>
      <c r="W848" s="670"/>
      <c r="X848" s="670"/>
      <c r="Y848" s="670"/>
      <c r="Z848" s="670"/>
      <c r="AA848" s="670"/>
      <c r="AB848" s="670"/>
      <c r="AC848" s="670"/>
      <c r="AD848" s="605">
        <v>4</v>
      </c>
    </row>
    <row r="849" spans="1:30" ht="15.75" thickBot="1" x14ac:dyDescent="0.3">
      <c r="A849" s="593" t="s">
        <v>414</v>
      </c>
      <c r="B849" s="673">
        <v>45187</v>
      </c>
      <c r="C849" s="671" t="s">
        <v>396</v>
      </c>
      <c r="D849" s="600" t="s">
        <v>397</v>
      </c>
      <c r="E849" s="602"/>
      <c r="F849" s="601">
        <v>150</v>
      </c>
      <c r="G849" s="602"/>
      <c r="H849" s="602"/>
      <c r="I849" s="602"/>
      <c r="J849" s="602"/>
      <c r="K849" s="602"/>
      <c r="L849" s="602"/>
      <c r="M849" s="602"/>
      <c r="N849" s="602"/>
      <c r="O849" s="602"/>
      <c r="P849" s="602"/>
      <c r="Q849" s="603">
        <v>150</v>
      </c>
      <c r="R849" s="602"/>
      <c r="S849" s="604">
        <v>1</v>
      </c>
      <c r="T849" s="602"/>
      <c r="U849" s="602"/>
      <c r="V849" s="602"/>
      <c r="W849" s="602"/>
      <c r="X849" s="602"/>
      <c r="Y849" s="602"/>
      <c r="Z849" s="602"/>
      <c r="AA849" s="602"/>
      <c r="AB849" s="602"/>
      <c r="AC849" s="602"/>
      <c r="AD849" s="605">
        <v>1</v>
      </c>
    </row>
    <row r="850" spans="1:30" ht="15.75" thickBot="1" x14ac:dyDescent="0.3">
      <c r="A850" s="593" t="s">
        <v>414</v>
      </c>
      <c r="B850" s="672">
        <v>45201</v>
      </c>
      <c r="C850" s="671" t="s">
        <v>396</v>
      </c>
      <c r="D850" s="606" t="s">
        <v>397</v>
      </c>
      <c r="E850" s="670"/>
      <c r="F850" s="607">
        <v>300</v>
      </c>
      <c r="G850" s="670"/>
      <c r="H850" s="670"/>
      <c r="I850" s="670"/>
      <c r="J850" s="670"/>
      <c r="K850" s="670"/>
      <c r="L850" s="670"/>
      <c r="M850" s="670"/>
      <c r="N850" s="670"/>
      <c r="O850" s="670"/>
      <c r="P850" s="670"/>
      <c r="Q850" s="603">
        <v>300</v>
      </c>
      <c r="R850" s="670"/>
      <c r="S850" s="608">
        <v>1</v>
      </c>
      <c r="T850" s="670"/>
      <c r="U850" s="670"/>
      <c r="V850" s="670"/>
      <c r="W850" s="670"/>
      <c r="X850" s="670"/>
      <c r="Y850" s="670"/>
      <c r="Z850" s="670"/>
      <c r="AA850" s="670"/>
      <c r="AB850" s="670"/>
      <c r="AC850" s="670"/>
      <c r="AD850" s="605">
        <v>1</v>
      </c>
    </row>
    <row r="851" spans="1:30" ht="15.75" thickBot="1" x14ac:dyDescent="0.3">
      <c r="A851" s="593" t="s">
        <v>414</v>
      </c>
      <c r="B851" s="673">
        <v>45208</v>
      </c>
      <c r="C851" s="671" t="s">
        <v>396</v>
      </c>
      <c r="D851" s="600" t="s">
        <v>397</v>
      </c>
      <c r="E851" s="602"/>
      <c r="F851" s="601">
        <v>170</v>
      </c>
      <c r="G851" s="602"/>
      <c r="H851" s="602"/>
      <c r="I851" s="602"/>
      <c r="J851" s="602"/>
      <c r="K851" s="602"/>
      <c r="L851" s="602"/>
      <c r="M851" s="602"/>
      <c r="N851" s="602"/>
      <c r="O851" s="602"/>
      <c r="P851" s="602"/>
      <c r="Q851" s="603">
        <v>170</v>
      </c>
      <c r="R851" s="602"/>
      <c r="S851" s="604">
        <v>1</v>
      </c>
      <c r="T851" s="602"/>
      <c r="U851" s="602"/>
      <c r="V851" s="602"/>
      <c r="W851" s="602"/>
      <c r="X851" s="602"/>
      <c r="Y851" s="602"/>
      <c r="Z851" s="602"/>
      <c r="AA851" s="602"/>
      <c r="AB851" s="602"/>
      <c r="AC851" s="602"/>
      <c r="AD851" s="605">
        <v>1</v>
      </c>
    </row>
    <row r="852" spans="1:30" ht="15.75" thickBot="1" x14ac:dyDescent="0.3">
      <c r="A852" s="593" t="s">
        <v>414</v>
      </c>
      <c r="B852" s="672">
        <v>45212</v>
      </c>
      <c r="C852" s="671" t="s">
        <v>396</v>
      </c>
      <c r="D852" s="606" t="s">
        <v>397</v>
      </c>
      <c r="E852" s="670"/>
      <c r="F852" s="670"/>
      <c r="G852" s="607">
        <v>216</v>
      </c>
      <c r="H852" s="670"/>
      <c r="I852" s="670"/>
      <c r="J852" s="670"/>
      <c r="K852" s="670"/>
      <c r="L852" s="670"/>
      <c r="M852" s="670"/>
      <c r="N852" s="670"/>
      <c r="O852" s="670"/>
      <c r="P852" s="670"/>
      <c r="Q852" s="603">
        <v>216</v>
      </c>
      <c r="R852" s="670"/>
      <c r="S852" s="670"/>
      <c r="T852" s="608">
        <v>1</v>
      </c>
      <c r="U852" s="670"/>
      <c r="V852" s="670"/>
      <c r="W852" s="670"/>
      <c r="X852" s="670"/>
      <c r="Y852" s="670"/>
      <c r="Z852" s="670"/>
      <c r="AA852" s="670"/>
      <c r="AB852" s="670"/>
      <c r="AC852" s="670"/>
      <c r="AD852" s="605">
        <v>1</v>
      </c>
    </row>
    <row r="853" spans="1:30" ht="15.75" thickBot="1" x14ac:dyDescent="0.3">
      <c r="A853" s="593" t="s">
        <v>414</v>
      </c>
      <c r="B853" s="673">
        <v>45225</v>
      </c>
      <c r="C853" s="671" t="s">
        <v>396</v>
      </c>
      <c r="D853" s="600" t="s">
        <v>397</v>
      </c>
      <c r="E853" s="602"/>
      <c r="F853" s="602"/>
      <c r="G853" s="601">
        <v>1137.19</v>
      </c>
      <c r="H853" s="602"/>
      <c r="I853" s="602"/>
      <c r="J853" s="602"/>
      <c r="K853" s="602"/>
      <c r="L853" s="602"/>
      <c r="M853" s="602"/>
      <c r="N853" s="602"/>
      <c r="O853" s="602"/>
      <c r="P853" s="602"/>
      <c r="Q853" s="603">
        <v>1137.19</v>
      </c>
      <c r="R853" s="602"/>
      <c r="S853" s="602"/>
      <c r="T853" s="604">
        <v>4</v>
      </c>
      <c r="U853" s="602"/>
      <c r="V853" s="602"/>
      <c r="W853" s="602"/>
      <c r="X853" s="602"/>
      <c r="Y853" s="602"/>
      <c r="Z853" s="602"/>
      <c r="AA853" s="602"/>
      <c r="AB853" s="602"/>
      <c r="AC853" s="602"/>
      <c r="AD853" s="605">
        <v>4</v>
      </c>
    </row>
    <row r="854" spans="1:30" ht="15.75" thickBot="1" x14ac:dyDescent="0.3">
      <c r="A854" s="593" t="s">
        <v>414</v>
      </c>
      <c r="B854" s="672">
        <v>45232</v>
      </c>
      <c r="C854" s="671" t="s">
        <v>396</v>
      </c>
      <c r="D854" s="606" t="s">
        <v>397</v>
      </c>
      <c r="E854" s="670"/>
      <c r="F854" s="670"/>
      <c r="G854" s="607">
        <v>413.19</v>
      </c>
      <c r="H854" s="670"/>
      <c r="I854" s="670"/>
      <c r="J854" s="670"/>
      <c r="K854" s="670"/>
      <c r="L854" s="670"/>
      <c r="M854" s="670"/>
      <c r="N854" s="670"/>
      <c r="O854" s="670"/>
      <c r="P854" s="670"/>
      <c r="Q854" s="603">
        <v>413.19</v>
      </c>
      <c r="R854" s="670"/>
      <c r="S854" s="670"/>
      <c r="T854" s="608">
        <v>2</v>
      </c>
      <c r="U854" s="670"/>
      <c r="V854" s="670"/>
      <c r="W854" s="670"/>
      <c r="X854" s="670"/>
      <c r="Y854" s="670"/>
      <c r="Z854" s="670"/>
      <c r="AA854" s="670"/>
      <c r="AB854" s="670"/>
      <c r="AC854" s="670"/>
      <c r="AD854" s="605">
        <v>2</v>
      </c>
    </row>
    <row r="855" spans="1:30" ht="15.75" thickBot="1" x14ac:dyDescent="0.3">
      <c r="A855" s="593" t="s">
        <v>414</v>
      </c>
      <c r="B855" s="673">
        <v>45237</v>
      </c>
      <c r="C855" s="671" t="s">
        <v>396</v>
      </c>
      <c r="D855" s="600" t="s">
        <v>397</v>
      </c>
      <c r="E855" s="602"/>
      <c r="F855" s="602"/>
      <c r="G855" s="601">
        <v>200</v>
      </c>
      <c r="H855" s="602"/>
      <c r="I855" s="602"/>
      <c r="J855" s="602"/>
      <c r="K855" s="602"/>
      <c r="L855" s="602"/>
      <c r="M855" s="602"/>
      <c r="N855" s="602"/>
      <c r="O855" s="602"/>
      <c r="P855" s="602"/>
      <c r="Q855" s="603">
        <v>200</v>
      </c>
      <c r="R855" s="602"/>
      <c r="S855" s="602"/>
      <c r="T855" s="604">
        <v>1</v>
      </c>
      <c r="U855" s="602"/>
      <c r="V855" s="602"/>
      <c r="W855" s="602"/>
      <c r="X855" s="602"/>
      <c r="Y855" s="602"/>
      <c r="Z855" s="602"/>
      <c r="AA855" s="602"/>
      <c r="AB855" s="602"/>
      <c r="AC855" s="602"/>
      <c r="AD855" s="605">
        <v>1</v>
      </c>
    </row>
    <row r="856" spans="1:30" ht="15.75" thickBot="1" x14ac:dyDescent="0.3">
      <c r="A856" s="593" t="s">
        <v>414</v>
      </c>
      <c r="B856" s="672">
        <v>45251</v>
      </c>
      <c r="C856" s="671" t="s">
        <v>396</v>
      </c>
      <c r="D856" s="606" t="s">
        <v>397</v>
      </c>
      <c r="E856" s="670"/>
      <c r="F856" s="670"/>
      <c r="G856" s="670"/>
      <c r="H856" s="607">
        <v>400</v>
      </c>
      <c r="I856" s="670"/>
      <c r="J856" s="670"/>
      <c r="K856" s="670"/>
      <c r="L856" s="670"/>
      <c r="M856" s="670"/>
      <c r="N856" s="670"/>
      <c r="O856" s="670"/>
      <c r="P856" s="670"/>
      <c r="Q856" s="603">
        <v>400</v>
      </c>
      <c r="R856" s="670"/>
      <c r="S856" s="670"/>
      <c r="T856" s="670"/>
      <c r="U856" s="608">
        <v>2</v>
      </c>
      <c r="V856" s="670"/>
      <c r="W856" s="670"/>
      <c r="X856" s="670"/>
      <c r="Y856" s="670"/>
      <c r="Z856" s="670"/>
      <c r="AA856" s="670"/>
      <c r="AB856" s="670"/>
      <c r="AC856" s="670"/>
      <c r="AD856" s="605">
        <v>2</v>
      </c>
    </row>
    <row r="857" spans="1:30" ht="15.75" thickBot="1" x14ac:dyDescent="0.3">
      <c r="A857" s="593" t="s">
        <v>414</v>
      </c>
      <c r="B857" s="673">
        <v>45252</v>
      </c>
      <c r="C857" s="671" t="s">
        <v>396</v>
      </c>
      <c r="D857" s="600" t="s">
        <v>397</v>
      </c>
      <c r="E857" s="602"/>
      <c r="F857" s="602"/>
      <c r="G857" s="602"/>
      <c r="H857" s="601">
        <v>300</v>
      </c>
      <c r="I857" s="602"/>
      <c r="J857" s="602"/>
      <c r="K857" s="602"/>
      <c r="L857" s="602"/>
      <c r="M857" s="602"/>
      <c r="N857" s="602"/>
      <c r="O857" s="602"/>
      <c r="P857" s="602"/>
      <c r="Q857" s="603">
        <v>300</v>
      </c>
      <c r="R857" s="602"/>
      <c r="S857" s="602"/>
      <c r="T857" s="602"/>
      <c r="U857" s="604">
        <v>1</v>
      </c>
      <c r="V857" s="602"/>
      <c r="W857" s="602"/>
      <c r="X857" s="602"/>
      <c r="Y857" s="602"/>
      <c r="Z857" s="602"/>
      <c r="AA857" s="602"/>
      <c r="AB857" s="602"/>
      <c r="AC857" s="602"/>
      <c r="AD857" s="605">
        <v>1</v>
      </c>
    </row>
    <row r="858" spans="1:30" ht="15.75" thickBot="1" x14ac:dyDescent="0.3">
      <c r="A858" s="593" t="s">
        <v>414</v>
      </c>
      <c r="B858" s="672">
        <v>45268</v>
      </c>
      <c r="C858" s="671" t="s">
        <v>396</v>
      </c>
      <c r="D858" s="606" t="s">
        <v>397</v>
      </c>
      <c r="E858" s="670"/>
      <c r="F858" s="670"/>
      <c r="G858" s="670"/>
      <c r="H858" s="607">
        <v>400</v>
      </c>
      <c r="I858" s="670"/>
      <c r="J858" s="670"/>
      <c r="K858" s="670"/>
      <c r="L858" s="670"/>
      <c r="M858" s="670"/>
      <c r="N858" s="670"/>
      <c r="O858" s="670"/>
      <c r="P858" s="670"/>
      <c r="Q858" s="603">
        <v>400</v>
      </c>
      <c r="R858" s="670"/>
      <c r="S858" s="670"/>
      <c r="T858" s="670"/>
      <c r="U858" s="608">
        <v>2</v>
      </c>
      <c r="V858" s="670"/>
      <c r="W858" s="670"/>
      <c r="X858" s="670"/>
      <c r="Y858" s="670"/>
      <c r="Z858" s="670"/>
      <c r="AA858" s="670"/>
      <c r="AB858" s="670"/>
      <c r="AC858" s="670"/>
      <c r="AD858" s="605">
        <v>2</v>
      </c>
    </row>
    <row r="859" spans="1:30" ht="15.75" thickBot="1" x14ac:dyDescent="0.3">
      <c r="A859" s="593" t="s">
        <v>414</v>
      </c>
      <c r="B859" s="673">
        <v>45275</v>
      </c>
      <c r="C859" s="671" t="s">
        <v>396</v>
      </c>
      <c r="D859" s="600" t="s">
        <v>397</v>
      </c>
      <c r="E859" s="602"/>
      <c r="F859" s="602"/>
      <c r="G859" s="602"/>
      <c r="H859" s="602"/>
      <c r="I859" s="601">
        <v>120</v>
      </c>
      <c r="J859" s="602"/>
      <c r="K859" s="602"/>
      <c r="L859" s="602"/>
      <c r="M859" s="602"/>
      <c r="N859" s="602"/>
      <c r="O859" s="602"/>
      <c r="P859" s="602"/>
      <c r="Q859" s="603">
        <v>120</v>
      </c>
      <c r="R859" s="602"/>
      <c r="S859" s="602"/>
      <c r="T859" s="602"/>
      <c r="U859" s="602"/>
      <c r="V859" s="604">
        <v>2</v>
      </c>
      <c r="W859" s="602"/>
      <c r="X859" s="602"/>
      <c r="Y859" s="602"/>
      <c r="Z859" s="602"/>
      <c r="AA859" s="602"/>
      <c r="AB859" s="602"/>
      <c r="AC859" s="602"/>
      <c r="AD859" s="605">
        <v>2</v>
      </c>
    </row>
    <row r="860" spans="1:30" ht="15.75" thickBot="1" x14ac:dyDescent="0.3">
      <c r="A860" s="593" t="s">
        <v>414</v>
      </c>
      <c r="B860" s="672">
        <v>45288</v>
      </c>
      <c r="C860" s="671" t="s">
        <v>396</v>
      </c>
      <c r="D860" s="606" t="s">
        <v>397</v>
      </c>
      <c r="E860" s="670"/>
      <c r="F860" s="670"/>
      <c r="G860" s="670"/>
      <c r="H860" s="670"/>
      <c r="I860" s="607">
        <v>1433.72</v>
      </c>
      <c r="J860" s="670"/>
      <c r="K860" s="670"/>
      <c r="L860" s="670"/>
      <c r="M860" s="670"/>
      <c r="N860" s="670"/>
      <c r="O860" s="670"/>
      <c r="P860" s="670"/>
      <c r="Q860" s="603">
        <v>1433.72</v>
      </c>
      <c r="R860" s="670"/>
      <c r="S860" s="670"/>
      <c r="T860" s="670"/>
      <c r="U860" s="670"/>
      <c r="V860" s="608">
        <v>4</v>
      </c>
      <c r="W860" s="670"/>
      <c r="X860" s="670"/>
      <c r="Y860" s="670"/>
      <c r="Z860" s="670"/>
      <c r="AA860" s="670"/>
      <c r="AB860" s="670"/>
      <c r="AC860" s="670"/>
      <c r="AD860" s="605">
        <v>4</v>
      </c>
    </row>
    <row r="861" spans="1:30" ht="15.75" thickBot="1" x14ac:dyDescent="0.3">
      <c r="A861" s="593" t="s">
        <v>414</v>
      </c>
      <c r="B861" s="673">
        <v>45300</v>
      </c>
      <c r="C861" s="671" t="s">
        <v>396</v>
      </c>
      <c r="D861" s="600" t="s">
        <v>397</v>
      </c>
      <c r="E861" s="602"/>
      <c r="F861" s="602"/>
      <c r="G861" s="602"/>
      <c r="H861" s="602"/>
      <c r="I861" s="601">
        <v>60</v>
      </c>
      <c r="J861" s="601">
        <v>500</v>
      </c>
      <c r="K861" s="602"/>
      <c r="L861" s="602"/>
      <c r="M861" s="602"/>
      <c r="N861" s="602"/>
      <c r="O861" s="602"/>
      <c r="P861" s="602"/>
      <c r="Q861" s="603">
        <v>560</v>
      </c>
      <c r="R861" s="602"/>
      <c r="S861" s="602"/>
      <c r="T861" s="602"/>
      <c r="U861" s="602"/>
      <c r="V861" s="604">
        <v>1</v>
      </c>
      <c r="W861" s="604">
        <v>2</v>
      </c>
      <c r="X861" s="602"/>
      <c r="Y861" s="602"/>
      <c r="Z861" s="602"/>
      <c r="AA861" s="602"/>
      <c r="AB861" s="602"/>
      <c r="AC861" s="602"/>
      <c r="AD861" s="605">
        <v>3</v>
      </c>
    </row>
    <row r="862" spans="1:30" ht="15.75" thickBot="1" x14ac:dyDescent="0.3">
      <c r="A862" s="593" t="s">
        <v>414</v>
      </c>
      <c r="B862" s="672">
        <v>45317</v>
      </c>
      <c r="C862" s="671" t="s">
        <v>396</v>
      </c>
      <c r="D862" s="606" t="s">
        <v>397</v>
      </c>
      <c r="E862" s="670"/>
      <c r="F862" s="670"/>
      <c r="G862" s="670"/>
      <c r="H862" s="670"/>
      <c r="I862" s="670"/>
      <c r="J862" s="607">
        <v>350</v>
      </c>
      <c r="K862" s="670"/>
      <c r="L862" s="670"/>
      <c r="M862" s="670"/>
      <c r="N862" s="670"/>
      <c r="O862" s="670"/>
      <c r="P862" s="670"/>
      <c r="Q862" s="603">
        <v>350</v>
      </c>
      <c r="R862" s="670"/>
      <c r="S862" s="670"/>
      <c r="T862" s="670"/>
      <c r="U862" s="670"/>
      <c r="V862" s="670"/>
      <c r="W862" s="608">
        <v>2</v>
      </c>
      <c r="X862" s="670"/>
      <c r="Y862" s="670"/>
      <c r="Z862" s="670"/>
      <c r="AA862" s="670"/>
      <c r="AB862" s="670"/>
      <c r="AC862" s="670"/>
      <c r="AD862" s="605">
        <v>2</v>
      </c>
    </row>
    <row r="863" spans="1:30" ht="15.75" thickBot="1" x14ac:dyDescent="0.3">
      <c r="A863" s="593" t="s">
        <v>414</v>
      </c>
      <c r="B863" s="673">
        <v>45327</v>
      </c>
      <c r="C863" s="671" t="s">
        <v>396</v>
      </c>
      <c r="D863" s="600" t="s">
        <v>397</v>
      </c>
      <c r="E863" s="602"/>
      <c r="F863" s="602"/>
      <c r="G863" s="602"/>
      <c r="H863" s="602"/>
      <c r="I863" s="602"/>
      <c r="J863" s="602"/>
      <c r="K863" s="601">
        <v>1370.63</v>
      </c>
      <c r="L863" s="602"/>
      <c r="M863" s="602"/>
      <c r="N863" s="602"/>
      <c r="O863" s="602"/>
      <c r="P863" s="602"/>
      <c r="Q863" s="603">
        <v>1370.63</v>
      </c>
      <c r="R863" s="602"/>
      <c r="S863" s="602"/>
      <c r="T863" s="602"/>
      <c r="U863" s="602"/>
      <c r="V863" s="602"/>
      <c r="W863" s="602"/>
      <c r="X863" s="604">
        <v>4</v>
      </c>
      <c r="Y863" s="602"/>
      <c r="Z863" s="602"/>
      <c r="AA863" s="602"/>
      <c r="AB863" s="602"/>
      <c r="AC863" s="602"/>
      <c r="AD863" s="605">
        <v>4</v>
      </c>
    </row>
    <row r="864" spans="1:30" ht="15.75" thickBot="1" x14ac:dyDescent="0.3">
      <c r="A864" s="593" t="s">
        <v>414</v>
      </c>
      <c r="B864" s="672">
        <v>45328</v>
      </c>
      <c r="C864" s="671" t="s">
        <v>396</v>
      </c>
      <c r="D864" s="606" t="s">
        <v>397</v>
      </c>
      <c r="E864" s="670"/>
      <c r="F864" s="670"/>
      <c r="G864" s="670"/>
      <c r="H864" s="670"/>
      <c r="I864" s="670"/>
      <c r="J864" s="607">
        <v>1000</v>
      </c>
      <c r="K864" s="670"/>
      <c r="L864" s="670"/>
      <c r="M864" s="670"/>
      <c r="N864" s="670"/>
      <c r="O864" s="670"/>
      <c r="P864" s="670"/>
      <c r="Q864" s="603">
        <v>1000</v>
      </c>
      <c r="R864" s="670"/>
      <c r="S864" s="670"/>
      <c r="T864" s="670"/>
      <c r="U864" s="670"/>
      <c r="V864" s="670"/>
      <c r="W864" s="608">
        <v>3</v>
      </c>
      <c r="X864" s="670"/>
      <c r="Y864" s="670"/>
      <c r="Z864" s="670"/>
      <c r="AA864" s="670"/>
      <c r="AB864" s="670"/>
      <c r="AC864" s="670"/>
      <c r="AD864" s="605">
        <v>3</v>
      </c>
    </row>
    <row r="865" spans="1:30" ht="15.75" thickBot="1" x14ac:dyDescent="0.3">
      <c r="A865" s="593" t="s">
        <v>414</v>
      </c>
      <c r="B865" s="673">
        <v>45350</v>
      </c>
      <c r="C865" s="671" t="s">
        <v>396</v>
      </c>
      <c r="D865" s="600" t="s">
        <v>397</v>
      </c>
      <c r="E865" s="602"/>
      <c r="F865" s="602"/>
      <c r="G865" s="602"/>
      <c r="H865" s="602"/>
      <c r="I865" s="602"/>
      <c r="J865" s="602"/>
      <c r="K865" s="601">
        <v>1550</v>
      </c>
      <c r="L865" s="602"/>
      <c r="M865" s="602"/>
      <c r="N865" s="602"/>
      <c r="O865" s="602"/>
      <c r="P865" s="602"/>
      <c r="Q865" s="603">
        <v>1550</v>
      </c>
      <c r="R865" s="602"/>
      <c r="S865" s="602"/>
      <c r="T865" s="602"/>
      <c r="U865" s="602"/>
      <c r="V865" s="602"/>
      <c r="W865" s="602"/>
      <c r="X865" s="604">
        <v>4</v>
      </c>
      <c r="Y865" s="602"/>
      <c r="Z865" s="602"/>
      <c r="AA865" s="602"/>
      <c r="AB865" s="602"/>
      <c r="AC865" s="602"/>
      <c r="AD865" s="605">
        <v>4</v>
      </c>
    </row>
    <row r="866" spans="1:30" ht="15.75" thickBot="1" x14ac:dyDescent="0.3">
      <c r="A866" s="593" t="s">
        <v>414</v>
      </c>
      <c r="B866" s="672">
        <v>45378</v>
      </c>
      <c r="C866" s="671" t="s">
        <v>396</v>
      </c>
      <c r="D866" s="606" t="s">
        <v>397</v>
      </c>
      <c r="E866" s="670"/>
      <c r="F866" s="670"/>
      <c r="G866" s="670"/>
      <c r="H866" s="670"/>
      <c r="I866" s="670"/>
      <c r="J866" s="670"/>
      <c r="K866" s="607">
        <v>200</v>
      </c>
      <c r="L866" s="607">
        <v>800</v>
      </c>
      <c r="M866" s="670"/>
      <c r="N866" s="670"/>
      <c r="O866" s="670"/>
      <c r="P866" s="670"/>
      <c r="Q866" s="603">
        <v>1000</v>
      </c>
      <c r="R866" s="670"/>
      <c r="S866" s="670"/>
      <c r="T866" s="670"/>
      <c r="U866" s="670"/>
      <c r="V866" s="670"/>
      <c r="W866" s="670"/>
      <c r="X866" s="608">
        <v>1</v>
      </c>
      <c r="Y866" s="608">
        <v>4</v>
      </c>
      <c r="Z866" s="670"/>
      <c r="AA866" s="670"/>
      <c r="AB866" s="670"/>
      <c r="AC866" s="670"/>
      <c r="AD866" s="605">
        <v>5</v>
      </c>
    </row>
    <row r="867" spans="1:30" ht="15.75" thickBot="1" x14ac:dyDescent="0.3">
      <c r="A867" s="593" t="s">
        <v>414</v>
      </c>
      <c r="B867" s="673">
        <v>45380</v>
      </c>
      <c r="C867" s="671" t="s">
        <v>396</v>
      </c>
      <c r="D867" s="600" t="s">
        <v>397</v>
      </c>
      <c r="E867" s="602"/>
      <c r="F867" s="602"/>
      <c r="G867" s="602"/>
      <c r="H867" s="602"/>
      <c r="I867" s="602"/>
      <c r="J867" s="602"/>
      <c r="K867" s="602"/>
      <c r="L867" s="601">
        <v>1000</v>
      </c>
      <c r="M867" s="602"/>
      <c r="N867" s="602"/>
      <c r="O867" s="602"/>
      <c r="P867" s="602"/>
      <c r="Q867" s="603">
        <v>1000</v>
      </c>
      <c r="R867" s="602"/>
      <c r="S867" s="602"/>
      <c r="T867" s="602"/>
      <c r="U867" s="602"/>
      <c r="V867" s="602"/>
      <c r="W867" s="602"/>
      <c r="X867" s="602"/>
      <c r="Y867" s="604">
        <v>3</v>
      </c>
      <c r="Z867" s="602"/>
      <c r="AA867" s="602"/>
      <c r="AB867" s="602"/>
      <c r="AC867" s="602"/>
      <c r="AD867" s="605">
        <v>3</v>
      </c>
    </row>
    <row r="868" spans="1:30" ht="15.75" thickBot="1" x14ac:dyDescent="0.3">
      <c r="A868" s="593" t="s">
        <v>414</v>
      </c>
      <c r="B868" s="672">
        <v>45391</v>
      </c>
      <c r="C868" s="671" t="s">
        <v>396</v>
      </c>
      <c r="D868" s="606" t="s">
        <v>397</v>
      </c>
      <c r="E868" s="670"/>
      <c r="F868" s="670"/>
      <c r="G868" s="670"/>
      <c r="H868" s="670"/>
      <c r="I868" s="670"/>
      <c r="J868" s="670"/>
      <c r="K868" s="607">
        <v>60</v>
      </c>
      <c r="L868" s="607">
        <v>583</v>
      </c>
      <c r="M868" s="670"/>
      <c r="N868" s="670"/>
      <c r="O868" s="670"/>
      <c r="P868" s="670"/>
      <c r="Q868" s="603">
        <v>643</v>
      </c>
      <c r="R868" s="670"/>
      <c r="S868" s="670"/>
      <c r="T868" s="670"/>
      <c r="U868" s="670"/>
      <c r="V868" s="670"/>
      <c r="W868" s="670"/>
      <c r="X868" s="608">
        <v>1</v>
      </c>
      <c r="Y868" s="608">
        <v>4</v>
      </c>
      <c r="Z868" s="670"/>
      <c r="AA868" s="670"/>
      <c r="AB868" s="670"/>
      <c r="AC868" s="670"/>
      <c r="AD868" s="605">
        <v>5</v>
      </c>
    </row>
    <row r="869" spans="1:30" ht="15.75" thickBot="1" x14ac:dyDescent="0.3">
      <c r="A869" s="593" t="s">
        <v>414</v>
      </c>
      <c r="B869" s="673">
        <v>45393</v>
      </c>
      <c r="C869" s="671" t="s">
        <v>396</v>
      </c>
      <c r="D869" s="600" t="s">
        <v>397</v>
      </c>
      <c r="E869" s="602"/>
      <c r="F869" s="602"/>
      <c r="G869" s="602"/>
      <c r="H869" s="602"/>
      <c r="I869" s="602"/>
      <c r="J869" s="602"/>
      <c r="K869" s="602"/>
      <c r="L869" s="602"/>
      <c r="M869" s="601">
        <v>250</v>
      </c>
      <c r="N869" s="602"/>
      <c r="O869" s="602"/>
      <c r="P869" s="602"/>
      <c r="Q869" s="603">
        <v>250</v>
      </c>
      <c r="R869" s="602"/>
      <c r="S869" s="602"/>
      <c r="T869" s="602"/>
      <c r="U869" s="602"/>
      <c r="V869" s="602"/>
      <c r="W869" s="602"/>
      <c r="X869" s="602"/>
      <c r="Y869" s="602"/>
      <c r="Z869" s="604">
        <v>1</v>
      </c>
      <c r="AA869" s="602"/>
      <c r="AB869" s="602"/>
      <c r="AC869" s="602"/>
      <c r="AD869" s="605">
        <v>1</v>
      </c>
    </row>
    <row r="870" spans="1:30" ht="15.75" thickBot="1" x14ac:dyDescent="0.3">
      <c r="A870" s="593" t="s">
        <v>414</v>
      </c>
      <c r="B870" s="672">
        <v>45405</v>
      </c>
      <c r="C870" s="671" t="s">
        <v>396</v>
      </c>
      <c r="D870" s="606" t="s">
        <v>397</v>
      </c>
      <c r="E870" s="670"/>
      <c r="F870" s="670"/>
      <c r="G870" s="670"/>
      <c r="H870" s="670"/>
      <c r="I870" s="670"/>
      <c r="J870" s="670"/>
      <c r="K870" s="670"/>
      <c r="L870" s="670"/>
      <c r="M870" s="607">
        <v>60</v>
      </c>
      <c r="N870" s="670"/>
      <c r="O870" s="670"/>
      <c r="P870" s="670"/>
      <c r="Q870" s="603">
        <v>60</v>
      </c>
      <c r="R870" s="670"/>
      <c r="S870" s="670"/>
      <c r="T870" s="670"/>
      <c r="U870" s="670"/>
      <c r="V870" s="670"/>
      <c r="W870" s="670"/>
      <c r="X870" s="670"/>
      <c r="Y870" s="670"/>
      <c r="Z870" s="608">
        <v>1</v>
      </c>
      <c r="AA870" s="670"/>
      <c r="AB870" s="670"/>
      <c r="AC870" s="670"/>
      <c r="AD870" s="605">
        <v>1</v>
      </c>
    </row>
    <row r="871" spans="1:30" ht="15.75" thickBot="1" x14ac:dyDescent="0.3">
      <c r="A871" s="593" t="s">
        <v>414</v>
      </c>
      <c r="B871" s="673">
        <v>45406</v>
      </c>
      <c r="C871" s="671" t="s">
        <v>396</v>
      </c>
      <c r="D871" s="600" t="s">
        <v>397</v>
      </c>
      <c r="E871" s="602"/>
      <c r="F871" s="602"/>
      <c r="G871" s="602"/>
      <c r="H871" s="602"/>
      <c r="I871" s="602"/>
      <c r="J871" s="602"/>
      <c r="K871" s="602"/>
      <c r="L871" s="602"/>
      <c r="M871" s="601">
        <v>60</v>
      </c>
      <c r="N871" s="602"/>
      <c r="O871" s="602"/>
      <c r="P871" s="602"/>
      <c r="Q871" s="603">
        <v>60</v>
      </c>
      <c r="R871" s="602"/>
      <c r="S871" s="602"/>
      <c r="T871" s="602"/>
      <c r="U871" s="602"/>
      <c r="V871" s="602"/>
      <c r="W871" s="602"/>
      <c r="X871" s="602"/>
      <c r="Y871" s="602"/>
      <c r="Z871" s="604">
        <v>1</v>
      </c>
      <c r="AA871" s="602"/>
      <c r="AB871" s="602"/>
      <c r="AC871" s="602"/>
      <c r="AD871" s="605">
        <v>1</v>
      </c>
    </row>
    <row r="872" spans="1:30" ht="15.75" thickBot="1" x14ac:dyDescent="0.3">
      <c r="A872" s="593" t="s">
        <v>414</v>
      </c>
      <c r="B872" s="672">
        <v>45420</v>
      </c>
      <c r="C872" s="671" t="s">
        <v>396</v>
      </c>
      <c r="D872" s="606" t="s">
        <v>397</v>
      </c>
      <c r="E872" s="670"/>
      <c r="F872" s="670"/>
      <c r="G872" s="670"/>
      <c r="H872" s="670"/>
      <c r="I872" s="670"/>
      <c r="J872" s="670"/>
      <c r="K872" s="670"/>
      <c r="L872" s="670"/>
      <c r="M872" s="670"/>
      <c r="N872" s="607">
        <v>200</v>
      </c>
      <c r="O872" s="670"/>
      <c r="P872" s="670"/>
      <c r="Q872" s="603">
        <v>200</v>
      </c>
      <c r="R872" s="670"/>
      <c r="S872" s="670"/>
      <c r="T872" s="670"/>
      <c r="U872" s="670"/>
      <c r="V872" s="670"/>
      <c r="W872" s="670"/>
      <c r="X872" s="670"/>
      <c r="Y872" s="670"/>
      <c r="Z872" s="670"/>
      <c r="AA872" s="608">
        <v>1</v>
      </c>
      <c r="AB872" s="670"/>
      <c r="AC872" s="670"/>
      <c r="AD872" s="605">
        <v>1</v>
      </c>
    </row>
    <row r="873" spans="1:30" ht="15.75" thickBot="1" x14ac:dyDescent="0.3">
      <c r="A873" s="593" t="s">
        <v>414</v>
      </c>
      <c r="B873" s="673">
        <v>45421</v>
      </c>
      <c r="C873" s="671" t="s">
        <v>396</v>
      </c>
      <c r="D873" s="600" t="s">
        <v>397</v>
      </c>
      <c r="E873" s="602"/>
      <c r="F873" s="602"/>
      <c r="G873" s="602"/>
      <c r="H873" s="602"/>
      <c r="I873" s="602"/>
      <c r="J873" s="602"/>
      <c r="K873" s="602"/>
      <c r="L873" s="602"/>
      <c r="M873" s="601">
        <v>60</v>
      </c>
      <c r="N873" s="602"/>
      <c r="O873" s="602"/>
      <c r="P873" s="602"/>
      <c r="Q873" s="603">
        <v>60</v>
      </c>
      <c r="R873" s="602"/>
      <c r="S873" s="602"/>
      <c r="T873" s="602"/>
      <c r="U873" s="602"/>
      <c r="V873" s="602"/>
      <c r="W873" s="602"/>
      <c r="X873" s="602"/>
      <c r="Y873" s="602"/>
      <c r="Z873" s="604">
        <v>1</v>
      </c>
      <c r="AA873" s="602"/>
      <c r="AB873" s="602"/>
      <c r="AC873" s="602"/>
      <c r="AD873" s="605">
        <v>1</v>
      </c>
    </row>
    <row r="874" spans="1:30" ht="15.75" thickBot="1" x14ac:dyDescent="0.3">
      <c r="A874" s="593" t="s">
        <v>414</v>
      </c>
      <c r="B874" s="672">
        <v>45427</v>
      </c>
      <c r="C874" s="671" t="s">
        <v>396</v>
      </c>
      <c r="D874" s="606" t="s">
        <v>397</v>
      </c>
      <c r="E874" s="670"/>
      <c r="F874" s="670"/>
      <c r="G874" s="670"/>
      <c r="H874" s="670"/>
      <c r="I874" s="670"/>
      <c r="J874" s="670"/>
      <c r="K874" s="670"/>
      <c r="L874" s="670"/>
      <c r="M874" s="670"/>
      <c r="N874" s="607">
        <v>700</v>
      </c>
      <c r="O874" s="670"/>
      <c r="P874" s="670"/>
      <c r="Q874" s="603">
        <v>700</v>
      </c>
      <c r="R874" s="670"/>
      <c r="S874" s="670"/>
      <c r="T874" s="670"/>
      <c r="U874" s="670"/>
      <c r="V874" s="670"/>
      <c r="W874" s="670"/>
      <c r="X874" s="670"/>
      <c r="Y874" s="670"/>
      <c r="Z874" s="670"/>
      <c r="AA874" s="608">
        <v>2</v>
      </c>
      <c r="AB874" s="670"/>
      <c r="AC874" s="670"/>
      <c r="AD874" s="605">
        <v>2</v>
      </c>
    </row>
    <row r="875" spans="1:30" ht="15.75" thickBot="1" x14ac:dyDescent="0.3">
      <c r="A875" s="593" t="s">
        <v>414</v>
      </c>
      <c r="B875" s="673">
        <v>45433</v>
      </c>
      <c r="C875" s="671" t="s">
        <v>396</v>
      </c>
      <c r="D875" s="600" t="s">
        <v>397</v>
      </c>
      <c r="E875" s="602"/>
      <c r="F875" s="602"/>
      <c r="G875" s="602"/>
      <c r="H875" s="602"/>
      <c r="I875" s="602"/>
      <c r="J875" s="602"/>
      <c r="K875" s="602"/>
      <c r="L875" s="602"/>
      <c r="M875" s="602"/>
      <c r="N875" s="601">
        <v>422.51</v>
      </c>
      <c r="O875" s="602"/>
      <c r="P875" s="602"/>
      <c r="Q875" s="603">
        <v>422.51</v>
      </c>
      <c r="R875" s="602"/>
      <c r="S875" s="602"/>
      <c r="T875" s="602"/>
      <c r="U875" s="602"/>
      <c r="V875" s="602"/>
      <c r="W875" s="602"/>
      <c r="X875" s="602"/>
      <c r="Y875" s="602"/>
      <c r="Z875" s="602"/>
      <c r="AA875" s="604">
        <v>2</v>
      </c>
      <c r="AB875" s="602"/>
      <c r="AC875" s="602"/>
      <c r="AD875" s="605">
        <v>2</v>
      </c>
    </row>
    <row r="876" spans="1:30" ht="15.75" thickBot="1" x14ac:dyDescent="0.3">
      <c r="A876" s="593" t="s">
        <v>414</v>
      </c>
      <c r="B876" s="672">
        <v>45435</v>
      </c>
      <c r="C876" s="671" t="s">
        <v>396</v>
      </c>
      <c r="D876" s="606" t="s">
        <v>397</v>
      </c>
      <c r="E876" s="670"/>
      <c r="F876" s="670"/>
      <c r="G876" s="670"/>
      <c r="H876" s="670"/>
      <c r="I876" s="670"/>
      <c r="J876" s="670"/>
      <c r="K876" s="670"/>
      <c r="L876" s="670"/>
      <c r="M876" s="670"/>
      <c r="N876" s="607">
        <v>650</v>
      </c>
      <c r="O876" s="670"/>
      <c r="P876" s="670"/>
      <c r="Q876" s="603">
        <v>650</v>
      </c>
      <c r="R876" s="670"/>
      <c r="S876" s="670"/>
      <c r="T876" s="670"/>
      <c r="U876" s="670"/>
      <c r="V876" s="670"/>
      <c r="W876" s="670"/>
      <c r="X876" s="670"/>
      <c r="Y876" s="670"/>
      <c r="Z876" s="670"/>
      <c r="AA876" s="608">
        <v>3</v>
      </c>
      <c r="AB876" s="670"/>
      <c r="AC876" s="670"/>
      <c r="AD876" s="605">
        <v>3</v>
      </c>
    </row>
    <row r="877" spans="1:30" ht="15.75" thickBot="1" x14ac:dyDescent="0.3">
      <c r="A877" s="593" t="s">
        <v>414</v>
      </c>
      <c r="B877" s="673">
        <v>45447</v>
      </c>
      <c r="C877" s="671" t="s">
        <v>396</v>
      </c>
      <c r="D877" s="600" t="s">
        <v>397</v>
      </c>
      <c r="E877" s="602"/>
      <c r="F877" s="602"/>
      <c r="G877" s="602"/>
      <c r="H877" s="602"/>
      <c r="I877" s="602"/>
      <c r="J877" s="602"/>
      <c r="K877" s="602"/>
      <c r="L877" s="602"/>
      <c r="M877" s="602"/>
      <c r="N877" s="601">
        <v>60</v>
      </c>
      <c r="O877" s="602"/>
      <c r="P877" s="602"/>
      <c r="Q877" s="603">
        <v>60</v>
      </c>
      <c r="R877" s="602"/>
      <c r="S877" s="602"/>
      <c r="T877" s="602"/>
      <c r="U877" s="602"/>
      <c r="V877" s="602"/>
      <c r="W877" s="602"/>
      <c r="X877" s="602"/>
      <c r="Y877" s="602"/>
      <c r="Z877" s="602"/>
      <c r="AA877" s="604">
        <v>1</v>
      </c>
      <c r="AB877" s="602"/>
      <c r="AC877" s="602"/>
      <c r="AD877" s="605">
        <v>1</v>
      </c>
    </row>
    <row r="878" spans="1:30" ht="15.75" thickBot="1" x14ac:dyDescent="0.3">
      <c r="A878" s="593" t="s">
        <v>414</v>
      </c>
      <c r="B878" s="672">
        <v>45448</v>
      </c>
      <c r="C878" s="671" t="s">
        <v>396</v>
      </c>
      <c r="D878" s="606" t="s">
        <v>397</v>
      </c>
      <c r="E878" s="670"/>
      <c r="F878" s="670"/>
      <c r="G878" s="670"/>
      <c r="H878" s="670"/>
      <c r="I878" s="670"/>
      <c r="J878" s="670"/>
      <c r="K878" s="670"/>
      <c r="L878" s="670"/>
      <c r="M878" s="670"/>
      <c r="N878" s="607">
        <v>60</v>
      </c>
      <c r="O878" s="670"/>
      <c r="P878" s="670"/>
      <c r="Q878" s="603">
        <v>60</v>
      </c>
      <c r="R878" s="670"/>
      <c r="S878" s="670"/>
      <c r="T878" s="670"/>
      <c r="U878" s="670"/>
      <c r="V878" s="670"/>
      <c r="W878" s="670"/>
      <c r="X878" s="670"/>
      <c r="Y878" s="670"/>
      <c r="Z878" s="670"/>
      <c r="AA878" s="608">
        <v>1</v>
      </c>
      <c r="AB878" s="670"/>
      <c r="AC878" s="670"/>
      <c r="AD878" s="605">
        <v>1</v>
      </c>
    </row>
    <row r="879" spans="1:30" ht="15.75" thickBot="1" x14ac:dyDescent="0.3">
      <c r="A879" s="593" t="s">
        <v>414</v>
      </c>
      <c r="B879" s="673">
        <v>45454</v>
      </c>
      <c r="C879" s="671" t="s">
        <v>396</v>
      </c>
      <c r="D879" s="600" t="s">
        <v>397</v>
      </c>
      <c r="E879" s="602"/>
      <c r="F879" s="602"/>
      <c r="G879" s="602"/>
      <c r="H879" s="602"/>
      <c r="I879" s="602"/>
      <c r="J879" s="602"/>
      <c r="K879" s="602"/>
      <c r="L879" s="602"/>
      <c r="M879" s="602"/>
      <c r="N879" s="601">
        <v>1010</v>
      </c>
      <c r="O879" s="601">
        <v>292.05</v>
      </c>
      <c r="P879" s="602"/>
      <c r="Q879" s="603">
        <v>1302.05</v>
      </c>
      <c r="R879" s="602"/>
      <c r="S879" s="602"/>
      <c r="T879" s="602"/>
      <c r="U879" s="602"/>
      <c r="V879" s="602"/>
      <c r="W879" s="602"/>
      <c r="X879" s="602"/>
      <c r="Y879" s="602"/>
      <c r="Z879" s="602"/>
      <c r="AA879" s="604">
        <v>3</v>
      </c>
      <c r="AB879" s="604">
        <v>1</v>
      </c>
      <c r="AC879" s="602"/>
      <c r="AD879" s="605">
        <v>4</v>
      </c>
    </row>
    <row r="880" spans="1:30" ht="15.75" thickBot="1" x14ac:dyDescent="0.3">
      <c r="A880" s="593" t="s">
        <v>414</v>
      </c>
      <c r="B880" s="672">
        <v>45455</v>
      </c>
      <c r="C880" s="671" t="s">
        <v>396</v>
      </c>
      <c r="D880" s="606" t="s">
        <v>397</v>
      </c>
      <c r="E880" s="670"/>
      <c r="F880" s="670"/>
      <c r="G880" s="670"/>
      <c r="H880" s="670"/>
      <c r="I880" s="670"/>
      <c r="J880" s="670"/>
      <c r="K880" s="670"/>
      <c r="L880" s="670"/>
      <c r="M880" s="670"/>
      <c r="N880" s="607">
        <v>60</v>
      </c>
      <c r="O880" s="607">
        <v>60</v>
      </c>
      <c r="P880" s="670"/>
      <c r="Q880" s="603">
        <v>120</v>
      </c>
      <c r="R880" s="670"/>
      <c r="S880" s="670"/>
      <c r="T880" s="670"/>
      <c r="U880" s="670"/>
      <c r="V880" s="670"/>
      <c r="W880" s="670"/>
      <c r="X880" s="670"/>
      <c r="Y880" s="670"/>
      <c r="Z880" s="670"/>
      <c r="AA880" s="608">
        <v>1</v>
      </c>
      <c r="AB880" s="608">
        <v>1</v>
      </c>
      <c r="AC880" s="670"/>
      <c r="AD880" s="605">
        <v>2</v>
      </c>
    </row>
    <row r="881" spans="1:30" ht="15.75" thickBot="1" x14ac:dyDescent="0.3">
      <c r="A881" s="593" t="s">
        <v>414</v>
      </c>
      <c r="B881" s="673">
        <v>45463</v>
      </c>
      <c r="C881" s="671" t="s">
        <v>396</v>
      </c>
      <c r="D881" s="600" t="s">
        <v>397</v>
      </c>
      <c r="E881" s="602"/>
      <c r="F881" s="602"/>
      <c r="G881" s="602"/>
      <c r="H881" s="602"/>
      <c r="I881" s="602"/>
      <c r="J881" s="602"/>
      <c r="K881" s="602"/>
      <c r="L881" s="602"/>
      <c r="M881" s="602"/>
      <c r="N881" s="602"/>
      <c r="O881" s="601">
        <v>300</v>
      </c>
      <c r="P881" s="602"/>
      <c r="Q881" s="603">
        <v>300</v>
      </c>
      <c r="R881" s="602"/>
      <c r="S881" s="602"/>
      <c r="T881" s="602"/>
      <c r="U881" s="602"/>
      <c r="V881" s="602"/>
      <c r="W881" s="602"/>
      <c r="X881" s="602"/>
      <c r="Y881" s="602"/>
      <c r="Z881" s="602"/>
      <c r="AA881" s="602"/>
      <c r="AB881" s="604">
        <v>1</v>
      </c>
      <c r="AC881" s="602"/>
      <c r="AD881" s="605">
        <v>1</v>
      </c>
    </row>
    <row r="882" spans="1:30" ht="15.75" thickBot="1" x14ac:dyDescent="0.3">
      <c r="A882" s="593" t="s">
        <v>414</v>
      </c>
      <c r="B882" s="672">
        <v>45467</v>
      </c>
      <c r="C882" s="671" t="s">
        <v>396</v>
      </c>
      <c r="D882" s="606" t="s">
        <v>397</v>
      </c>
      <c r="E882" s="670"/>
      <c r="F882" s="670"/>
      <c r="G882" s="670"/>
      <c r="H882" s="670"/>
      <c r="I882" s="670"/>
      <c r="J882" s="670"/>
      <c r="K882" s="670"/>
      <c r="L882" s="670"/>
      <c r="M882" s="670"/>
      <c r="N882" s="670"/>
      <c r="O882" s="607">
        <v>250</v>
      </c>
      <c r="P882" s="670"/>
      <c r="Q882" s="603">
        <v>250</v>
      </c>
      <c r="R882" s="670"/>
      <c r="S882" s="670"/>
      <c r="T882" s="670"/>
      <c r="U882" s="670"/>
      <c r="V882" s="670"/>
      <c r="W882" s="670"/>
      <c r="X882" s="670"/>
      <c r="Y882" s="670"/>
      <c r="Z882" s="670"/>
      <c r="AA882" s="670"/>
      <c r="AB882" s="608">
        <v>1</v>
      </c>
      <c r="AC882" s="670"/>
      <c r="AD882" s="605">
        <v>1</v>
      </c>
    </row>
    <row r="883" spans="1:30" ht="15.75" thickBot="1" x14ac:dyDescent="0.3">
      <c r="A883" s="593" t="s">
        <v>414</v>
      </c>
      <c r="B883" s="673">
        <v>45490</v>
      </c>
      <c r="C883" s="671" t="s">
        <v>396</v>
      </c>
      <c r="D883" s="600" t="s">
        <v>397</v>
      </c>
      <c r="E883" s="602"/>
      <c r="F883" s="602"/>
      <c r="G883" s="602"/>
      <c r="H883" s="602"/>
      <c r="I883" s="602"/>
      <c r="J883" s="602"/>
      <c r="K883" s="602"/>
      <c r="L883" s="602"/>
      <c r="M883" s="602"/>
      <c r="N883" s="602"/>
      <c r="O883" s="601">
        <v>120</v>
      </c>
      <c r="P883" s="602"/>
      <c r="Q883" s="603">
        <v>120</v>
      </c>
      <c r="R883" s="602"/>
      <c r="S883" s="602"/>
      <c r="T883" s="602"/>
      <c r="U883" s="602"/>
      <c r="V883" s="602"/>
      <c r="W883" s="602"/>
      <c r="X883" s="602"/>
      <c r="Y883" s="602"/>
      <c r="Z883" s="602"/>
      <c r="AA883" s="602"/>
      <c r="AB883" s="604">
        <v>2</v>
      </c>
      <c r="AC883" s="602"/>
      <c r="AD883" s="605">
        <v>2</v>
      </c>
    </row>
    <row r="884" spans="1:30" ht="15.75" thickBot="1" x14ac:dyDescent="0.3">
      <c r="A884" s="593" t="s">
        <v>414</v>
      </c>
      <c r="B884" s="672">
        <v>45491</v>
      </c>
      <c r="C884" s="671" t="s">
        <v>396</v>
      </c>
      <c r="D884" s="606" t="s">
        <v>397</v>
      </c>
      <c r="E884" s="670"/>
      <c r="F884" s="670"/>
      <c r="G884" s="670"/>
      <c r="H884" s="670"/>
      <c r="I884" s="670"/>
      <c r="J884" s="670"/>
      <c r="K884" s="670"/>
      <c r="L884" s="670"/>
      <c r="M884" s="670"/>
      <c r="N884" s="670"/>
      <c r="O884" s="670"/>
      <c r="P884" s="607">
        <v>180</v>
      </c>
      <c r="Q884" s="603">
        <v>180</v>
      </c>
      <c r="R884" s="670"/>
      <c r="S884" s="670"/>
      <c r="T884" s="670"/>
      <c r="U884" s="670"/>
      <c r="V884" s="670"/>
      <c r="W884" s="670"/>
      <c r="X884" s="670"/>
      <c r="Y884" s="670"/>
      <c r="Z884" s="670"/>
      <c r="AA884" s="670"/>
      <c r="AB884" s="670"/>
      <c r="AC884" s="608">
        <v>3</v>
      </c>
      <c r="AD884" s="605">
        <v>3</v>
      </c>
    </row>
    <row r="885" spans="1:30" ht="15.75" thickBot="1" x14ac:dyDescent="0.3">
      <c r="A885" s="593" t="s">
        <v>414</v>
      </c>
      <c r="B885" s="673">
        <v>45492</v>
      </c>
      <c r="C885" s="671" t="s">
        <v>396</v>
      </c>
      <c r="D885" s="600" t="s">
        <v>397</v>
      </c>
      <c r="E885" s="602"/>
      <c r="F885" s="602"/>
      <c r="G885" s="602"/>
      <c r="H885" s="602"/>
      <c r="I885" s="602"/>
      <c r="J885" s="602"/>
      <c r="K885" s="602"/>
      <c r="L885" s="602"/>
      <c r="M885" s="602"/>
      <c r="N885" s="602"/>
      <c r="O885" s="602"/>
      <c r="P885" s="601">
        <v>60</v>
      </c>
      <c r="Q885" s="603">
        <v>60</v>
      </c>
      <c r="R885" s="602"/>
      <c r="S885" s="602"/>
      <c r="T885" s="602"/>
      <c r="U885" s="602"/>
      <c r="V885" s="602"/>
      <c r="W885" s="602"/>
      <c r="X885" s="602"/>
      <c r="Y885" s="602"/>
      <c r="Z885" s="602"/>
      <c r="AA885" s="602"/>
      <c r="AB885" s="602"/>
      <c r="AC885" s="604">
        <v>1</v>
      </c>
      <c r="AD885" s="605">
        <v>1</v>
      </c>
    </row>
    <row r="886" spans="1:30" ht="15.75" thickBot="1" x14ac:dyDescent="0.3">
      <c r="A886" s="593" t="s">
        <v>414</v>
      </c>
      <c r="B886" s="672">
        <v>45495</v>
      </c>
      <c r="C886" s="671" t="s">
        <v>396</v>
      </c>
      <c r="D886" s="606" t="s">
        <v>397</v>
      </c>
      <c r="E886" s="670"/>
      <c r="F886" s="670"/>
      <c r="G886" s="670"/>
      <c r="H886" s="670"/>
      <c r="I886" s="670"/>
      <c r="J886" s="670"/>
      <c r="K886" s="670"/>
      <c r="L886" s="670"/>
      <c r="M886" s="670"/>
      <c r="N886" s="670"/>
      <c r="O886" s="670"/>
      <c r="P886" s="607">
        <v>457</v>
      </c>
      <c r="Q886" s="603">
        <v>457</v>
      </c>
      <c r="R886" s="670"/>
      <c r="S886" s="670"/>
      <c r="T886" s="670"/>
      <c r="U886" s="670"/>
      <c r="V886" s="670"/>
      <c r="W886" s="670"/>
      <c r="X886" s="670"/>
      <c r="Y886" s="670"/>
      <c r="Z886" s="670"/>
      <c r="AA886" s="670"/>
      <c r="AB886" s="670"/>
      <c r="AC886" s="608">
        <v>2</v>
      </c>
      <c r="AD886" s="605">
        <v>2</v>
      </c>
    </row>
    <row r="887" spans="1:30" ht="15.75" thickBot="1" x14ac:dyDescent="0.3">
      <c r="A887" s="593" t="s">
        <v>414</v>
      </c>
      <c r="B887" s="673">
        <v>45505</v>
      </c>
      <c r="C887" s="671" t="s">
        <v>396</v>
      </c>
      <c r="D887" s="600" t="s">
        <v>397</v>
      </c>
      <c r="E887" s="602"/>
      <c r="F887" s="602"/>
      <c r="G887" s="602"/>
      <c r="H887" s="602"/>
      <c r="I887" s="602"/>
      <c r="J887" s="602"/>
      <c r="K887" s="602"/>
      <c r="L887" s="602"/>
      <c r="M887" s="602"/>
      <c r="N887" s="602"/>
      <c r="O887" s="602"/>
      <c r="P887" s="601">
        <v>200</v>
      </c>
      <c r="Q887" s="603">
        <v>200</v>
      </c>
      <c r="R887" s="602"/>
      <c r="S887" s="602"/>
      <c r="T887" s="602"/>
      <c r="U887" s="602"/>
      <c r="V887" s="602"/>
      <c r="W887" s="602"/>
      <c r="X887" s="602"/>
      <c r="Y887" s="602"/>
      <c r="Z887" s="602"/>
      <c r="AA887" s="602"/>
      <c r="AB887" s="602"/>
      <c r="AC887" s="604">
        <v>1</v>
      </c>
      <c r="AD887" s="605">
        <v>1</v>
      </c>
    </row>
    <row r="888" spans="1:30" ht="15.75" thickBot="1" x14ac:dyDescent="0.3">
      <c r="A888" s="593" t="s">
        <v>414</v>
      </c>
      <c r="B888" s="672">
        <v>45506</v>
      </c>
      <c r="C888" s="671" t="s">
        <v>396</v>
      </c>
      <c r="D888" s="606" t="s">
        <v>397</v>
      </c>
      <c r="E888" s="670"/>
      <c r="F888" s="670"/>
      <c r="G888" s="670"/>
      <c r="H888" s="670"/>
      <c r="I888" s="670"/>
      <c r="J888" s="670"/>
      <c r="K888" s="670"/>
      <c r="L888" s="670"/>
      <c r="M888" s="670"/>
      <c r="N888" s="670"/>
      <c r="O888" s="670"/>
      <c r="P888" s="607">
        <v>691.54</v>
      </c>
      <c r="Q888" s="603">
        <v>691.54</v>
      </c>
      <c r="R888" s="670"/>
      <c r="S888" s="670"/>
      <c r="T888" s="670"/>
      <c r="U888" s="670"/>
      <c r="V888" s="670"/>
      <c r="W888" s="670"/>
      <c r="X888" s="670"/>
      <c r="Y888" s="670"/>
      <c r="Z888" s="670"/>
      <c r="AA888" s="670"/>
      <c r="AB888" s="670"/>
      <c r="AC888" s="608">
        <v>3</v>
      </c>
      <c r="AD888" s="605">
        <v>3</v>
      </c>
    </row>
    <row r="889" spans="1:30" ht="15.75" thickBot="1" x14ac:dyDescent="0.3">
      <c r="A889" s="593" t="s">
        <v>414</v>
      </c>
      <c r="B889" s="673">
        <v>45517</v>
      </c>
      <c r="C889" s="671" t="s">
        <v>396</v>
      </c>
      <c r="D889" s="600" t="s">
        <v>397</v>
      </c>
      <c r="E889" s="602"/>
      <c r="F889" s="602"/>
      <c r="G889" s="602"/>
      <c r="H889" s="602"/>
      <c r="I889" s="602"/>
      <c r="J889" s="602"/>
      <c r="K889" s="602"/>
      <c r="L889" s="602"/>
      <c r="M889" s="602"/>
      <c r="N889" s="602"/>
      <c r="O889" s="602"/>
      <c r="P889" s="601">
        <v>500</v>
      </c>
      <c r="Q889" s="603">
        <v>500</v>
      </c>
      <c r="R889" s="602"/>
      <c r="S889" s="602"/>
      <c r="T889" s="602"/>
      <c r="U889" s="602"/>
      <c r="V889" s="602"/>
      <c r="W889" s="602"/>
      <c r="X889" s="602"/>
      <c r="Y889" s="602"/>
      <c r="Z889" s="602"/>
      <c r="AA889" s="602"/>
      <c r="AB889" s="602"/>
      <c r="AC889" s="604">
        <v>1</v>
      </c>
      <c r="AD889" s="605">
        <v>1</v>
      </c>
    </row>
    <row r="890" spans="1:30" ht="15.75" thickBot="1" x14ac:dyDescent="0.3">
      <c r="A890" s="593" t="s">
        <v>414</v>
      </c>
      <c r="B890" s="671" t="s">
        <v>398</v>
      </c>
      <c r="C890" s="671" t="s">
        <v>396</v>
      </c>
      <c r="D890" s="606" t="s">
        <v>397</v>
      </c>
      <c r="E890" s="670"/>
      <c r="F890" s="670"/>
      <c r="G890" s="670"/>
      <c r="H890" s="670"/>
      <c r="I890" s="670"/>
      <c r="J890" s="670"/>
      <c r="K890" s="670"/>
      <c r="L890" s="670"/>
      <c r="M890" s="670"/>
      <c r="N890" s="670"/>
      <c r="O890" s="670"/>
      <c r="P890" s="670"/>
      <c r="Q890" s="591"/>
      <c r="R890" s="608">
        <v>3</v>
      </c>
      <c r="S890" s="608">
        <v>1</v>
      </c>
      <c r="T890" s="608">
        <v>6</v>
      </c>
      <c r="U890" s="608">
        <v>2</v>
      </c>
      <c r="V890" s="608">
        <v>6</v>
      </c>
      <c r="W890" s="608">
        <v>7</v>
      </c>
      <c r="X890" s="608">
        <v>3</v>
      </c>
      <c r="Y890" s="608">
        <v>11</v>
      </c>
      <c r="Z890" s="608">
        <v>4</v>
      </c>
      <c r="AA890" s="608">
        <v>10</v>
      </c>
      <c r="AB890" s="608">
        <v>5</v>
      </c>
      <c r="AC890" s="608">
        <v>11</v>
      </c>
      <c r="AD890" s="605">
        <v>69</v>
      </c>
    </row>
    <row r="891" spans="1:30" ht="15.75" thickBot="1" x14ac:dyDescent="0.3">
      <c r="A891" s="593" t="s">
        <v>414</v>
      </c>
      <c r="B891" s="671" t="s">
        <v>400</v>
      </c>
      <c r="C891" s="671" t="s">
        <v>400</v>
      </c>
      <c r="D891" s="609" t="s">
        <v>400</v>
      </c>
      <c r="E891" s="603">
        <v>590.73</v>
      </c>
      <c r="F891" s="603">
        <v>981</v>
      </c>
      <c r="G891" s="603">
        <v>1966.38</v>
      </c>
      <c r="H891" s="603">
        <v>1100</v>
      </c>
      <c r="I891" s="603">
        <v>1613.72</v>
      </c>
      <c r="J891" s="603">
        <v>1850</v>
      </c>
      <c r="K891" s="603">
        <v>3180.63</v>
      </c>
      <c r="L891" s="603">
        <v>2383</v>
      </c>
      <c r="M891" s="603">
        <v>430</v>
      </c>
      <c r="N891" s="603">
        <v>3162.51</v>
      </c>
      <c r="O891" s="603">
        <v>1022.05</v>
      </c>
      <c r="P891" s="603">
        <v>2088.54</v>
      </c>
      <c r="Q891" s="603">
        <v>20368.560000000001</v>
      </c>
      <c r="R891" s="610">
        <v>4</v>
      </c>
      <c r="S891" s="610">
        <v>4</v>
      </c>
      <c r="T891" s="610">
        <v>8</v>
      </c>
      <c r="U891" s="610">
        <v>5</v>
      </c>
      <c r="V891" s="610">
        <v>7</v>
      </c>
      <c r="W891" s="610">
        <v>7</v>
      </c>
      <c r="X891" s="610">
        <v>11</v>
      </c>
      <c r="Y891" s="610">
        <v>11</v>
      </c>
      <c r="Z891" s="610">
        <v>4</v>
      </c>
      <c r="AA891" s="610">
        <v>14</v>
      </c>
      <c r="AB891" s="610">
        <v>6</v>
      </c>
      <c r="AC891" s="610">
        <v>11</v>
      </c>
      <c r="AD891" s="605">
        <v>92</v>
      </c>
    </row>
    <row r="892" spans="1:30" ht="15.75" thickBot="1" x14ac:dyDescent="0.3">
      <c r="A892" s="593" t="s">
        <v>415</v>
      </c>
      <c r="B892" s="672">
        <v>45142</v>
      </c>
      <c r="C892" s="671" t="s">
        <v>396</v>
      </c>
      <c r="D892" s="606" t="s">
        <v>403</v>
      </c>
      <c r="E892" s="607">
        <v>9054</v>
      </c>
      <c r="F892" s="670"/>
      <c r="G892" s="670"/>
      <c r="H892" s="670"/>
      <c r="I892" s="670"/>
      <c r="J892" s="670"/>
      <c r="K892" s="670"/>
      <c r="L892" s="670"/>
      <c r="M892" s="670"/>
      <c r="N892" s="670"/>
      <c r="O892" s="670"/>
      <c r="P892" s="670"/>
      <c r="Q892" s="603">
        <v>9054</v>
      </c>
      <c r="R892" s="608">
        <v>19</v>
      </c>
      <c r="S892" s="670"/>
      <c r="T892" s="670"/>
      <c r="U892" s="670"/>
      <c r="V892" s="670"/>
      <c r="W892" s="670"/>
      <c r="X892" s="670"/>
      <c r="Y892" s="670"/>
      <c r="Z892" s="670"/>
      <c r="AA892" s="670"/>
      <c r="AB892" s="670"/>
      <c r="AC892" s="670"/>
      <c r="AD892" s="605">
        <v>19</v>
      </c>
    </row>
    <row r="893" spans="1:30" ht="15.75" thickBot="1" x14ac:dyDescent="0.3">
      <c r="A893" s="593" t="s">
        <v>415</v>
      </c>
      <c r="B893" s="673">
        <v>45147</v>
      </c>
      <c r="C893" s="671" t="s">
        <v>396</v>
      </c>
      <c r="D893" s="600" t="s">
        <v>402</v>
      </c>
      <c r="E893" s="601">
        <v>12685</v>
      </c>
      <c r="F893" s="602"/>
      <c r="G893" s="602"/>
      <c r="H893" s="602"/>
      <c r="I893" s="602"/>
      <c r="J893" s="602"/>
      <c r="K893" s="602"/>
      <c r="L893" s="602"/>
      <c r="M893" s="602"/>
      <c r="N893" s="602"/>
      <c r="O893" s="602"/>
      <c r="P893" s="602"/>
      <c r="Q893" s="603">
        <v>12685</v>
      </c>
      <c r="R893" s="604">
        <v>23</v>
      </c>
      <c r="S893" s="602"/>
      <c r="T893" s="602"/>
      <c r="U893" s="602"/>
      <c r="V893" s="602"/>
      <c r="W893" s="602"/>
      <c r="X893" s="602"/>
      <c r="Y893" s="602"/>
      <c r="Z893" s="602"/>
      <c r="AA893" s="602"/>
      <c r="AB893" s="602"/>
      <c r="AC893" s="602"/>
      <c r="AD893" s="605">
        <v>23</v>
      </c>
    </row>
    <row r="894" spans="1:30" ht="15.75" thickBot="1" x14ac:dyDescent="0.3">
      <c r="A894" s="593" t="s">
        <v>415</v>
      </c>
      <c r="B894" s="672">
        <v>45167</v>
      </c>
      <c r="C894" s="671" t="s">
        <v>396</v>
      </c>
      <c r="D894" s="606" t="s">
        <v>402</v>
      </c>
      <c r="E894" s="607">
        <v>16367</v>
      </c>
      <c r="F894" s="670"/>
      <c r="G894" s="670"/>
      <c r="H894" s="670"/>
      <c r="I894" s="670"/>
      <c r="J894" s="670"/>
      <c r="K894" s="670"/>
      <c r="L894" s="670"/>
      <c r="M894" s="670"/>
      <c r="N894" s="670"/>
      <c r="O894" s="670"/>
      <c r="P894" s="670"/>
      <c r="Q894" s="603">
        <v>16367</v>
      </c>
      <c r="R894" s="608">
        <v>25</v>
      </c>
      <c r="S894" s="670"/>
      <c r="T894" s="670"/>
      <c r="U894" s="670"/>
      <c r="V894" s="670"/>
      <c r="W894" s="670"/>
      <c r="X894" s="670"/>
      <c r="Y894" s="670"/>
      <c r="Z894" s="670"/>
      <c r="AA894" s="670"/>
      <c r="AB894" s="670"/>
      <c r="AC894" s="670"/>
      <c r="AD894" s="605">
        <v>25</v>
      </c>
    </row>
    <row r="895" spans="1:30" ht="15.75" thickBot="1" x14ac:dyDescent="0.3">
      <c r="A895" s="593" t="s">
        <v>415</v>
      </c>
      <c r="B895" s="673">
        <v>45170</v>
      </c>
      <c r="C895" s="671" t="s">
        <v>396</v>
      </c>
      <c r="D895" s="600" t="s">
        <v>403</v>
      </c>
      <c r="E895" s="601">
        <v>22335</v>
      </c>
      <c r="F895" s="601">
        <v>18006</v>
      </c>
      <c r="G895" s="602"/>
      <c r="H895" s="602"/>
      <c r="I895" s="602"/>
      <c r="J895" s="602"/>
      <c r="K895" s="602"/>
      <c r="L895" s="602"/>
      <c r="M895" s="602"/>
      <c r="N895" s="602"/>
      <c r="O895" s="602"/>
      <c r="P895" s="602"/>
      <c r="Q895" s="603">
        <v>40341</v>
      </c>
      <c r="R895" s="604">
        <v>39</v>
      </c>
      <c r="S895" s="604">
        <v>34</v>
      </c>
      <c r="T895" s="602"/>
      <c r="U895" s="602"/>
      <c r="V895" s="602"/>
      <c r="W895" s="602"/>
      <c r="X895" s="602"/>
      <c r="Y895" s="602"/>
      <c r="Z895" s="602"/>
      <c r="AA895" s="602"/>
      <c r="AB895" s="602"/>
      <c r="AC895" s="602"/>
      <c r="AD895" s="605">
        <v>73</v>
      </c>
    </row>
    <row r="896" spans="1:30" ht="15.75" thickBot="1" x14ac:dyDescent="0.3">
      <c r="A896" s="593" t="s">
        <v>415</v>
      </c>
      <c r="B896" s="672">
        <v>45181</v>
      </c>
      <c r="C896" s="671" t="s">
        <v>396</v>
      </c>
      <c r="D896" s="606" t="s">
        <v>403</v>
      </c>
      <c r="E896" s="670"/>
      <c r="F896" s="607">
        <v>5115</v>
      </c>
      <c r="G896" s="670"/>
      <c r="H896" s="670"/>
      <c r="I896" s="670"/>
      <c r="J896" s="670"/>
      <c r="K896" s="670"/>
      <c r="L896" s="670"/>
      <c r="M896" s="670"/>
      <c r="N896" s="670"/>
      <c r="O896" s="670"/>
      <c r="P896" s="670"/>
      <c r="Q896" s="603">
        <v>5115</v>
      </c>
      <c r="R896" s="670"/>
      <c r="S896" s="608">
        <v>11</v>
      </c>
      <c r="T896" s="670"/>
      <c r="U896" s="670"/>
      <c r="V896" s="670"/>
      <c r="W896" s="670"/>
      <c r="X896" s="670"/>
      <c r="Y896" s="670"/>
      <c r="Z896" s="670"/>
      <c r="AA896" s="670"/>
      <c r="AB896" s="670"/>
      <c r="AC896" s="670"/>
      <c r="AD896" s="605">
        <v>11</v>
      </c>
    </row>
    <row r="897" spans="1:30" ht="15.75" thickBot="1" x14ac:dyDescent="0.3">
      <c r="A897" s="593" t="s">
        <v>415</v>
      </c>
      <c r="B897" s="673">
        <v>45183</v>
      </c>
      <c r="C897" s="671" t="s">
        <v>396</v>
      </c>
      <c r="D897" s="600" t="s">
        <v>402</v>
      </c>
      <c r="E897" s="602"/>
      <c r="F897" s="601">
        <v>0</v>
      </c>
      <c r="G897" s="602"/>
      <c r="H897" s="602"/>
      <c r="I897" s="602"/>
      <c r="J897" s="602"/>
      <c r="K897" s="602"/>
      <c r="L897" s="602"/>
      <c r="M897" s="602"/>
      <c r="N897" s="602"/>
      <c r="O897" s="602"/>
      <c r="P897" s="602"/>
      <c r="Q897" s="603">
        <v>0</v>
      </c>
      <c r="R897" s="602"/>
      <c r="S897" s="604">
        <v>1</v>
      </c>
      <c r="T897" s="602"/>
      <c r="U897" s="602"/>
      <c r="V897" s="602"/>
      <c r="W897" s="602"/>
      <c r="X897" s="602"/>
      <c r="Y897" s="602"/>
      <c r="Z897" s="602"/>
      <c r="AA897" s="602"/>
      <c r="AB897" s="602"/>
      <c r="AC897" s="602"/>
      <c r="AD897" s="605">
        <v>1</v>
      </c>
    </row>
    <row r="898" spans="1:30" ht="15.75" thickBot="1" x14ac:dyDescent="0.3">
      <c r="A898" s="593" t="s">
        <v>415</v>
      </c>
      <c r="B898" s="672">
        <v>45184</v>
      </c>
      <c r="C898" s="671" t="s">
        <v>396</v>
      </c>
      <c r="D898" s="606" t="s">
        <v>402</v>
      </c>
      <c r="E898" s="607">
        <v>31921</v>
      </c>
      <c r="F898" s="607">
        <v>7389</v>
      </c>
      <c r="G898" s="670"/>
      <c r="H898" s="670"/>
      <c r="I898" s="670"/>
      <c r="J898" s="670"/>
      <c r="K898" s="670"/>
      <c r="L898" s="670"/>
      <c r="M898" s="670"/>
      <c r="N898" s="670"/>
      <c r="O898" s="670"/>
      <c r="P898" s="670"/>
      <c r="Q898" s="603">
        <v>39310</v>
      </c>
      <c r="R898" s="608">
        <v>37</v>
      </c>
      <c r="S898" s="608">
        <v>11</v>
      </c>
      <c r="T898" s="670"/>
      <c r="U898" s="670"/>
      <c r="V898" s="670"/>
      <c r="W898" s="670"/>
      <c r="X898" s="670"/>
      <c r="Y898" s="670"/>
      <c r="Z898" s="670"/>
      <c r="AA898" s="670"/>
      <c r="AB898" s="670"/>
      <c r="AC898" s="670"/>
      <c r="AD898" s="605">
        <v>42</v>
      </c>
    </row>
    <row r="899" spans="1:30" ht="15.75" thickBot="1" x14ac:dyDescent="0.3">
      <c r="A899" s="593" t="s">
        <v>415</v>
      </c>
      <c r="B899" s="673">
        <v>45212</v>
      </c>
      <c r="C899" s="671" t="s">
        <v>396</v>
      </c>
      <c r="D899" s="600" t="s">
        <v>402</v>
      </c>
      <c r="E899" s="602"/>
      <c r="F899" s="601">
        <v>1922</v>
      </c>
      <c r="G899" s="601">
        <v>1338</v>
      </c>
      <c r="H899" s="602"/>
      <c r="I899" s="602"/>
      <c r="J899" s="602"/>
      <c r="K899" s="602"/>
      <c r="L899" s="602"/>
      <c r="M899" s="602"/>
      <c r="N899" s="602"/>
      <c r="O899" s="602"/>
      <c r="P899" s="602"/>
      <c r="Q899" s="603">
        <v>3260</v>
      </c>
      <c r="R899" s="602"/>
      <c r="S899" s="604">
        <v>2</v>
      </c>
      <c r="T899" s="604">
        <v>2</v>
      </c>
      <c r="U899" s="602"/>
      <c r="V899" s="602"/>
      <c r="W899" s="602"/>
      <c r="X899" s="602"/>
      <c r="Y899" s="602"/>
      <c r="Z899" s="602"/>
      <c r="AA899" s="602"/>
      <c r="AB899" s="602"/>
      <c r="AC899" s="602"/>
      <c r="AD899" s="605">
        <v>4</v>
      </c>
    </row>
    <row r="900" spans="1:30" ht="15.75" thickBot="1" x14ac:dyDescent="0.3">
      <c r="A900" s="593" t="s">
        <v>415</v>
      </c>
      <c r="B900" s="672">
        <v>45239</v>
      </c>
      <c r="C900" s="671" t="s">
        <v>396</v>
      </c>
      <c r="D900" s="606" t="s">
        <v>402</v>
      </c>
      <c r="E900" s="670"/>
      <c r="F900" s="670"/>
      <c r="G900" s="607">
        <v>957</v>
      </c>
      <c r="H900" s="670"/>
      <c r="I900" s="670"/>
      <c r="J900" s="670"/>
      <c r="K900" s="670"/>
      <c r="L900" s="670"/>
      <c r="M900" s="670"/>
      <c r="N900" s="670"/>
      <c r="O900" s="670"/>
      <c r="P900" s="670"/>
      <c r="Q900" s="603">
        <v>957</v>
      </c>
      <c r="R900" s="670"/>
      <c r="S900" s="670"/>
      <c r="T900" s="608">
        <v>1</v>
      </c>
      <c r="U900" s="670"/>
      <c r="V900" s="670"/>
      <c r="W900" s="670"/>
      <c r="X900" s="670"/>
      <c r="Y900" s="670"/>
      <c r="Z900" s="670"/>
      <c r="AA900" s="670"/>
      <c r="AB900" s="670"/>
      <c r="AC900" s="670"/>
      <c r="AD900" s="605">
        <v>1</v>
      </c>
    </row>
    <row r="901" spans="1:30" ht="15.75" thickBot="1" x14ac:dyDescent="0.3">
      <c r="A901" s="593" t="s">
        <v>415</v>
      </c>
      <c r="B901" s="673">
        <v>45243</v>
      </c>
      <c r="C901" s="671" t="s">
        <v>396</v>
      </c>
      <c r="D901" s="600" t="s">
        <v>403</v>
      </c>
      <c r="E901" s="602"/>
      <c r="F901" s="602"/>
      <c r="G901" s="601">
        <v>38808</v>
      </c>
      <c r="H901" s="601">
        <v>12266</v>
      </c>
      <c r="I901" s="602"/>
      <c r="J901" s="602"/>
      <c r="K901" s="602"/>
      <c r="L901" s="602"/>
      <c r="M901" s="602"/>
      <c r="N901" s="602"/>
      <c r="O901" s="602"/>
      <c r="P901" s="602"/>
      <c r="Q901" s="603">
        <v>51074</v>
      </c>
      <c r="R901" s="602"/>
      <c r="S901" s="602"/>
      <c r="T901" s="604">
        <v>94</v>
      </c>
      <c r="U901" s="604">
        <v>32</v>
      </c>
      <c r="V901" s="602"/>
      <c r="W901" s="602"/>
      <c r="X901" s="602"/>
      <c r="Y901" s="602"/>
      <c r="Z901" s="602"/>
      <c r="AA901" s="602"/>
      <c r="AB901" s="602"/>
      <c r="AC901" s="602"/>
      <c r="AD901" s="605">
        <v>126</v>
      </c>
    </row>
    <row r="902" spans="1:30" ht="15.75" thickBot="1" x14ac:dyDescent="0.3">
      <c r="A902" s="593" t="s">
        <v>415</v>
      </c>
      <c r="B902" s="672">
        <v>45250</v>
      </c>
      <c r="C902" s="671" t="s">
        <v>396</v>
      </c>
      <c r="D902" s="606" t="s">
        <v>402</v>
      </c>
      <c r="E902" s="670"/>
      <c r="F902" s="670"/>
      <c r="G902" s="670"/>
      <c r="H902" s="607">
        <v>3500</v>
      </c>
      <c r="I902" s="670"/>
      <c r="J902" s="670"/>
      <c r="K902" s="670"/>
      <c r="L902" s="670"/>
      <c r="M902" s="670"/>
      <c r="N902" s="670"/>
      <c r="O902" s="670"/>
      <c r="P902" s="670"/>
      <c r="Q902" s="603">
        <v>3500</v>
      </c>
      <c r="R902" s="670"/>
      <c r="S902" s="670"/>
      <c r="T902" s="670"/>
      <c r="U902" s="608">
        <v>1</v>
      </c>
      <c r="V902" s="670"/>
      <c r="W902" s="670"/>
      <c r="X902" s="670"/>
      <c r="Y902" s="670"/>
      <c r="Z902" s="670"/>
      <c r="AA902" s="670"/>
      <c r="AB902" s="670"/>
      <c r="AC902" s="670"/>
      <c r="AD902" s="605">
        <v>1</v>
      </c>
    </row>
    <row r="903" spans="1:30" ht="15.75" thickBot="1" x14ac:dyDescent="0.3">
      <c r="A903" s="593" t="s">
        <v>415</v>
      </c>
      <c r="B903" s="673">
        <v>45265</v>
      </c>
      <c r="C903" s="671" t="s">
        <v>396</v>
      </c>
      <c r="D903" s="600" t="s">
        <v>402</v>
      </c>
      <c r="E903" s="602"/>
      <c r="F903" s="602"/>
      <c r="G903" s="601">
        <v>13498</v>
      </c>
      <c r="H903" s="601">
        <v>7192</v>
      </c>
      <c r="I903" s="602"/>
      <c r="J903" s="602"/>
      <c r="K903" s="602"/>
      <c r="L903" s="602"/>
      <c r="M903" s="602"/>
      <c r="N903" s="602"/>
      <c r="O903" s="602"/>
      <c r="P903" s="602"/>
      <c r="Q903" s="603">
        <v>20690</v>
      </c>
      <c r="R903" s="602"/>
      <c r="S903" s="602"/>
      <c r="T903" s="604">
        <v>26</v>
      </c>
      <c r="U903" s="604">
        <v>16</v>
      </c>
      <c r="V903" s="602"/>
      <c r="W903" s="602"/>
      <c r="X903" s="602"/>
      <c r="Y903" s="602"/>
      <c r="Z903" s="602"/>
      <c r="AA903" s="602"/>
      <c r="AB903" s="602"/>
      <c r="AC903" s="602"/>
      <c r="AD903" s="605">
        <v>36</v>
      </c>
    </row>
    <row r="904" spans="1:30" ht="15.75" thickBot="1" x14ac:dyDescent="0.3">
      <c r="A904" s="593" t="s">
        <v>415</v>
      </c>
      <c r="B904" s="672">
        <v>45288</v>
      </c>
      <c r="C904" s="671" t="s">
        <v>396</v>
      </c>
      <c r="D904" s="606" t="s">
        <v>402</v>
      </c>
      <c r="E904" s="670"/>
      <c r="F904" s="670"/>
      <c r="G904" s="670"/>
      <c r="H904" s="607">
        <v>46507</v>
      </c>
      <c r="I904" s="607">
        <v>17081</v>
      </c>
      <c r="J904" s="670"/>
      <c r="K904" s="670"/>
      <c r="L904" s="670"/>
      <c r="M904" s="670"/>
      <c r="N904" s="670"/>
      <c r="O904" s="670"/>
      <c r="P904" s="670"/>
      <c r="Q904" s="603">
        <v>63588</v>
      </c>
      <c r="R904" s="670"/>
      <c r="S904" s="670"/>
      <c r="T904" s="670"/>
      <c r="U904" s="608">
        <v>71</v>
      </c>
      <c r="V904" s="608">
        <v>31</v>
      </c>
      <c r="W904" s="670"/>
      <c r="X904" s="670"/>
      <c r="Y904" s="670"/>
      <c r="Z904" s="670"/>
      <c r="AA904" s="670"/>
      <c r="AB904" s="670"/>
      <c r="AC904" s="670"/>
      <c r="AD904" s="605">
        <v>94</v>
      </c>
    </row>
    <row r="905" spans="1:30" ht="15.75" thickBot="1" x14ac:dyDescent="0.3">
      <c r="A905" s="593" t="s">
        <v>415</v>
      </c>
      <c r="B905" s="673">
        <v>45294</v>
      </c>
      <c r="C905" s="671" t="s">
        <v>396</v>
      </c>
      <c r="D905" s="600" t="s">
        <v>402</v>
      </c>
      <c r="E905" s="602"/>
      <c r="F905" s="602"/>
      <c r="G905" s="602"/>
      <c r="H905" s="602"/>
      <c r="I905" s="602"/>
      <c r="J905" s="601">
        <v>1000</v>
      </c>
      <c r="K905" s="602"/>
      <c r="L905" s="602"/>
      <c r="M905" s="602"/>
      <c r="N905" s="602"/>
      <c r="O905" s="602"/>
      <c r="P905" s="602"/>
      <c r="Q905" s="603">
        <v>1000</v>
      </c>
      <c r="R905" s="602"/>
      <c r="S905" s="602"/>
      <c r="T905" s="602"/>
      <c r="U905" s="602"/>
      <c r="V905" s="602"/>
      <c r="W905" s="604">
        <v>1</v>
      </c>
      <c r="X905" s="602"/>
      <c r="Y905" s="602"/>
      <c r="Z905" s="602"/>
      <c r="AA905" s="602"/>
      <c r="AB905" s="602"/>
      <c r="AC905" s="602"/>
      <c r="AD905" s="605">
        <v>1</v>
      </c>
    </row>
    <row r="906" spans="1:30" ht="15.75" thickBot="1" x14ac:dyDescent="0.3">
      <c r="A906" s="593" t="s">
        <v>415</v>
      </c>
      <c r="B906" s="672">
        <v>45308</v>
      </c>
      <c r="C906" s="671" t="s">
        <v>396</v>
      </c>
      <c r="D906" s="606" t="s">
        <v>403</v>
      </c>
      <c r="E906" s="670"/>
      <c r="F906" s="670"/>
      <c r="G906" s="670"/>
      <c r="H906" s="607">
        <v>86341</v>
      </c>
      <c r="I906" s="607">
        <v>11556</v>
      </c>
      <c r="J906" s="607">
        <v>15952</v>
      </c>
      <c r="K906" s="670"/>
      <c r="L906" s="670"/>
      <c r="M906" s="670"/>
      <c r="N906" s="670"/>
      <c r="O906" s="670"/>
      <c r="P906" s="670"/>
      <c r="Q906" s="603">
        <v>113849</v>
      </c>
      <c r="R906" s="670"/>
      <c r="S906" s="670"/>
      <c r="T906" s="670"/>
      <c r="U906" s="608">
        <v>208</v>
      </c>
      <c r="V906" s="608">
        <v>22</v>
      </c>
      <c r="W906" s="608">
        <v>34</v>
      </c>
      <c r="X906" s="670"/>
      <c r="Y906" s="670"/>
      <c r="Z906" s="670"/>
      <c r="AA906" s="670"/>
      <c r="AB906" s="670"/>
      <c r="AC906" s="670"/>
      <c r="AD906" s="605">
        <v>264</v>
      </c>
    </row>
    <row r="907" spans="1:30" ht="15.75" thickBot="1" x14ac:dyDescent="0.3">
      <c r="A907" s="593" t="s">
        <v>415</v>
      </c>
      <c r="B907" s="673">
        <v>45309</v>
      </c>
      <c r="C907" s="671" t="s">
        <v>396</v>
      </c>
      <c r="D907" s="600" t="s">
        <v>403</v>
      </c>
      <c r="E907" s="602"/>
      <c r="F907" s="602"/>
      <c r="G907" s="602"/>
      <c r="H907" s="602"/>
      <c r="I907" s="601">
        <v>22672</v>
      </c>
      <c r="J907" s="601">
        <v>32289</v>
      </c>
      <c r="K907" s="602"/>
      <c r="L907" s="602"/>
      <c r="M907" s="602"/>
      <c r="N907" s="602"/>
      <c r="O907" s="602"/>
      <c r="P907" s="602"/>
      <c r="Q907" s="603">
        <v>54961</v>
      </c>
      <c r="R907" s="602"/>
      <c r="S907" s="602"/>
      <c r="T907" s="602"/>
      <c r="U907" s="602"/>
      <c r="V907" s="604">
        <v>52</v>
      </c>
      <c r="W907" s="604">
        <v>80</v>
      </c>
      <c r="X907" s="602"/>
      <c r="Y907" s="602"/>
      <c r="Z907" s="602"/>
      <c r="AA907" s="602"/>
      <c r="AB907" s="602"/>
      <c r="AC907" s="602"/>
      <c r="AD907" s="605">
        <v>132</v>
      </c>
    </row>
    <row r="908" spans="1:30" ht="15.75" thickBot="1" x14ac:dyDescent="0.3">
      <c r="A908" s="593" t="s">
        <v>415</v>
      </c>
      <c r="B908" s="672">
        <v>45322</v>
      </c>
      <c r="C908" s="671" t="s">
        <v>396</v>
      </c>
      <c r="D908" s="606" t="s">
        <v>403</v>
      </c>
      <c r="E908" s="670"/>
      <c r="F908" s="670"/>
      <c r="G908" s="670"/>
      <c r="H908" s="670"/>
      <c r="I908" s="670"/>
      <c r="J908" s="607">
        <v>332</v>
      </c>
      <c r="K908" s="670"/>
      <c r="L908" s="670"/>
      <c r="M908" s="670"/>
      <c r="N908" s="670"/>
      <c r="O908" s="670"/>
      <c r="P908" s="670"/>
      <c r="Q908" s="603">
        <v>332</v>
      </c>
      <c r="R908" s="670"/>
      <c r="S908" s="670"/>
      <c r="T908" s="670"/>
      <c r="U908" s="670"/>
      <c r="V908" s="670"/>
      <c r="W908" s="608">
        <v>1</v>
      </c>
      <c r="X908" s="670"/>
      <c r="Y908" s="670"/>
      <c r="Z908" s="670"/>
      <c r="AA908" s="670"/>
      <c r="AB908" s="670"/>
      <c r="AC908" s="670"/>
      <c r="AD908" s="605">
        <v>1</v>
      </c>
    </row>
    <row r="909" spans="1:30" ht="15.75" thickBot="1" x14ac:dyDescent="0.3">
      <c r="A909" s="593" t="s">
        <v>415</v>
      </c>
      <c r="B909" s="673">
        <v>45342</v>
      </c>
      <c r="C909" s="671" t="s">
        <v>396</v>
      </c>
      <c r="D909" s="600" t="s">
        <v>402</v>
      </c>
      <c r="E909" s="602"/>
      <c r="F909" s="602"/>
      <c r="G909" s="602"/>
      <c r="H909" s="602"/>
      <c r="I909" s="602"/>
      <c r="J909" s="601">
        <v>37436</v>
      </c>
      <c r="K909" s="601">
        <v>0</v>
      </c>
      <c r="L909" s="602"/>
      <c r="M909" s="602"/>
      <c r="N909" s="602"/>
      <c r="O909" s="602"/>
      <c r="P909" s="602"/>
      <c r="Q909" s="603">
        <v>37436</v>
      </c>
      <c r="R909" s="602"/>
      <c r="S909" s="602"/>
      <c r="T909" s="602"/>
      <c r="U909" s="602"/>
      <c r="V909" s="602"/>
      <c r="W909" s="604">
        <v>60</v>
      </c>
      <c r="X909" s="604">
        <v>1</v>
      </c>
      <c r="Y909" s="602"/>
      <c r="Z909" s="602"/>
      <c r="AA909" s="602"/>
      <c r="AB909" s="602"/>
      <c r="AC909" s="602"/>
      <c r="AD909" s="605">
        <v>60</v>
      </c>
    </row>
    <row r="910" spans="1:30" ht="15.75" thickBot="1" x14ac:dyDescent="0.3">
      <c r="A910" s="593" t="s">
        <v>415</v>
      </c>
      <c r="B910" s="672">
        <v>45356</v>
      </c>
      <c r="C910" s="671" t="s">
        <v>396</v>
      </c>
      <c r="D910" s="606" t="s">
        <v>403</v>
      </c>
      <c r="E910" s="670"/>
      <c r="F910" s="670"/>
      <c r="G910" s="670"/>
      <c r="H910" s="670"/>
      <c r="I910" s="670"/>
      <c r="J910" s="607">
        <v>31059</v>
      </c>
      <c r="K910" s="670"/>
      <c r="L910" s="607">
        <v>6096</v>
      </c>
      <c r="M910" s="670"/>
      <c r="N910" s="670"/>
      <c r="O910" s="670"/>
      <c r="P910" s="670"/>
      <c r="Q910" s="603">
        <v>37155</v>
      </c>
      <c r="R910" s="670"/>
      <c r="S910" s="670"/>
      <c r="T910" s="670"/>
      <c r="U910" s="670"/>
      <c r="V910" s="670"/>
      <c r="W910" s="608">
        <v>66</v>
      </c>
      <c r="X910" s="670"/>
      <c r="Y910" s="608">
        <v>13</v>
      </c>
      <c r="Z910" s="670"/>
      <c r="AA910" s="670"/>
      <c r="AB910" s="670"/>
      <c r="AC910" s="670"/>
      <c r="AD910" s="605">
        <v>79</v>
      </c>
    </row>
    <row r="911" spans="1:30" ht="15.75" thickBot="1" x14ac:dyDescent="0.3">
      <c r="A911" s="593" t="s">
        <v>415</v>
      </c>
      <c r="B911" s="673">
        <v>45358</v>
      </c>
      <c r="C911" s="671" t="s">
        <v>396</v>
      </c>
      <c r="D911" s="600" t="s">
        <v>403</v>
      </c>
      <c r="E911" s="602"/>
      <c r="F911" s="602"/>
      <c r="G911" s="602"/>
      <c r="H911" s="602"/>
      <c r="I911" s="602"/>
      <c r="J911" s="602"/>
      <c r="K911" s="601">
        <v>15947</v>
      </c>
      <c r="L911" s="601">
        <v>11380</v>
      </c>
      <c r="M911" s="602"/>
      <c r="N911" s="602"/>
      <c r="O911" s="602"/>
      <c r="P911" s="602"/>
      <c r="Q911" s="603">
        <v>27327</v>
      </c>
      <c r="R911" s="602"/>
      <c r="S911" s="602"/>
      <c r="T911" s="602"/>
      <c r="U911" s="602"/>
      <c r="V911" s="602"/>
      <c r="W911" s="602"/>
      <c r="X911" s="604">
        <v>39</v>
      </c>
      <c r="Y911" s="604">
        <v>31</v>
      </c>
      <c r="Z911" s="602"/>
      <c r="AA911" s="602"/>
      <c r="AB911" s="602"/>
      <c r="AC911" s="602"/>
      <c r="AD911" s="605">
        <v>70</v>
      </c>
    </row>
    <row r="912" spans="1:30" ht="15.75" thickBot="1" x14ac:dyDescent="0.3">
      <c r="A912" s="593" t="s">
        <v>415</v>
      </c>
      <c r="B912" s="672">
        <v>45363</v>
      </c>
      <c r="C912" s="671" t="s">
        <v>396</v>
      </c>
      <c r="D912" s="606" t="s">
        <v>403</v>
      </c>
      <c r="E912" s="670"/>
      <c r="F912" s="670"/>
      <c r="G912" s="670"/>
      <c r="H912" s="670"/>
      <c r="I912" s="670"/>
      <c r="J912" s="670"/>
      <c r="K912" s="607">
        <v>29337</v>
      </c>
      <c r="L912" s="607">
        <v>27192</v>
      </c>
      <c r="M912" s="670"/>
      <c r="N912" s="670"/>
      <c r="O912" s="670"/>
      <c r="P912" s="670"/>
      <c r="Q912" s="603">
        <v>56529</v>
      </c>
      <c r="R912" s="670"/>
      <c r="S912" s="670"/>
      <c r="T912" s="670"/>
      <c r="U912" s="670"/>
      <c r="V912" s="670"/>
      <c r="W912" s="670"/>
      <c r="X912" s="608">
        <v>73</v>
      </c>
      <c r="Y912" s="608">
        <v>69</v>
      </c>
      <c r="Z912" s="670"/>
      <c r="AA912" s="670"/>
      <c r="AB912" s="670"/>
      <c r="AC912" s="670"/>
      <c r="AD912" s="605">
        <v>142</v>
      </c>
    </row>
    <row r="913" spans="1:30" ht="15.75" thickBot="1" x14ac:dyDescent="0.3">
      <c r="A913" s="593" t="s">
        <v>415</v>
      </c>
      <c r="B913" s="673">
        <v>45369</v>
      </c>
      <c r="C913" s="671" t="s">
        <v>396</v>
      </c>
      <c r="D913" s="600" t="s">
        <v>402</v>
      </c>
      <c r="E913" s="602"/>
      <c r="F913" s="602"/>
      <c r="G913" s="602"/>
      <c r="H913" s="602"/>
      <c r="I913" s="602"/>
      <c r="J913" s="602"/>
      <c r="K913" s="601">
        <v>32629</v>
      </c>
      <c r="L913" s="601">
        <v>15274</v>
      </c>
      <c r="M913" s="602"/>
      <c r="N913" s="602"/>
      <c r="O913" s="602"/>
      <c r="P913" s="602"/>
      <c r="Q913" s="603">
        <v>47903</v>
      </c>
      <c r="R913" s="602"/>
      <c r="S913" s="602"/>
      <c r="T913" s="602"/>
      <c r="U913" s="602"/>
      <c r="V913" s="602"/>
      <c r="W913" s="602"/>
      <c r="X913" s="604">
        <v>56</v>
      </c>
      <c r="Y913" s="604">
        <v>31</v>
      </c>
      <c r="Z913" s="602"/>
      <c r="AA913" s="602"/>
      <c r="AB913" s="602"/>
      <c r="AC913" s="602"/>
      <c r="AD913" s="605">
        <v>82</v>
      </c>
    </row>
    <row r="914" spans="1:30" ht="15.75" thickBot="1" x14ac:dyDescent="0.3">
      <c r="A914" s="593" t="s">
        <v>415</v>
      </c>
      <c r="B914" s="672">
        <v>45393</v>
      </c>
      <c r="C914" s="671" t="s">
        <v>396</v>
      </c>
      <c r="D914" s="606" t="s">
        <v>403</v>
      </c>
      <c r="E914" s="670"/>
      <c r="F914" s="670"/>
      <c r="G914" s="670"/>
      <c r="H914" s="670"/>
      <c r="I914" s="670"/>
      <c r="J914" s="670"/>
      <c r="K914" s="670"/>
      <c r="L914" s="607">
        <v>133490</v>
      </c>
      <c r="M914" s="607">
        <v>57492</v>
      </c>
      <c r="N914" s="670"/>
      <c r="O914" s="670"/>
      <c r="P914" s="670"/>
      <c r="Q914" s="603">
        <v>190982</v>
      </c>
      <c r="R914" s="670"/>
      <c r="S914" s="670"/>
      <c r="T914" s="670"/>
      <c r="U914" s="670"/>
      <c r="V914" s="670"/>
      <c r="W914" s="670"/>
      <c r="X914" s="670"/>
      <c r="Y914" s="608">
        <v>370</v>
      </c>
      <c r="Z914" s="608">
        <v>150</v>
      </c>
      <c r="AA914" s="670"/>
      <c r="AB914" s="670"/>
      <c r="AC914" s="670"/>
      <c r="AD914" s="605">
        <v>520</v>
      </c>
    </row>
    <row r="915" spans="1:30" ht="15.75" thickBot="1" x14ac:dyDescent="0.3">
      <c r="A915" s="593" t="s">
        <v>415</v>
      </c>
      <c r="B915" s="673">
        <v>45398</v>
      </c>
      <c r="C915" s="671" t="s">
        <v>396</v>
      </c>
      <c r="D915" s="600" t="s">
        <v>403</v>
      </c>
      <c r="E915" s="602"/>
      <c r="F915" s="602"/>
      <c r="G915" s="602"/>
      <c r="H915" s="602"/>
      <c r="I915" s="602"/>
      <c r="J915" s="602"/>
      <c r="K915" s="602"/>
      <c r="L915" s="601">
        <v>40386</v>
      </c>
      <c r="M915" s="601">
        <v>18168</v>
      </c>
      <c r="N915" s="602"/>
      <c r="O915" s="602"/>
      <c r="P915" s="602"/>
      <c r="Q915" s="603">
        <v>58554</v>
      </c>
      <c r="R915" s="602"/>
      <c r="S915" s="602"/>
      <c r="T915" s="602"/>
      <c r="U915" s="602"/>
      <c r="V915" s="602"/>
      <c r="W915" s="602"/>
      <c r="X915" s="602"/>
      <c r="Y915" s="604">
        <v>107</v>
      </c>
      <c r="Z915" s="604">
        <v>51</v>
      </c>
      <c r="AA915" s="602"/>
      <c r="AB915" s="602"/>
      <c r="AC915" s="602"/>
      <c r="AD915" s="605">
        <v>158</v>
      </c>
    </row>
    <row r="916" spans="1:30" ht="15.75" thickBot="1" x14ac:dyDescent="0.3">
      <c r="A916" s="593" t="s">
        <v>415</v>
      </c>
      <c r="B916" s="672">
        <v>45399</v>
      </c>
      <c r="C916" s="671" t="s">
        <v>396</v>
      </c>
      <c r="D916" s="606" t="s">
        <v>402</v>
      </c>
      <c r="E916" s="670"/>
      <c r="F916" s="670"/>
      <c r="G916" s="670"/>
      <c r="H916" s="670"/>
      <c r="I916" s="607">
        <v>15544</v>
      </c>
      <c r="J916" s="607">
        <v>10487</v>
      </c>
      <c r="K916" s="670"/>
      <c r="L916" s="607">
        <v>25842</v>
      </c>
      <c r="M916" s="607">
        <v>20364</v>
      </c>
      <c r="N916" s="670"/>
      <c r="O916" s="670"/>
      <c r="P916" s="670"/>
      <c r="Q916" s="603">
        <v>72237</v>
      </c>
      <c r="R916" s="670"/>
      <c r="S916" s="670"/>
      <c r="T916" s="670"/>
      <c r="U916" s="670"/>
      <c r="V916" s="608">
        <v>28</v>
      </c>
      <c r="W916" s="608">
        <v>19</v>
      </c>
      <c r="X916" s="670"/>
      <c r="Y916" s="608">
        <v>49</v>
      </c>
      <c r="Z916" s="608">
        <v>33</v>
      </c>
      <c r="AA916" s="670"/>
      <c r="AB916" s="670"/>
      <c r="AC916" s="670"/>
      <c r="AD916" s="605">
        <v>124</v>
      </c>
    </row>
    <row r="917" spans="1:30" ht="15.75" thickBot="1" x14ac:dyDescent="0.3">
      <c r="A917" s="593" t="s">
        <v>415</v>
      </c>
      <c r="B917" s="673">
        <v>45415</v>
      </c>
      <c r="C917" s="671" t="s">
        <v>396</v>
      </c>
      <c r="D917" s="600" t="s">
        <v>403</v>
      </c>
      <c r="E917" s="602"/>
      <c r="F917" s="602"/>
      <c r="G917" s="602"/>
      <c r="H917" s="602"/>
      <c r="I917" s="602"/>
      <c r="J917" s="602"/>
      <c r="K917" s="602"/>
      <c r="L917" s="602"/>
      <c r="M917" s="601">
        <v>42956</v>
      </c>
      <c r="N917" s="601">
        <v>16111</v>
      </c>
      <c r="O917" s="602"/>
      <c r="P917" s="602"/>
      <c r="Q917" s="603">
        <v>59067</v>
      </c>
      <c r="R917" s="602"/>
      <c r="S917" s="602"/>
      <c r="T917" s="602"/>
      <c r="U917" s="602"/>
      <c r="V917" s="602"/>
      <c r="W917" s="602"/>
      <c r="X917" s="602"/>
      <c r="Y917" s="602"/>
      <c r="Z917" s="604">
        <v>104</v>
      </c>
      <c r="AA917" s="604">
        <v>40</v>
      </c>
      <c r="AB917" s="602"/>
      <c r="AC917" s="602"/>
      <c r="AD917" s="605">
        <v>144</v>
      </c>
    </row>
    <row r="918" spans="1:30" ht="15.75" thickBot="1" x14ac:dyDescent="0.3">
      <c r="A918" s="593" t="s">
        <v>415</v>
      </c>
      <c r="B918" s="672">
        <v>45419</v>
      </c>
      <c r="C918" s="671" t="s">
        <v>396</v>
      </c>
      <c r="D918" s="606" t="s">
        <v>403</v>
      </c>
      <c r="E918" s="670"/>
      <c r="F918" s="670"/>
      <c r="G918" s="670"/>
      <c r="H918" s="670"/>
      <c r="I918" s="670"/>
      <c r="J918" s="670"/>
      <c r="K918" s="670"/>
      <c r="L918" s="607">
        <v>250</v>
      </c>
      <c r="M918" s="670"/>
      <c r="N918" s="670"/>
      <c r="O918" s="670"/>
      <c r="P918" s="670"/>
      <c r="Q918" s="603">
        <v>250</v>
      </c>
      <c r="R918" s="670"/>
      <c r="S918" s="670"/>
      <c r="T918" s="670"/>
      <c r="U918" s="670"/>
      <c r="V918" s="670"/>
      <c r="W918" s="670"/>
      <c r="X918" s="670"/>
      <c r="Y918" s="608">
        <v>1</v>
      </c>
      <c r="Z918" s="670"/>
      <c r="AA918" s="670"/>
      <c r="AB918" s="670"/>
      <c r="AC918" s="670"/>
      <c r="AD918" s="605">
        <v>1</v>
      </c>
    </row>
    <row r="919" spans="1:30" ht="15.75" thickBot="1" x14ac:dyDescent="0.3">
      <c r="A919" s="593" t="s">
        <v>415</v>
      </c>
      <c r="B919" s="673">
        <v>45426</v>
      </c>
      <c r="C919" s="671" t="s">
        <v>396</v>
      </c>
      <c r="D919" s="600" t="s">
        <v>402</v>
      </c>
      <c r="E919" s="602"/>
      <c r="F919" s="602"/>
      <c r="G919" s="602"/>
      <c r="H919" s="602"/>
      <c r="I919" s="602"/>
      <c r="J919" s="602"/>
      <c r="K919" s="602"/>
      <c r="L919" s="602"/>
      <c r="M919" s="601">
        <v>9235</v>
      </c>
      <c r="N919" s="601">
        <v>33907</v>
      </c>
      <c r="O919" s="602"/>
      <c r="P919" s="602"/>
      <c r="Q919" s="603">
        <v>43142</v>
      </c>
      <c r="R919" s="602"/>
      <c r="S919" s="602"/>
      <c r="T919" s="602"/>
      <c r="U919" s="602"/>
      <c r="V919" s="602"/>
      <c r="W919" s="602"/>
      <c r="X919" s="602"/>
      <c r="Y919" s="602"/>
      <c r="Z919" s="604">
        <v>17</v>
      </c>
      <c r="AA919" s="604">
        <v>57</v>
      </c>
      <c r="AB919" s="602"/>
      <c r="AC919" s="602"/>
      <c r="AD919" s="605">
        <v>67</v>
      </c>
    </row>
    <row r="920" spans="1:30" ht="15.75" thickBot="1" x14ac:dyDescent="0.3">
      <c r="A920" s="593" t="s">
        <v>415</v>
      </c>
      <c r="B920" s="690">
        <v>45457</v>
      </c>
      <c r="C920" s="692" t="s">
        <v>396</v>
      </c>
      <c r="D920" s="606" t="s">
        <v>402</v>
      </c>
      <c r="E920" s="670"/>
      <c r="F920" s="670"/>
      <c r="G920" s="670"/>
      <c r="H920" s="670"/>
      <c r="I920" s="670"/>
      <c r="J920" s="670"/>
      <c r="K920" s="670"/>
      <c r="L920" s="670"/>
      <c r="M920" s="670"/>
      <c r="N920" s="607">
        <v>13459</v>
      </c>
      <c r="O920" s="607">
        <v>10745</v>
      </c>
      <c r="P920" s="670"/>
      <c r="Q920" s="603">
        <v>24204</v>
      </c>
      <c r="R920" s="670"/>
      <c r="S920" s="670"/>
      <c r="T920" s="670"/>
      <c r="U920" s="670"/>
      <c r="V920" s="670"/>
      <c r="W920" s="670"/>
      <c r="X920" s="670"/>
      <c r="Y920" s="670"/>
      <c r="Z920" s="670"/>
      <c r="AA920" s="608">
        <v>20</v>
      </c>
      <c r="AB920" s="608">
        <v>20</v>
      </c>
      <c r="AC920" s="670"/>
      <c r="AD920" s="605">
        <v>40</v>
      </c>
    </row>
    <row r="921" spans="1:30" ht="15.75" thickBot="1" x14ac:dyDescent="0.3">
      <c r="A921" s="593" t="s">
        <v>415</v>
      </c>
      <c r="B921" s="691">
        <v>45457</v>
      </c>
      <c r="C921" s="692" t="s">
        <v>396</v>
      </c>
      <c r="D921" s="600" t="s">
        <v>403</v>
      </c>
      <c r="E921" s="602"/>
      <c r="F921" s="602"/>
      <c r="G921" s="602"/>
      <c r="H921" s="601">
        <v>3505</v>
      </c>
      <c r="I921" s="601">
        <v>7491</v>
      </c>
      <c r="J921" s="601">
        <v>11759</v>
      </c>
      <c r="K921" s="602"/>
      <c r="L921" s="602"/>
      <c r="M921" s="602"/>
      <c r="N921" s="601">
        <v>1870</v>
      </c>
      <c r="O921" s="601">
        <v>4591</v>
      </c>
      <c r="P921" s="602"/>
      <c r="Q921" s="603">
        <v>29216</v>
      </c>
      <c r="R921" s="602"/>
      <c r="S921" s="602"/>
      <c r="T921" s="602"/>
      <c r="U921" s="604">
        <v>9</v>
      </c>
      <c r="V921" s="604">
        <v>22</v>
      </c>
      <c r="W921" s="604">
        <v>34</v>
      </c>
      <c r="X921" s="602"/>
      <c r="Y921" s="602"/>
      <c r="Z921" s="602"/>
      <c r="AA921" s="604">
        <v>16</v>
      </c>
      <c r="AB921" s="604">
        <v>15</v>
      </c>
      <c r="AC921" s="602"/>
      <c r="AD921" s="605">
        <v>96</v>
      </c>
    </row>
    <row r="922" spans="1:30" ht="15.75" thickBot="1" x14ac:dyDescent="0.3">
      <c r="A922" s="593" t="s">
        <v>415</v>
      </c>
      <c r="B922" s="672">
        <v>45463</v>
      </c>
      <c r="C922" s="671" t="s">
        <v>396</v>
      </c>
      <c r="D922" s="606" t="s">
        <v>403</v>
      </c>
      <c r="E922" s="670"/>
      <c r="F922" s="670"/>
      <c r="G922" s="670"/>
      <c r="H922" s="670"/>
      <c r="I922" s="670"/>
      <c r="J922" s="670"/>
      <c r="K922" s="670"/>
      <c r="L922" s="670"/>
      <c r="M922" s="607">
        <v>22520</v>
      </c>
      <c r="N922" s="607">
        <v>719</v>
      </c>
      <c r="O922" s="607">
        <v>6859</v>
      </c>
      <c r="P922" s="670"/>
      <c r="Q922" s="603">
        <v>30098</v>
      </c>
      <c r="R922" s="670"/>
      <c r="S922" s="670"/>
      <c r="T922" s="670"/>
      <c r="U922" s="670"/>
      <c r="V922" s="670"/>
      <c r="W922" s="670"/>
      <c r="X922" s="670"/>
      <c r="Y922" s="670"/>
      <c r="Z922" s="608">
        <v>58</v>
      </c>
      <c r="AA922" s="608">
        <v>4</v>
      </c>
      <c r="AB922" s="608">
        <v>17</v>
      </c>
      <c r="AC922" s="670"/>
      <c r="AD922" s="605">
        <v>79</v>
      </c>
    </row>
    <row r="923" spans="1:30" ht="15.75" thickBot="1" x14ac:dyDescent="0.3">
      <c r="A923" s="593" t="s">
        <v>415</v>
      </c>
      <c r="B923" s="673">
        <v>45464</v>
      </c>
      <c r="C923" s="671" t="s">
        <v>396</v>
      </c>
      <c r="D923" s="600" t="s">
        <v>403</v>
      </c>
      <c r="E923" s="602"/>
      <c r="F923" s="602"/>
      <c r="G923" s="602"/>
      <c r="H923" s="602"/>
      <c r="I923" s="602"/>
      <c r="J923" s="602"/>
      <c r="K923" s="602"/>
      <c r="L923" s="602"/>
      <c r="M923" s="602"/>
      <c r="N923" s="601">
        <v>8021</v>
      </c>
      <c r="O923" s="601">
        <v>247</v>
      </c>
      <c r="P923" s="602"/>
      <c r="Q923" s="603">
        <v>8268</v>
      </c>
      <c r="R923" s="602"/>
      <c r="S923" s="602"/>
      <c r="T923" s="602"/>
      <c r="U923" s="602"/>
      <c r="V923" s="602"/>
      <c r="W923" s="602"/>
      <c r="X923" s="602"/>
      <c r="Y923" s="602"/>
      <c r="Z923" s="602"/>
      <c r="AA923" s="604">
        <v>20</v>
      </c>
      <c r="AB923" s="604">
        <v>1</v>
      </c>
      <c r="AC923" s="602"/>
      <c r="AD923" s="605">
        <v>21</v>
      </c>
    </row>
    <row r="924" spans="1:30" ht="15.75" thickBot="1" x14ac:dyDescent="0.3">
      <c r="A924" s="593" t="s">
        <v>415</v>
      </c>
      <c r="B924" s="672">
        <v>45468</v>
      </c>
      <c r="C924" s="671" t="s">
        <v>396</v>
      </c>
      <c r="D924" s="606" t="s">
        <v>403</v>
      </c>
      <c r="E924" s="670"/>
      <c r="F924" s="670"/>
      <c r="G924" s="670"/>
      <c r="H924" s="670"/>
      <c r="I924" s="670"/>
      <c r="J924" s="670"/>
      <c r="K924" s="607">
        <v>18779</v>
      </c>
      <c r="L924" s="607">
        <v>59317</v>
      </c>
      <c r="M924" s="607">
        <v>23855</v>
      </c>
      <c r="N924" s="607">
        <v>771</v>
      </c>
      <c r="O924" s="607">
        <v>7879</v>
      </c>
      <c r="P924" s="670"/>
      <c r="Q924" s="603">
        <v>110601</v>
      </c>
      <c r="R924" s="670"/>
      <c r="S924" s="670"/>
      <c r="T924" s="670"/>
      <c r="U924" s="670"/>
      <c r="V924" s="670"/>
      <c r="W924" s="670"/>
      <c r="X924" s="608">
        <v>47</v>
      </c>
      <c r="Y924" s="608">
        <v>179</v>
      </c>
      <c r="Z924" s="608">
        <v>73</v>
      </c>
      <c r="AA924" s="608">
        <v>3</v>
      </c>
      <c r="AB924" s="608">
        <v>28</v>
      </c>
      <c r="AC924" s="670"/>
      <c r="AD924" s="605">
        <v>330</v>
      </c>
    </row>
    <row r="925" spans="1:30" ht="15.75" thickBot="1" x14ac:dyDescent="0.3">
      <c r="A925" s="593" t="s">
        <v>415</v>
      </c>
      <c r="B925" s="673">
        <v>45469</v>
      </c>
      <c r="C925" s="671" t="s">
        <v>396</v>
      </c>
      <c r="D925" s="600" t="s">
        <v>403</v>
      </c>
      <c r="E925" s="602"/>
      <c r="F925" s="602"/>
      <c r="G925" s="602"/>
      <c r="H925" s="602"/>
      <c r="I925" s="602"/>
      <c r="J925" s="602"/>
      <c r="K925" s="602"/>
      <c r="L925" s="602"/>
      <c r="M925" s="602"/>
      <c r="N925" s="601">
        <v>19724</v>
      </c>
      <c r="O925" s="602"/>
      <c r="P925" s="602"/>
      <c r="Q925" s="603">
        <v>19724</v>
      </c>
      <c r="R925" s="602"/>
      <c r="S925" s="602"/>
      <c r="T925" s="602"/>
      <c r="U925" s="602"/>
      <c r="V925" s="602"/>
      <c r="W925" s="602"/>
      <c r="X925" s="602"/>
      <c r="Y925" s="602"/>
      <c r="Z925" s="602"/>
      <c r="AA925" s="604">
        <v>44</v>
      </c>
      <c r="AB925" s="602"/>
      <c r="AC925" s="602"/>
      <c r="AD925" s="605">
        <v>44</v>
      </c>
    </row>
    <row r="926" spans="1:30" ht="15.75" thickBot="1" x14ac:dyDescent="0.3">
      <c r="A926" s="593" t="s">
        <v>415</v>
      </c>
      <c r="B926" s="672">
        <v>45484</v>
      </c>
      <c r="C926" s="671" t="s">
        <v>396</v>
      </c>
      <c r="D926" s="606" t="s">
        <v>403</v>
      </c>
      <c r="E926" s="670"/>
      <c r="F926" s="670"/>
      <c r="G926" s="670"/>
      <c r="H926" s="670"/>
      <c r="I926" s="670"/>
      <c r="J926" s="670"/>
      <c r="K926" s="670"/>
      <c r="L926" s="607">
        <v>250</v>
      </c>
      <c r="M926" s="670"/>
      <c r="N926" s="670"/>
      <c r="O926" s="670"/>
      <c r="P926" s="670"/>
      <c r="Q926" s="603">
        <v>250</v>
      </c>
      <c r="R926" s="670"/>
      <c r="S926" s="670"/>
      <c r="T926" s="670"/>
      <c r="U926" s="670"/>
      <c r="V926" s="670"/>
      <c r="W926" s="670"/>
      <c r="X926" s="670"/>
      <c r="Y926" s="608">
        <v>1</v>
      </c>
      <c r="Z926" s="670"/>
      <c r="AA926" s="670"/>
      <c r="AB926" s="670"/>
      <c r="AC926" s="670"/>
      <c r="AD926" s="605">
        <v>1</v>
      </c>
    </row>
    <row r="927" spans="1:30" ht="15.75" thickBot="1" x14ac:dyDescent="0.3">
      <c r="A927" s="593" t="s">
        <v>415</v>
      </c>
      <c r="B927" s="673">
        <v>45505</v>
      </c>
      <c r="C927" s="671" t="s">
        <v>396</v>
      </c>
      <c r="D927" s="600" t="s">
        <v>402</v>
      </c>
      <c r="E927" s="602"/>
      <c r="F927" s="602"/>
      <c r="G927" s="602"/>
      <c r="H927" s="602"/>
      <c r="I927" s="602"/>
      <c r="J927" s="601">
        <v>500</v>
      </c>
      <c r="K927" s="602"/>
      <c r="L927" s="602"/>
      <c r="M927" s="602"/>
      <c r="N927" s="602"/>
      <c r="O927" s="602"/>
      <c r="P927" s="602"/>
      <c r="Q927" s="603">
        <v>500</v>
      </c>
      <c r="R927" s="602"/>
      <c r="S927" s="602"/>
      <c r="T927" s="602"/>
      <c r="U927" s="602"/>
      <c r="V927" s="602"/>
      <c r="W927" s="604">
        <v>1</v>
      </c>
      <c r="X927" s="602"/>
      <c r="Y927" s="602"/>
      <c r="Z927" s="602"/>
      <c r="AA927" s="602"/>
      <c r="AB927" s="602"/>
      <c r="AC927" s="602"/>
      <c r="AD927" s="605">
        <v>1</v>
      </c>
    </row>
    <row r="928" spans="1:30" ht="15.75" thickBot="1" x14ac:dyDescent="0.3">
      <c r="A928" s="593" t="s">
        <v>415</v>
      </c>
      <c r="B928" s="672">
        <v>45506</v>
      </c>
      <c r="C928" s="671" t="s">
        <v>396</v>
      </c>
      <c r="D928" s="606" t="s">
        <v>403</v>
      </c>
      <c r="E928" s="670"/>
      <c r="F928" s="670"/>
      <c r="G928" s="670"/>
      <c r="H928" s="670"/>
      <c r="I928" s="670"/>
      <c r="J928" s="670"/>
      <c r="K928" s="670"/>
      <c r="L928" s="670"/>
      <c r="M928" s="670"/>
      <c r="N928" s="670"/>
      <c r="O928" s="607">
        <v>47398</v>
      </c>
      <c r="P928" s="607">
        <v>3499</v>
      </c>
      <c r="Q928" s="603">
        <v>50897</v>
      </c>
      <c r="R928" s="670"/>
      <c r="S928" s="670"/>
      <c r="T928" s="670"/>
      <c r="U928" s="670"/>
      <c r="V928" s="670"/>
      <c r="W928" s="670"/>
      <c r="X928" s="670"/>
      <c r="Y928" s="670"/>
      <c r="Z928" s="670"/>
      <c r="AA928" s="670"/>
      <c r="AB928" s="608">
        <v>73</v>
      </c>
      <c r="AC928" s="608">
        <v>6</v>
      </c>
      <c r="AD928" s="605">
        <v>79</v>
      </c>
    </row>
    <row r="929" spans="1:30" ht="15.75" thickBot="1" x14ac:dyDescent="0.3">
      <c r="A929" s="593" t="s">
        <v>415</v>
      </c>
      <c r="B929" s="673">
        <v>45512</v>
      </c>
      <c r="C929" s="671" t="s">
        <v>396</v>
      </c>
      <c r="D929" s="600" t="s">
        <v>402</v>
      </c>
      <c r="E929" s="602"/>
      <c r="F929" s="602"/>
      <c r="G929" s="602"/>
      <c r="H929" s="602"/>
      <c r="I929" s="601">
        <v>500</v>
      </c>
      <c r="J929" s="602"/>
      <c r="K929" s="602"/>
      <c r="L929" s="602"/>
      <c r="M929" s="602"/>
      <c r="N929" s="602"/>
      <c r="O929" s="602"/>
      <c r="P929" s="602"/>
      <c r="Q929" s="603">
        <v>500</v>
      </c>
      <c r="R929" s="602"/>
      <c r="S929" s="602"/>
      <c r="T929" s="602"/>
      <c r="U929" s="602"/>
      <c r="V929" s="604">
        <v>1</v>
      </c>
      <c r="W929" s="602"/>
      <c r="X929" s="602"/>
      <c r="Y929" s="602"/>
      <c r="Z929" s="602"/>
      <c r="AA929" s="602"/>
      <c r="AB929" s="602"/>
      <c r="AC929" s="602"/>
      <c r="AD929" s="605">
        <v>1</v>
      </c>
    </row>
    <row r="930" spans="1:30" ht="15.75" thickBot="1" x14ac:dyDescent="0.3">
      <c r="A930" s="593" t="s">
        <v>415</v>
      </c>
      <c r="B930" s="672">
        <v>45520</v>
      </c>
      <c r="C930" s="671" t="s">
        <v>396</v>
      </c>
      <c r="D930" s="606" t="s">
        <v>403</v>
      </c>
      <c r="E930" s="670"/>
      <c r="F930" s="670"/>
      <c r="G930" s="670"/>
      <c r="H930" s="670"/>
      <c r="I930" s="670"/>
      <c r="J930" s="670"/>
      <c r="K930" s="670"/>
      <c r="L930" s="670"/>
      <c r="M930" s="670"/>
      <c r="N930" s="670"/>
      <c r="O930" s="670"/>
      <c r="P930" s="607">
        <v>66140</v>
      </c>
      <c r="Q930" s="603">
        <v>66140</v>
      </c>
      <c r="R930" s="670"/>
      <c r="S930" s="670"/>
      <c r="T930" s="670"/>
      <c r="U930" s="670"/>
      <c r="V930" s="670"/>
      <c r="W930" s="670"/>
      <c r="X930" s="670"/>
      <c r="Y930" s="670"/>
      <c r="Z930" s="670"/>
      <c r="AA930" s="670"/>
      <c r="AB930" s="670"/>
      <c r="AC930" s="608">
        <v>107</v>
      </c>
      <c r="AD930" s="605">
        <v>107</v>
      </c>
    </row>
    <row r="931" spans="1:30" ht="15.75" thickBot="1" x14ac:dyDescent="0.3">
      <c r="A931" s="593" t="s">
        <v>415</v>
      </c>
      <c r="B931" s="673">
        <v>45525</v>
      </c>
      <c r="C931" s="671" t="s">
        <v>396</v>
      </c>
      <c r="D931" s="600" t="s">
        <v>402</v>
      </c>
      <c r="E931" s="602"/>
      <c r="F931" s="602"/>
      <c r="G931" s="602"/>
      <c r="H931" s="602"/>
      <c r="I931" s="602"/>
      <c r="J931" s="601">
        <v>496</v>
      </c>
      <c r="K931" s="602"/>
      <c r="L931" s="602"/>
      <c r="M931" s="602"/>
      <c r="N931" s="602"/>
      <c r="O931" s="602"/>
      <c r="P931" s="602"/>
      <c r="Q931" s="603">
        <v>496</v>
      </c>
      <c r="R931" s="602"/>
      <c r="S931" s="602"/>
      <c r="T931" s="602"/>
      <c r="U931" s="602"/>
      <c r="V931" s="602"/>
      <c r="W931" s="604">
        <v>1</v>
      </c>
      <c r="X931" s="602"/>
      <c r="Y931" s="602"/>
      <c r="Z931" s="602"/>
      <c r="AA931" s="602"/>
      <c r="AB931" s="602"/>
      <c r="AC931" s="602"/>
      <c r="AD931" s="605">
        <v>1</v>
      </c>
    </row>
    <row r="932" spans="1:30" ht="15.75" thickBot="1" x14ac:dyDescent="0.3">
      <c r="A932" s="593" t="s">
        <v>415</v>
      </c>
      <c r="B932" s="692" t="s">
        <v>398</v>
      </c>
      <c r="C932" s="692" t="s">
        <v>396</v>
      </c>
      <c r="D932" s="606" t="s">
        <v>402</v>
      </c>
      <c r="E932" s="670"/>
      <c r="F932" s="670"/>
      <c r="G932" s="670"/>
      <c r="H932" s="670"/>
      <c r="I932" s="670"/>
      <c r="J932" s="670"/>
      <c r="K932" s="670"/>
      <c r="L932" s="670"/>
      <c r="M932" s="670"/>
      <c r="N932" s="670"/>
      <c r="O932" s="670"/>
      <c r="P932" s="670"/>
      <c r="Q932" s="591"/>
      <c r="R932" s="608">
        <v>48</v>
      </c>
      <c r="S932" s="608">
        <v>4</v>
      </c>
      <c r="T932" s="608">
        <v>27</v>
      </c>
      <c r="U932" s="608">
        <v>85</v>
      </c>
      <c r="V932" s="608">
        <v>43</v>
      </c>
      <c r="W932" s="608">
        <v>79</v>
      </c>
      <c r="X932" s="608">
        <v>57</v>
      </c>
      <c r="Y932" s="608">
        <v>56</v>
      </c>
      <c r="Z932" s="608">
        <v>50</v>
      </c>
      <c r="AA932" s="608">
        <v>34</v>
      </c>
      <c r="AB932" s="608">
        <v>53</v>
      </c>
      <c r="AC932" s="608">
        <v>43</v>
      </c>
      <c r="AD932" s="605">
        <v>551</v>
      </c>
    </row>
    <row r="933" spans="1:30" ht="15.75" thickBot="1" x14ac:dyDescent="0.3">
      <c r="A933" s="593" t="s">
        <v>415</v>
      </c>
      <c r="B933" s="692" t="s">
        <v>398</v>
      </c>
      <c r="C933" s="692" t="s">
        <v>396</v>
      </c>
      <c r="D933" s="600" t="s">
        <v>399</v>
      </c>
      <c r="E933" s="602"/>
      <c r="F933" s="602"/>
      <c r="G933" s="602"/>
      <c r="H933" s="602"/>
      <c r="I933" s="602"/>
      <c r="J933" s="602"/>
      <c r="K933" s="602"/>
      <c r="L933" s="602"/>
      <c r="M933" s="602"/>
      <c r="N933" s="602"/>
      <c r="O933" s="602"/>
      <c r="P933" s="602"/>
      <c r="Q933" s="591"/>
      <c r="R933" s="604">
        <v>1</v>
      </c>
      <c r="S933" s="602"/>
      <c r="T933" s="604">
        <v>2</v>
      </c>
      <c r="U933" s="602"/>
      <c r="V933" s="602"/>
      <c r="W933" s="604">
        <v>3</v>
      </c>
      <c r="X933" s="604">
        <v>5</v>
      </c>
      <c r="Y933" s="602"/>
      <c r="Z933" s="604">
        <v>4</v>
      </c>
      <c r="AA933" s="602"/>
      <c r="AB933" s="604">
        <v>1</v>
      </c>
      <c r="AC933" s="604">
        <v>1</v>
      </c>
      <c r="AD933" s="605">
        <v>17</v>
      </c>
    </row>
    <row r="934" spans="1:30" ht="15.75" thickBot="1" x14ac:dyDescent="0.3">
      <c r="A934" s="593" t="s">
        <v>415</v>
      </c>
      <c r="B934" s="692" t="s">
        <v>398</v>
      </c>
      <c r="C934" s="692" t="s">
        <v>396</v>
      </c>
      <c r="D934" s="606" t="s">
        <v>403</v>
      </c>
      <c r="E934" s="670"/>
      <c r="F934" s="670"/>
      <c r="G934" s="670"/>
      <c r="H934" s="670"/>
      <c r="I934" s="670"/>
      <c r="J934" s="670"/>
      <c r="K934" s="670"/>
      <c r="L934" s="670"/>
      <c r="M934" s="670"/>
      <c r="N934" s="670"/>
      <c r="O934" s="670"/>
      <c r="P934" s="670"/>
      <c r="Q934" s="591"/>
      <c r="R934" s="608">
        <v>52</v>
      </c>
      <c r="S934" s="608">
        <v>9</v>
      </c>
      <c r="T934" s="608">
        <v>94</v>
      </c>
      <c r="U934" s="608">
        <v>239</v>
      </c>
      <c r="V934" s="608">
        <v>75</v>
      </c>
      <c r="W934" s="608">
        <v>126</v>
      </c>
      <c r="X934" s="608">
        <v>112</v>
      </c>
      <c r="Y934" s="608">
        <v>558</v>
      </c>
      <c r="Z934" s="608">
        <v>236</v>
      </c>
      <c r="AA934" s="608">
        <v>68</v>
      </c>
      <c r="AB934" s="608">
        <v>101</v>
      </c>
      <c r="AC934" s="608">
        <v>114</v>
      </c>
      <c r="AD934" s="605">
        <v>1728</v>
      </c>
    </row>
    <row r="935" spans="1:30" ht="15.75" thickBot="1" x14ac:dyDescent="0.3">
      <c r="A935" s="593" t="s">
        <v>415</v>
      </c>
      <c r="B935" s="671" t="s">
        <v>400</v>
      </c>
      <c r="C935" s="671" t="s">
        <v>400</v>
      </c>
      <c r="D935" s="609" t="s">
        <v>400</v>
      </c>
      <c r="E935" s="603">
        <v>92362</v>
      </c>
      <c r="F935" s="603">
        <v>32432</v>
      </c>
      <c r="G935" s="603">
        <v>54601</v>
      </c>
      <c r="H935" s="603">
        <v>159311</v>
      </c>
      <c r="I935" s="603">
        <v>74844</v>
      </c>
      <c r="J935" s="603">
        <v>141310</v>
      </c>
      <c r="K935" s="603">
        <v>96692</v>
      </c>
      <c r="L935" s="603">
        <v>319477</v>
      </c>
      <c r="M935" s="603">
        <v>194590</v>
      </c>
      <c r="N935" s="603">
        <v>94582</v>
      </c>
      <c r="O935" s="603">
        <v>77719</v>
      </c>
      <c r="P935" s="603">
        <v>69639</v>
      </c>
      <c r="Q935" s="603">
        <v>1407559</v>
      </c>
      <c r="R935" s="610">
        <v>109</v>
      </c>
      <c r="S935" s="610">
        <v>50</v>
      </c>
      <c r="T935" s="610">
        <v>101</v>
      </c>
      <c r="U935" s="610">
        <v>260</v>
      </c>
      <c r="V935" s="610">
        <v>103</v>
      </c>
      <c r="W935" s="610">
        <v>199</v>
      </c>
      <c r="X935" s="610">
        <v>127</v>
      </c>
      <c r="Y935" s="610">
        <v>622</v>
      </c>
      <c r="Z935" s="610">
        <v>321</v>
      </c>
      <c r="AA935" s="610">
        <v>151</v>
      </c>
      <c r="AB935" s="610">
        <v>176</v>
      </c>
      <c r="AC935" s="610">
        <v>120</v>
      </c>
      <c r="AD935" s="605">
        <v>1993</v>
      </c>
    </row>
    <row r="936" spans="1:30" ht="15.75" thickBot="1" x14ac:dyDescent="0.3">
      <c r="A936" s="593" t="s">
        <v>416</v>
      </c>
      <c r="B936" s="672">
        <v>45189</v>
      </c>
      <c r="C936" s="671" t="s">
        <v>396</v>
      </c>
      <c r="D936" s="606" t="s">
        <v>397</v>
      </c>
      <c r="E936" s="607">
        <v>374.3</v>
      </c>
      <c r="F936" s="670"/>
      <c r="G936" s="670"/>
      <c r="H936" s="670"/>
      <c r="I936" s="670"/>
      <c r="J936" s="670"/>
      <c r="K936" s="670"/>
      <c r="L936" s="670"/>
      <c r="M936" s="670"/>
      <c r="N936" s="670"/>
      <c r="O936" s="670"/>
      <c r="P936" s="670"/>
      <c r="Q936" s="603">
        <v>374.3</v>
      </c>
      <c r="R936" s="608">
        <v>2</v>
      </c>
      <c r="S936" s="670"/>
      <c r="T936" s="670"/>
      <c r="U936" s="670"/>
      <c r="V936" s="670"/>
      <c r="W936" s="670"/>
      <c r="X936" s="670"/>
      <c r="Y936" s="670"/>
      <c r="Z936" s="670"/>
      <c r="AA936" s="670"/>
      <c r="AB936" s="670"/>
      <c r="AC936" s="670"/>
      <c r="AD936" s="605">
        <v>2</v>
      </c>
    </row>
    <row r="937" spans="1:30" ht="15.75" thickBot="1" x14ac:dyDescent="0.3">
      <c r="A937" s="593" t="s">
        <v>416</v>
      </c>
      <c r="B937" s="673">
        <v>45196</v>
      </c>
      <c r="C937" s="671" t="s">
        <v>396</v>
      </c>
      <c r="D937" s="600" t="s">
        <v>397</v>
      </c>
      <c r="E937" s="602"/>
      <c r="F937" s="601">
        <v>1146.1500000000001</v>
      </c>
      <c r="G937" s="602"/>
      <c r="H937" s="602"/>
      <c r="I937" s="602"/>
      <c r="J937" s="602"/>
      <c r="K937" s="602"/>
      <c r="L937" s="602"/>
      <c r="M937" s="602"/>
      <c r="N937" s="602"/>
      <c r="O937" s="602"/>
      <c r="P937" s="602"/>
      <c r="Q937" s="603">
        <v>1146.1500000000001</v>
      </c>
      <c r="R937" s="602"/>
      <c r="S937" s="604">
        <v>3</v>
      </c>
      <c r="T937" s="602"/>
      <c r="U937" s="602"/>
      <c r="V937" s="602"/>
      <c r="W937" s="602"/>
      <c r="X937" s="602"/>
      <c r="Y937" s="602"/>
      <c r="Z937" s="602"/>
      <c r="AA937" s="602"/>
      <c r="AB937" s="602"/>
      <c r="AC937" s="602"/>
      <c r="AD937" s="605">
        <v>3</v>
      </c>
    </row>
    <row r="938" spans="1:30" ht="15.75" thickBot="1" x14ac:dyDescent="0.3">
      <c r="A938" s="593" t="s">
        <v>416</v>
      </c>
      <c r="B938" s="672">
        <v>45205</v>
      </c>
      <c r="C938" s="671" t="s">
        <v>396</v>
      </c>
      <c r="D938" s="606" t="s">
        <v>397</v>
      </c>
      <c r="E938" s="670"/>
      <c r="F938" s="607">
        <v>1224.8800000000001</v>
      </c>
      <c r="G938" s="607">
        <v>641.59</v>
      </c>
      <c r="H938" s="670"/>
      <c r="I938" s="670"/>
      <c r="J938" s="670"/>
      <c r="K938" s="670"/>
      <c r="L938" s="670"/>
      <c r="M938" s="670"/>
      <c r="N938" s="670"/>
      <c r="O938" s="670"/>
      <c r="P938" s="670"/>
      <c r="Q938" s="603">
        <v>1866.47</v>
      </c>
      <c r="R938" s="670"/>
      <c r="S938" s="608">
        <v>2</v>
      </c>
      <c r="T938" s="608">
        <v>1</v>
      </c>
      <c r="U938" s="670"/>
      <c r="V938" s="670"/>
      <c r="W938" s="670"/>
      <c r="X938" s="670"/>
      <c r="Y938" s="670"/>
      <c r="Z938" s="670"/>
      <c r="AA938" s="670"/>
      <c r="AB938" s="670"/>
      <c r="AC938" s="670"/>
      <c r="AD938" s="605">
        <v>3</v>
      </c>
    </row>
    <row r="939" spans="1:30" ht="15.75" thickBot="1" x14ac:dyDescent="0.3">
      <c r="A939" s="593" t="s">
        <v>416</v>
      </c>
      <c r="B939" s="673">
        <v>45211</v>
      </c>
      <c r="C939" s="671" t="s">
        <v>396</v>
      </c>
      <c r="D939" s="600" t="s">
        <v>397</v>
      </c>
      <c r="E939" s="602"/>
      <c r="F939" s="602"/>
      <c r="G939" s="601">
        <v>818.31</v>
      </c>
      <c r="H939" s="602"/>
      <c r="I939" s="602"/>
      <c r="J939" s="602"/>
      <c r="K939" s="602"/>
      <c r="L939" s="602"/>
      <c r="M939" s="602"/>
      <c r="N939" s="602"/>
      <c r="O939" s="602"/>
      <c r="P939" s="602"/>
      <c r="Q939" s="603">
        <v>818.31</v>
      </c>
      <c r="R939" s="602"/>
      <c r="S939" s="602"/>
      <c r="T939" s="604">
        <v>1</v>
      </c>
      <c r="U939" s="602"/>
      <c r="V939" s="602"/>
      <c r="W939" s="602"/>
      <c r="X939" s="602"/>
      <c r="Y939" s="602"/>
      <c r="Z939" s="602"/>
      <c r="AA939" s="602"/>
      <c r="AB939" s="602"/>
      <c r="AC939" s="602"/>
      <c r="AD939" s="605">
        <v>1</v>
      </c>
    </row>
    <row r="940" spans="1:30" ht="15.75" thickBot="1" x14ac:dyDescent="0.3">
      <c r="A940" s="593" t="s">
        <v>416</v>
      </c>
      <c r="B940" s="672">
        <v>45212</v>
      </c>
      <c r="C940" s="671" t="s">
        <v>396</v>
      </c>
      <c r="D940" s="606" t="s">
        <v>397</v>
      </c>
      <c r="E940" s="670"/>
      <c r="F940" s="670"/>
      <c r="G940" s="607">
        <v>3752.38</v>
      </c>
      <c r="H940" s="670"/>
      <c r="I940" s="670"/>
      <c r="J940" s="670"/>
      <c r="K940" s="670"/>
      <c r="L940" s="670"/>
      <c r="M940" s="670"/>
      <c r="N940" s="670"/>
      <c r="O940" s="670"/>
      <c r="P940" s="670"/>
      <c r="Q940" s="603">
        <v>3752.38</v>
      </c>
      <c r="R940" s="670"/>
      <c r="S940" s="670"/>
      <c r="T940" s="608">
        <v>5</v>
      </c>
      <c r="U940" s="670"/>
      <c r="V940" s="670"/>
      <c r="W940" s="670"/>
      <c r="X940" s="670"/>
      <c r="Y940" s="670"/>
      <c r="Z940" s="670"/>
      <c r="AA940" s="670"/>
      <c r="AB940" s="670"/>
      <c r="AC940" s="670"/>
      <c r="AD940" s="605">
        <v>5</v>
      </c>
    </row>
    <row r="941" spans="1:30" ht="15.75" thickBot="1" x14ac:dyDescent="0.3">
      <c r="A941" s="593" t="s">
        <v>416</v>
      </c>
      <c r="B941" s="673">
        <v>45225</v>
      </c>
      <c r="C941" s="671" t="s">
        <v>396</v>
      </c>
      <c r="D941" s="600" t="s">
        <v>397</v>
      </c>
      <c r="E941" s="602"/>
      <c r="F941" s="602"/>
      <c r="G941" s="601">
        <v>8106.55</v>
      </c>
      <c r="H941" s="602"/>
      <c r="I941" s="602"/>
      <c r="J941" s="602"/>
      <c r="K941" s="602"/>
      <c r="L941" s="602"/>
      <c r="M941" s="602"/>
      <c r="N941" s="602"/>
      <c r="O941" s="602"/>
      <c r="P941" s="602"/>
      <c r="Q941" s="603">
        <v>8106.55</v>
      </c>
      <c r="R941" s="602"/>
      <c r="S941" s="602"/>
      <c r="T941" s="604">
        <v>7</v>
      </c>
      <c r="U941" s="602"/>
      <c r="V941" s="602"/>
      <c r="W941" s="602"/>
      <c r="X941" s="602"/>
      <c r="Y941" s="602"/>
      <c r="Z941" s="602"/>
      <c r="AA941" s="602"/>
      <c r="AB941" s="602"/>
      <c r="AC941" s="602"/>
      <c r="AD941" s="605">
        <v>7</v>
      </c>
    </row>
    <row r="942" spans="1:30" ht="15.75" thickBot="1" x14ac:dyDescent="0.3">
      <c r="A942" s="593" t="s">
        <v>416</v>
      </c>
      <c r="B942" s="672">
        <v>45232</v>
      </c>
      <c r="C942" s="671" t="s">
        <v>396</v>
      </c>
      <c r="D942" s="606" t="s">
        <v>397</v>
      </c>
      <c r="E942" s="670"/>
      <c r="F942" s="670"/>
      <c r="G942" s="607">
        <v>717.46</v>
      </c>
      <c r="H942" s="607">
        <v>1108.9000000000001</v>
      </c>
      <c r="I942" s="670"/>
      <c r="J942" s="670"/>
      <c r="K942" s="670"/>
      <c r="L942" s="670"/>
      <c r="M942" s="670"/>
      <c r="N942" s="670"/>
      <c r="O942" s="670"/>
      <c r="P942" s="670"/>
      <c r="Q942" s="603">
        <v>1826.36</v>
      </c>
      <c r="R942" s="670"/>
      <c r="S942" s="670"/>
      <c r="T942" s="608">
        <v>1</v>
      </c>
      <c r="U942" s="608">
        <v>3</v>
      </c>
      <c r="V942" s="670"/>
      <c r="W942" s="670"/>
      <c r="X942" s="670"/>
      <c r="Y942" s="670"/>
      <c r="Z942" s="670"/>
      <c r="AA942" s="670"/>
      <c r="AB942" s="670"/>
      <c r="AC942" s="670"/>
      <c r="AD942" s="605">
        <v>4</v>
      </c>
    </row>
    <row r="943" spans="1:30" ht="15.75" thickBot="1" x14ac:dyDescent="0.3">
      <c r="A943" s="593" t="s">
        <v>416</v>
      </c>
      <c r="B943" s="673">
        <v>45239</v>
      </c>
      <c r="C943" s="671" t="s">
        <v>396</v>
      </c>
      <c r="D943" s="600" t="s">
        <v>397</v>
      </c>
      <c r="E943" s="602"/>
      <c r="F943" s="602"/>
      <c r="G943" s="601">
        <v>388.91</v>
      </c>
      <c r="H943" s="602"/>
      <c r="I943" s="602"/>
      <c r="J943" s="602"/>
      <c r="K943" s="602"/>
      <c r="L943" s="602"/>
      <c r="M943" s="602"/>
      <c r="N943" s="602"/>
      <c r="O943" s="602"/>
      <c r="P943" s="602"/>
      <c r="Q943" s="603">
        <v>388.91</v>
      </c>
      <c r="R943" s="602"/>
      <c r="S943" s="602"/>
      <c r="T943" s="604">
        <v>2</v>
      </c>
      <c r="U943" s="602"/>
      <c r="V943" s="602"/>
      <c r="W943" s="602"/>
      <c r="X943" s="602"/>
      <c r="Y943" s="602"/>
      <c r="Z943" s="602"/>
      <c r="AA943" s="602"/>
      <c r="AB943" s="602"/>
      <c r="AC943" s="602"/>
      <c r="AD943" s="605">
        <v>2</v>
      </c>
    </row>
    <row r="944" spans="1:30" ht="15.75" thickBot="1" x14ac:dyDescent="0.3">
      <c r="A944" s="593" t="s">
        <v>416</v>
      </c>
      <c r="B944" s="672">
        <v>45243</v>
      </c>
      <c r="C944" s="671" t="s">
        <v>396</v>
      </c>
      <c r="D944" s="606" t="s">
        <v>397</v>
      </c>
      <c r="E944" s="607">
        <v>3382.5</v>
      </c>
      <c r="F944" s="670"/>
      <c r="G944" s="670"/>
      <c r="H944" s="670"/>
      <c r="I944" s="670"/>
      <c r="J944" s="670"/>
      <c r="K944" s="670"/>
      <c r="L944" s="670"/>
      <c r="M944" s="670"/>
      <c r="N944" s="670"/>
      <c r="O944" s="670"/>
      <c r="P944" s="670"/>
      <c r="Q944" s="603">
        <v>3382.5</v>
      </c>
      <c r="R944" s="608">
        <v>3</v>
      </c>
      <c r="S944" s="670"/>
      <c r="T944" s="670"/>
      <c r="U944" s="670"/>
      <c r="V944" s="670"/>
      <c r="W944" s="670"/>
      <c r="X944" s="670"/>
      <c r="Y944" s="670"/>
      <c r="Z944" s="670"/>
      <c r="AA944" s="670"/>
      <c r="AB944" s="670"/>
      <c r="AC944" s="670"/>
      <c r="AD944" s="605">
        <v>3</v>
      </c>
    </row>
    <row r="945" spans="1:30" ht="15.75" thickBot="1" x14ac:dyDescent="0.3">
      <c r="A945" s="593" t="s">
        <v>416</v>
      </c>
      <c r="B945" s="673">
        <v>45246</v>
      </c>
      <c r="C945" s="671" t="s">
        <v>396</v>
      </c>
      <c r="D945" s="600" t="s">
        <v>397</v>
      </c>
      <c r="E945" s="602"/>
      <c r="F945" s="602"/>
      <c r="G945" s="602"/>
      <c r="H945" s="601">
        <v>1554.39</v>
      </c>
      <c r="I945" s="602"/>
      <c r="J945" s="602"/>
      <c r="K945" s="602"/>
      <c r="L945" s="602"/>
      <c r="M945" s="602"/>
      <c r="N945" s="602"/>
      <c r="O945" s="602"/>
      <c r="P945" s="602"/>
      <c r="Q945" s="603">
        <v>1554.39</v>
      </c>
      <c r="R945" s="602"/>
      <c r="S945" s="602"/>
      <c r="T945" s="602"/>
      <c r="U945" s="604">
        <v>4</v>
      </c>
      <c r="V945" s="602"/>
      <c r="W945" s="602"/>
      <c r="X945" s="602"/>
      <c r="Y945" s="602"/>
      <c r="Z945" s="602"/>
      <c r="AA945" s="602"/>
      <c r="AB945" s="602"/>
      <c r="AC945" s="602"/>
      <c r="AD945" s="605">
        <v>4</v>
      </c>
    </row>
    <row r="946" spans="1:30" ht="15.75" thickBot="1" x14ac:dyDescent="0.3">
      <c r="A946" s="593" t="s">
        <v>416</v>
      </c>
      <c r="B946" s="672">
        <v>45252</v>
      </c>
      <c r="C946" s="671" t="s">
        <v>396</v>
      </c>
      <c r="D946" s="606" t="s">
        <v>397</v>
      </c>
      <c r="E946" s="670"/>
      <c r="F946" s="670"/>
      <c r="G946" s="670"/>
      <c r="H946" s="607">
        <v>204</v>
      </c>
      <c r="I946" s="670"/>
      <c r="J946" s="670"/>
      <c r="K946" s="670"/>
      <c r="L946" s="670"/>
      <c r="M946" s="670"/>
      <c r="N946" s="670"/>
      <c r="O946" s="670"/>
      <c r="P946" s="670"/>
      <c r="Q946" s="603">
        <v>204</v>
      </c>
      <c r="R946" s="670"/>
      <c r="S946" s="670"/>
      <c r="T946" s="670"/>
      <c r="U946" s="608">
        <v>1</v>
      </c>
      <c r="V946" s="670"/>
      <c r="W946" s="670"/>
      <c r="X946" s="670"/>
      <c r="Y946" s="670"/>
      <c r="Z946" s="670"/>
      <c r="AA946" s="670"/>
      <c r="AB946" s="670"/>
      <c r="AC946" s="670"/>
      <c r="AD946" s="605">
        <v>1</v>
      </c>
    </row>
    <row r="947" spans="1:30" ht="15.75" thickBot="1" x14ac:dyDescent="0.3">
      <c r="A947" s="593" t="s">
        <v>416</v>
      </c>
      <c r="B947" s="673">
        <v>45260</v>
      </c>
      <c r="C947" s="671" t="s">
        <v>396</v>
      </c>
      <c r="D947" s="600" t="s">
        <v>397</v>
      </c>
      <c r="E947" s="602"/>
      <c r="F947" s="602"/>
      <c r="G947" s="602"/>
      <c r="H947" s="601">
        <v>1430.18</v>
      </c>
      <c r="I947" s="602"/>
      <c r="J947" s="602"/>
      <c r="K947" s="602"/>
      <c r="L947" s="602"/>
      <c r="M947" s="602"/>
      <c r="N947" s="602"/>
      <c r="O947" s="602"/>
      <c r="P947" s="602"/>
      <c r="Q947" s="603">
        <v>1430.18</v>
      </c>
      <c r="R947" s="602"/>
      <c r="S947" s="602"/>
      <c r="T947" s="602"/>
      <c r="U947" s="604">
        <v>2</v>
      </c>
      <c r="V947" s="602"/>
      <c r="W947" s="602"/>
      <c r="X947" s="602"/>
      <c r="Y947" s="602"/>
      <c r="Z947" s="602"/>
      <c r="AA947" s="602"/>
      <c r="AB947" s="602"/>
      <c r="AC947" s="602"/>
      <c r="AD947" s="605">
        <v>2</v>
      </c>
    </row>
    <row r="948" spans="1:30" ht="15.75" thickBot="1" x14ac:dyDescent="0.3">
      <c r="A948" s="593" t="s">
        <v>416</v>
      </c>
      <c r="B948" s="672">
        <v>45266</v>
      </c>
      <c r="C948" s="671" t="s">
        <v>396</v>
      </c>
      <c r="D948" s="606" t="s">
        <v>397</v>
      </c>
      <c r="E948" s="670"/>
      <c r="F948" s="670"/>
      <c r="G948" s="670"/>
      <c r="H948" s="670"/>
      <c r="I948" s="607">
        <v>1640.87</v>
      </c>
      <c r="J948" s="670"/>
      <c r="K948" s="670"/>
      <c r="L948" s="670"/>
      <c r="M948" s="670"/>
      <c r="N948" s="670"/>
      <c r="O948" s="670"/>
      <c r="P948" s="670"/>
      <c r="Q948" s="603">
        <v>1640.87</v>
      </c>
      <c r="R948" s="670"/>
      <c r="S948" s="670"/>
      <c r="T948" s="670"/>
      <c r="U948" s="670"/>
      <c r="V948" s="608">
        <v>3</v>
      </c>
      <c r="W948" s="670"/>
      <c r="X948" s="670"/>
      <c r="Y948" s="670"/>
      <c r="Z948" s="670"/>
      <c r="AA948" s="670"/>
      <c r="AB948" s="670"/>
      <c r="AC948" s="670"/>
      <c r="AD948" s="605">
        <v>3</v>
      </c>
    </row>
    <row r="949" spans="1:30" ht="15.75" thickBot="1" x14ac:dyDescent="0.3">
      <c r="A949" s="593" t="s">
        <v>416</v>
      </c>
      <c r="B949" s="673">
        <v>45273</v>
      </c>
      <c r="C949" s="671" t="s">
        <v>396</v>
      </c>
      <c r="D949" s="600" t="s">
        <v>397</v>
      </c>
      <c r="E949" s="602"/>
      <c r="F949" s="602"/>
      <c r="G949" s="602"/>
      <c r="H949" s="602"/>
      <c r="I949" s="601">
        <v>2830</v>
      </c>
      <c r="J949" s="602"/>
      <c r="K949" s="602"/>
      <c r="L949" s="602"/>
      <c r="M949" s="602"/>
      <c r="N949" s="602"/>
      <c r="O949" s="602"/>
      <c r="P949" s="602"/>
      <c r="Q949" s="603">
        <v>2830</v>
      </c>
      <c r="R949" s="602"/>
      <c r="S949" s="602"/>
      <c r="T949" s="602"/>
      <c r="U949" s="602"/>
      <c r="V949" s="604">
        <v>3</v>
      </c>
      <c r="W949" s="602"/>
      <c r="X949" s="602"/>
      <c r="Y949" s="602"/>
      <c r="Z949" s="602"/>
      <c r="AA949" s="602"/>
      <c r="AB949" s="602"/>
      <c r="AC949" s="602"/>
      <c r="AD949" s="605">
        <v>3</v>
      </c>
    </row>
    <row r="950" spans="1:30" ht="15.75" thickBot="1" x14ac:dyDescent="0.3">
      <c r="A950" s="593" t="s">
        <v>416</v>
      </c>
      <c r="B950" s="672">
        <v>45280</v>
      </c>
      <c r="C950" s="671" t="s">
        <v>396</v>
      </c>
      <c r="D950" s="606" t="s">
        <v>397</v>
      </c>
      <c r="E950" s="670"/>
      <c r="F950" s="670"/>
      <c r="G950" s="670"/>
      <c r="H950" s="670"/>
      <c r="I950" s="607">
        <v>439.38</v>
      </c>
      <c r="J950" s="670"/>
      <c r="K950" s="670"/>
      <c r="L950" s="670"/>
      <c r="M950" s="670"/>
      <c r="N950" s="670"/>
      <c r="O950" s="670"/>
      <c r="P950" s="670"/>
      <c r="Q950" s="603">
        <v>439.38</v>
      </c>
      <c r="R950" s="670"/>
      <c r="S950" s="670"/>
      <c r="T950" s="670"/>
      <c r="U950" s="670"/>
      <c r="V950" s="608">
        <v>2</v>
      </c>
      <c r="W950" s="670"/>
      <c r="X950" s="670"/>
      <c r="Y950" s="670"/>
      <c r="Z950" s="670"/>
      <c r="AA950" s="670"/>
      <c r="AB950" s="670"/>
      <c r="AC950" s="670"/>
      <c r="AD950" s="605">
        <v>2</v>
      </c>
    </row>
    <row r="951" spans="1:30" ht="15.75" thickBot="1" x14ac:dyDescent="0.3">
      <c r="A951" s="593" t="s">
        <v>416</v>
      </c>
      <c r="B951" s="673">
        <v>45288</v>
      </c>
      <c r="C951" s="671" t="s">
        <v>396</v>
      </c>
      <c r="D951" s="600" t="s">
        <v>397</v>
      </c>
      <c r="E951" s="602"/>
      <c r="F951" s="602"/>
      <c r="G951" s="602"/>
      <c r="H951" s="602"/>
      <c r="I951" s="601">
        <v>2231.69</v>
      </c>
      <c r="J951" s="602"/>
      <c r="K951" s="602"/>
      <c r="L951" s="602"/>
      <c r="M951" s="602"/>
      <c r="N951" s="602"/>
      <c r="O951" s="602"/>
      <c r="P951" s="602"/>
      <c r="Q951" s="603">
        <v>2231.69</v>
      </c>
      <c r="R951" s="602"/>
      <c r="S951" s="602"/>
      <c r="T951" s="602"/>
      <c r="U951" s="602"/>
      <c r="V951" s="604">
        <v>3</v>
      </c>
      <c r="W951" s="602"/>
      <c r="X951" s="602"/>
      <c r="Y951" s="602"/>
      <c r="Z951" s="602"/>
      <c r="AA951" s="602"/>
      <c r="AB951" s="602"/>
      <c r="AC951" s="602"/>
      <c r="AD951" s="605">
        <v>3</v>
      </c>
    </row>
    <row r="952" spans="1:30" ht="15.75" thickBot="1" x14ac:dyDescent="0.3">
      <c r="A952" s="593" t="s">
        <v>416</v>
      </c>
      <c r="B952" s="672">
        <v>45299</v>
      </c>
      <c r="C952" s="671" t="s">
        <v>396</v>
      </c>
      <c r="D952" s="606" t="s">
        <v>397</v>
      </c>
      <c r="E952" s="670"/>
      <c r="F952" s="670"/>
      <c r="G952" s="670"/>
      <c r="H952" s="670"/>
      <c r="I952" s="607">
        <v>1732.67</v>
      </c>
      <c r="J952" s="670"/>
      <c r="K952" s="670"/>
      <c r="L952" s="670"/>
      <c r="M952" s="670"/>
      <c r="N952" s="670"/>
      <c r="O952" s="670"/>
      <c r="P952" s="670"/>
      <c r="Q952" s="603">
        <v>1732.67</v>
      </c>
      <c r="R952" s="670"/>
      <c r="S952" s="670"/>
      <c r="T952" s="670"/>
      <c r="U952" s="670"/>
      <c r="V952" s="608">
        <v>3</v>
      </c>
      <c r="W952" s="670"/>
      <c r="X952" s="670"/>
      <c r="Y952" s="670"/>
      <c r="Z952" s="670"/>
      <c r="AA952" s="670"/>
      <c r="AB952" s="670"/>
      <c r="AC952" s="670"/>
      <c r="AD952" s="605">
        <v>3</v>
      </c>
    </row>
    <row r="953" spans="1:30" ht="15.75" thickBot="1" x14ac:dyDescent="0.3">
      <c r="A953" s="593" t="s">
        <v>416</v>
      </c>
      <c r="B953" s="673">
        <v>45301</v>
      </c>
      <c r="C953" s="671" t="s">
        <v>396</v>
      </c>
      <c r="D953" s="600" t="s">
        <v>397</v>
      </c>
      <c r="E953" s="602"/>
      <c r="F953" s="602"/>
      <c r="G953" s="602"/>
      <c r="H953" s="602"/>
      <c r="I953" s="602"/>
      <c r="J953" s="601">
        <v>1384.28</v>
      </c>
      <c r="K953" s="602"/>
      <c r="L953" s="602"/>
      <c r="M953" s="602"/>
      <c r="N953" s="602"/>
      <c r="O953" s="602"/>
      <c r="P953" s="602"/>
      <c r="Q953" s="603">
        <v>1384.28</v>
      </c>
      <c r="R953" s="602"/>
      <c r="S953" s="602"/>
      <c r="T953" s="602"/>
      <c r="U953" s="602"/>
      <c r="V953" s="602"/>
      <c r="W953" s="604">
        <v>1</v>
      </c>
      <c r="X953" s="602"/>
      <c r="Y953" s="602"/>
      <c r="Z953" s="602"/>
      <c r="AA953" s="602"/>
      <c r="AB953" s="602"/>
      <c r="AC953" s="602"/>
      <c r="AD953" s="605">
        <v>1</v>
      </c>
    </row>
    <row r="954" spans="1:30" ht="15.75" thickBot="1" x14ac:dyDescent="0.3">
      <c r="A954" s="593" t="s">
        <v>416</v>
      </c>
      <c r="B954" s="672">
        <v>45313</v>
      </c>
      <c r="C954" s="671" t="s">
        <v>396</v>
      </c>
      <c r="D954" s="606" t="s">
        <v>397</v>
      </c>
      <c r="E954" s="670"/>
      <c r="F954" s="670"/>
      <c r="G954" s="670"/>
      <c r="H954" s="670"/>
      <c r="I954" s="670"/>
      <c r="J954" s="607">
        <v>1556.71</v>
      </c>
      <c r="K954" s="670"/>
      <c r="L954" s="670"/>
      <c r="M954" s="670"/>
      <c r="N954" s="670"/>
      <c r="O954" s="670"/>
      <c r="P954" s="670"/>
      <c r="Q954" s="603">
        <v>1556.71</v>
      </c>
      <c r="R954" s="670"/>
      <c r="S954" s="670"/>
      <c r="T954" s="670"/>
      <c r="U954" s="670"/>
      <c r="V954" s="670"/>
      <c r="W954" s="608">
        <v>4</v>
      </c>
      <c r="X954" s="670"/>
      <c r="Y954" s="670"/>
      <c r="Z954" s="670"/>
      <c r="AA954" s="670"/>
      <c r="AB954" s="670"/>
      <c r="AC954" s="670"/>
      <c r="AD954" s="605">
        <v>4</v>
      </c>
    </row>
    <row r="955" spans="1:30" ht="15.75" thickBot="1" x14ac:dyDescent="0.3">
      <c r="A955" s="593" t="s">
        <v>416</v>
      </c>
      <c r="B955" s="673">
        <v>45317</v>
      </c>
      <c r="C955" s="671" t="s">
        <v>396</v>
      </c>
      <c r="D955" s="600" t="s">
        <v>397</v>
      </c>
      <c r="E955" s="602"/>
      <c r="F955" s="602"/>
      <c r="G955" s="602"/>
      <c r="H955" s="602"/>
      <c r="I955" s="602"/>
      <c r="J955" s="601">
        <v>734.38</v>
      </c>
      <c r="K955" s="602"/>
      <c r="L955" s="602"/>
      <c r="M955" s="602"/>
      <c r="N955" s="602"/>
      <c r="O955" s="602"/>
      <c r="P955" s="602"/>
      <c r="Q955" s="603">
        <v>734.38</v>
      </c>
      <c r="R955" s="602"/>
      <c r="S955" s="602"/>
      <c r="T955" s="602"/>
      <c r="U955" s="602"/>
      <c r="V955" s="602"/>
      <c r="W955" s="604">
        <v>2</v>
      </c>
      <c r="X955" s="602"/>
      <c r="Y955" s="602"/>
      <c r="Z955" s="602"/>
      <c r="AA955" s="602"/>
      <c r="AB955" s="602"/>
      <c r="AC955" s="602"/>
      <c r="AD955" s="605">
        <v>2</v>
      </c>
    </row>
    <row r="956" spans="1:30" ht="15.75" thickBot="1" x14ac:dyDescent="0.3">
      <c r="A956" s="593" t="s">
        <v>416</v>
      </c>
      <c r="B956" s="672">
        <v>45324</v>
      </c>
      <c r="C956" s="671" t="s">
        <v>396</v>
      </c>
      <c r="D956" s="606" t="s">
        <v>397</v>
      </c>
      <c r="E956" s="670"/>
      <c r="F956" s="670"/>
      <c r="G956" s="670"/>
      <c r="H956" s="670"/>
      <c r="I956" s="670"/>
      <c r="J956" s="607">
        <v>250</v>
      </c>
      <c r="K956" s="607">
        <v>434.72</v>
      </c>
      <c r="L956" s="670"/>
      <c r="M956" s="670"/>
      <c r="N956" s="670"/>
      <c r="O956" s="670"/>
      <c r="P956" s="670"/>
      <c r="Q956" s="603">
        <v>684.72</v>
      </c>
      <c r="R956" s="670"/>
      <c r="S956" s="670"/>
      <c r="T956" s="670"/>
      <c r="U956" s="670"/>
      <c r="V956" s="670"/>
      <c r="W956" s="608">
        <v>1</v>
      </c>
      <c r="X956" s="608">
        <v>1</v>
      </c>
      <c r="Y956" s="670"/>
      <c r="Z956" s="670"/>
      <c r="AA956" s="670"/>
      <c r="AB956" s="670"/>
      <c r="AC956" s="670"/>
      <c r="AD956" s="605">
        <v>2</v>
      </c>
    </row>
    <row r="957" spans="1:30" ht="15.75" thickBot="1" x14ac:dyDescent="0.3">
      <c r="A957" s="593" t="s">
        <v>416</v>
      </c>
      <c r="B957" s="673">
        <v>45330</v>
      </c>
      <c r="C957" s="671" t="s">
        <v>396</v>
      </c>
      <c r="D957" s="600" t="s">
        <v>397</v>
      </c>
      <c r="E957" s="602"/>
      <c r="F957" s="602"/>
      <c r="G957" s="602"/>
      <c r="H957" s="602"/>
      <c r="I957" s="602"/>
      <c r="J957" s="601">
        <v>2149.13</v>
      </c>
      <c r="K957" s="601">
        <v>1382.59</v>
      </c>
      <c r="L957" s="602"/>
      <c r="M957" s="602"/>
      <c r="N957" s="602"/>
      <c r="O957" s="602"/>
      <c r="P957" s="602"/>
      <c r="Q957" s="603">
        <v>3531.72</v>
      </c>
      <c r="R957" s="602"/>
      <c r="S957" s="602"/>
      <c r="T957" s="602"/>
      <c r="U957" s="602"/>
      <c r="V957" s="602"/>
      <c r="W957" s="604">
        <v>3</v>
      </c>
      <c r="X957" s="604">
        <v>3</v>
      </c>
      <c r="Y957" s="602"/>
      <c r="Z957" s="602"/>
      <c r="AA957" s="602"/>
      <c r="AB957" s="602"/>
      <c r="AC957" s="602"/>
      <c r="AD957" s="605">
        <v>6</v>
      </c>
    </row>
    <row r="958" spans="1:30" ht="15.75" thickBot="1" x14ac:dyDescent="0.3">
      <c r="A958" s="593" t="s">
        <v>416</v>
      </c>
      <c r="B958" s="672">
        <v>45336</v>
      </c>
      <c r="C958" s="671" t="s">
        <v>396</v>
      </c>
      <c r="D958" s="606" t="s">
        <v>397</v>
      </c>
      <c r="E958" s="670"/>
      <c r="F958" s="670"/>
      <c r="G958" s="670"/>
      <c r="H958" s="670"/>
      <c r="I958" s="607">
        <v>747.08</v>
      </c>
      <c r="J958" s="670"/>
      <c r="K958" s="607">
        <v>135.96</v>
      </c>
      <c r="L958" s="670"/>
      <c r="M958" s="670"/>
      <c r="N958" s="670"/>
      <c r="O958" s="670"/>
      <c r="P958" s="670"/>
      <c r="Q958" s="603">
        <v>883.04</v>
      </c>
      <c r="R958" s="670"/>
      <c r="S958" s="670"/>
      <c r="T958" s="670"/>
      <c r="U958" s="670"/>
      <c r="V958" s="608">
        <v>1</v>
      </c>
      <c r="W958" s="670"/>
      <c r="X958" s="608">
        <v>2</v>
      </c>
      <c r="Y958" s="670"/>
      <c r="Z958" s="670"/>
      <c r="AA958" s="670"/>
      <c r="AB958" s="670"/>
      <c r="AC958" s="670"/>
      <c r="AD958" s="605">
        <v>3</v>
      </c>
    </row>
    <row r="959" spans="1:30" ht="15.75" thickBot="1" x14ac:dyDescent="0.3">
      <c r="A959" s="593" t="s">
        <v>416</v>
      </c>
      <c r="B959" s="673">
        <v>45345</v>
      </c>
      <c r="C959" s="671" t="s">
        <v>396</v>
      </c>
      <c r="D959" s="600" t="s">
        <v>397</v>
      </c>
      <c r="E959" s="602"/>
      <c r="F959" s="602"/>
      <c r="G959" s="602"/>
      <c r="H959" s="602"/>
      <c r="I959" s="602"/>
      <c r="J959" s="602"/>
      <c r="K959" s="601">
        <v>2111.2399999999998</v>
      </c>
      <c r="L959" s="602"/>
      <c r="M959" s="602"/>
      <c r="N959" s="602"/>
      <c r="O959" s="602"/>
      <c r="P959" s="602"/>
      <c r="Q959" s="603">
        <v>2111.2399999999998</v>
      </c>
      <c r="R959" s="602"/>
      <c r="S959" s="602"/>
      <c r="T959" s="602"/>
      <c r="U959" s="602"/>
      <c r="V959" s="602"/>
      <c r="W959" s="602"/>
      <c r="X959" s="604">
        <v>2</v>
      </c>
      <c r="Y959" s="602"/>
      <c r="Z959" s="602"/>
      <c r="AA959" s="602"/>
      <c r="AB959" s="602"/>
      <c r="AC959" s="602"/>
      <c r="AD959" s="605">
        <v>2</v>
      </c>
    </row>
    <row r="960" spans="1:30" ht="15.75" thickBot="1" x14ac:dyDescent="0.3">
      <c r="A960" s="593" t="s">
        <v>416</v>
      </c>
      <c r="B960" s="672">
        <v>45348</v>
      </c>
      <c r="C960" s="671" t="s">
        <v>396</v>
      </c>
      <c r="D960" s="606" t="s">
        <v>397</v>
      </c>
      <c r="E960" s="670"/>
      <c r="F960" s="670"/>
      <c r="G960" s="670"/>
      <c r="H960" s="670"/>
      <c r="I960" s="670"/>
      <c r="J960" s="607">
        <v>2000</v>
      </c>
      <c r="K960" s="670"/>
      <c r="L960" s="670"/>
      <c r="M960" s="670"/>
      <c r="N960" s="670"/>
      <c r="O960" s="670"/>
      <c r="P960" s="670"/>
      <c r="Q960" s="603">
        <v>2000</v>
      </c>
      <c r="R960" s="670"/>
      <c r="S960" s="670"/>
      <c r="T960" s="670"/>
      <c r="U960" s="670"/>
      <c r="V960" s="670"/>
      <c r="W960" s="608">
        <v>1</v>
      </c>
      <c r="X960" s="670"/>
      <c r="Y960" s="670"/>
      <c r="Z960" s="670"/>
      <c r="AA960" s="670"/>
      <c r="AB960" s="670"/>
      <c r="AC960" s="670"/>
      <c r="AD960" s="605">
        <v>1</v>
      </c>
    </row>
    <row r="961" spans="1:30" ht="15.75" thickBot="1" x14ac:dyDescent="0.3">
      <c r="A961" s="593" t="s">
        <v>416</v>
      </c>
      <c r="B961" s="673">
        <v>45350</v>
      </c>
      <c r="C961" s="671" t="s">
        <v>396</v>
      </c>
      <c r="D961" s="600" t="s">
        <v>397</v>
      </c>
      <c r="E961" s="602"/>
      <c r="F961" s="602"/>
      <c r="G961" s="602"/>
      <c r="H961" s="602"/>
      <c r="I961" s="602"/>
      <c r="J961" s="602"/>
      <c r="K961" s="601">
        <v>1981.39</v>
      </c>
      <c r="L961" s="602"/>
      <c r="M961" s="602"/>
      <c r="N961" s="602"/>
      <c r="O961" s="602"/>
      <c r="P961" s="602"/>
      <c r="Q961" s="603">
        <v>1981.39</v>
      </c>
      <c r="R961" s="602"/>
      <c r="S961" s="602"/>
      <c r="T961" s="602"/>
      <c r="U961" s="602"/>
      <c r="V961" s="602"/>
      <c r="W961" s="602"/>
      <c r="X961" s="604">
        <v>3</v>
      </c>
      <c r="Y961" s="602"/>
      <c r="Z961" s="602"/>
      <c r="AA961" s="602"/>
      <c r="AB961" s="602"/>
      <c r="AC961" s="602"/>
      <c r="AD961" s="605">
        <v>3</v>
      </c>
    </row>
    <row r="962" spans="1:30" ht="15.75" thickBot="1" x14ac:dyDescent="0.3">
      <c r="A962" s="593" t="s">
        <v>416</v>
      </c>
      <c r="B962" s="672">
        <v>45359</v>
      </c>
      <c r="C962" s="671" t="s">
        <v>396</v>
      </c>
      <c r="D962" s="606" t="s">
        <v>397</v>
      </c>
      <c r="E962" s="670"/>
      <c r="F962" s="670"/>
      <c r="G962" s="670"/>
      <c r="H962" s="670"/>
      <c r="I962" s="670"/>
      <c r="J962" s="670"/>
      <c r="K962" s="607">
        <v>421.8</v>
      </c>
      <c r="L962" s="607">
        <v>823.3</v>
      </c>
      <c r="M962" s="670"/>
      <c r="N962" s="670"/>
      <c r="O962" s="670"/>
      <c r="P962" s="670"/>
      <c r="Q962" s="603">
        <v>1245.0999999999999</v>
      </c>
      <c r="R962" s="670"/>
      <c r="S962" s="670"/>
      <c r="T962" s="670"/>
      <c r="U962" s="670"/>
      <c r="V962" s="670"/>
      <c r="W962" s="670"/>
      <c r="X962" s="608">
        <v>1</v>
      </c>
      <c r="Y962" s="608">
        <v>1</v>
      </c>
      <c r="Z962" s="670"/>
      <c r="AA962" s="670"/>
      <c r="AB962" s="670"/>
      <c r="AC962" s="670"/>
      <c r="AD962" s="605">
        <v>2</v>
      </c>
    </row>
    <row r="963" spans="1:30" ht="15.75" thickBot="1" x14ac:dyDescent="0.3">
      <c r="A963" s="593" t="s">
        <v>416</v>
      </c>
      <c r="B963" s="673">
        <v>45364</v>
      </c>
      <c r="C963" s="671" t="s">
        <v>396</v>
      </c>
      <c r="D963" s="600" t="s">
        <v>397</v>
      </c>
      <c r="E963" s="602"/>
      <c r="F963" s="602"/>
      <c r="G963" s="602"/>
      <c r="H963" s="602"/>
      <c r="I963" s="602"/>
      <c r="J963" s="602"/>
      <c r="K963" s="602"/>
      <c r="L963" s="601">
        <v>2193.88</v>
      </c>
      <c r="M963" s="602"/>
      <c r="N963" s="602"/>
      <c r="O963" s="602"/>
      <c r="P963" s="602"/>
      <c r="Q963" s="603">
        <v>2193.88</v>
      </c>
      <c r="R963" s="602"/>
      <c r="S963" s="602"/>
      <c r="T963" s="602"/>
      <c r="U963" s="602"/>
      <c r="V963" s="602"/>
      <c r="W963" s="602"/>
      <c r="X963" s="602"/>
      <c r="Y963" s="604">
        <v>2</v>
      </c>
      <c r="Z963" s="602"/>
      <c r="AA963" s="602"/>
      <c r="AB963" s="602"/>
      <c r="AC963" s="602"/>
      <c r="AD963" s="605">
        <v>2</v>
      </c>
    </row>
    <row r="964" spans="1:30" ht="15.75" thickBot="1" x14ac:dyDescent="0.3">
      <c r="A964" s="593" t="s">
        <v>416</v>
      </c>
      <c r="B964" s="672">
        <v>45369</v>
      </c>
      <c r="C964" s="671" t="s">
        <v>396</v>
      </c>
      <c r="D964" s="606" t="s">
        <v>397</v>
      </c>
      <c r="E964" s="670"/>
      <c r="F964" s="670"/>
      <c r="G964" s="670"/>
      <c r="H964" s="670"/>
      <c r="I964" s="670"/>
      <c r="J964" s="670"/>
      <c r="K964" s="670"/>
      <c r="L964" s="607">
        <v>1539.91</v>
      </c>
      <c r="M964" s="670"/>
      <c r="N964" s="670"/>
      <c r="O964" s="670"/>
      <c r="P964" s="670"/>
      <c r="Q964" s="603">
        <v>1539.91</v>
      </c>
      <c r="R964" s="670"/>
      <c r="S964" s="670"/>
      <c r="T964" s="670"/>
      <c r="U964" s="670"/>
      <c r="V964" s="670"/>
      <c r="W964" s="670"/>
      <c r="X964" s="670"/>
      <c r="Y964" s="608">
        <v>3</v>
      </c>
      <c r="Z964" s="670"/>
      <c r="AA964" s="670"/>
      <c r="AB964" s="670"/>
      <c r="AC964" s="670"/>
      <c r="AD964" s="605">
        <v>3</v>
      </c>
    </row>
    <row r="965" spans="1:30" ht="15.75" thickBot="1" x14ac:dyDescent="0.3">
      <c r="A965" s="593" t="s">
        <v>416</v>
      </c>
      <c r="B965" s="673">
        <v>45371</v>
      </c>
      <c r="C965" s="671" t="s">
        <v>396</v>
      </c>
      <c r="D965" s="600" t="s">
        <v>397</v>
      </c>
      <c r="E965" s="602"/>
      <c r="F965" s="602"/>
      <c r="G965" s="602"/>
      <c r="H965" s="602"/>
      <c r="I965" s="602"/>
      <c r="J965" s="602"/>
      <c r="K965" s="601">
        <v>300</v>
      </c>
      <c r="L965" s="601">
        <v>2496.46</v>
      </c>
      <c r="M965" s="602"/>
      <c r="N965" s="602"/>
      <c r="O965" s="602"/>
      <c r="P965" s="602"/>
      <c r="Q965" s="603">
        <v>2796.46</v>
      </c>
      <c r="R965" s="602"/>
      <c r="S965" s="602"/>
      <c r="T965" s="602"/>
      <c r="U965" s="602"/>
      <c r="V965" s="602"/>
      <c r="W965" s="602"/>
      <c r="X965" s="604">
        <v>1</v>
      </c>
      <c r="Y965" s="604">
        <v>3</v>
      </c>
      <c r="Z965" s="602"/>
      <c r="AA965" s="602"/>
      <c r="AB965" s="602"/>
      <c r="AC965" s="602"/>
      <c r="AD965" s="605">
        <v>4</v>
      </c>
    </row>
    <row r="966" spans="1:30" ht="15.75" thickBot="1" x14ac:dyDescent="0.3">
      <c r="A966" s="593" t="s">
        <v>416</v>
      </c>
      <c r="B966" s="672">
        <v>45378</v>
      </c>
      <c r="C966" s="671" t="s">
        <v>396</v>
      </c>
      <c r="D966" s="606" t="s">
        <v>397</v>
      </c>
      <c r="E966" s="670"/>
      <c r="F966" s="670"/>
      <c r="G966" s="670"/>
      <c r="H966" s="670"/>
      <c r="I966" s="670"/>
      <c r="J966" s="670"/>
      <c r="K966" s="670"/>
      <c r="L966" s="607">
        <v>1751.15</v>
      </c>
      <c r="M966" s="670"/>
      <c r="N966" s="670"/>
      <c r="O966" s="670"/>
      <c r="P966" s="670"/>
      <c r="Q966" s="603">
        <v>1751.15</v>
      </c>
      <c r="R966" s="670"/>
      <c r="S966" s="670"/>
      <c r="T966" s="670"/>
      <c r="U966" s="670"/>
      <c r="V966" s="670"/>
      <c r="W966" s="670"/>
      <c r="X966" s="670"/>
      <c r="Y966" s="608">
        <v>1</v>
      </c>
      <c r="Z966" s="670"/>
      <c r="AA966" s="670"/>
      <c r="AB966" s="670"/>
      <c r="AC966" s="670"/>
      <c r="AD966" s="605">
        <v>1</v>
      </c>
    </row>
    <row r="967" spans="1:30" ht="15.75" thickBot="1" x14ac:dyDescent="0.3">
      <c r="A967" s="593" t="s">
        <v>416</v>
      </c>
      <c r="B967" s="673">
        <v>45386</v>
      </c>
      <c r="C967" s="671" t="s">
        <v>396</v>
      </c>
      <c r="D967" s="600" t="s">
        <v>397</v>
      </c>
      <c r="E967" s="602"/>
      <c r="F967" s="602"/>
      <c r="G967" s="602"/>
      <c r="H967" s="602"/>
      <c r="I967" s="602"/>
      <c r="J967" s="602"/>
      <c r="K967" s="602"/>
      <c r="L967" s="601">
        <v>2320.44</v>
      </c>
      <c r="M967" s="601">
        <v>1408.91</v>
      </c>
      <c r="N967" s="602"/>
      <c r="O967" s="602"/>
      <c r="P967" s="602"/>
      <c r="Q967" s="603">
        <v>3729.35</v>
      </c>
      <c r="R967" s="602"/>
      <c r="S967" s="602"/>
      <c r="T967" s="602"/>
      <c r="U967" s="602"/>
      <c r="V967" s="602"/>
      <c r="W967" s="602"/>
      <c r="X967" s="602"/>
      <c r="Y967" s="604">
        <v>2</v>
      </c>
      <c r="Z967" s="604">
        <v>2</v>
      </c>
      <c r="AA967" s="602"/>
      <c r="AB967" s="602"/>
      <c r="AC967" s="602"/>
      <c r="AD967" s="605">
        <v>4</v>
      </c>
    </row>
    <row r="968" spans="1:30" ht="15.75" thickBot="1" x14ac:dyDescent="0.3">
      <c r="A968" s="593" t="s">
        <v>416</v>
      </c>
      <c r="B968" s="672">
        <v>45390</v>
      </c>
      <c r="C968" s="671" t="s">
        <v>396</v>
      </c>
      <c r="D968" s="606" t="s">
        <v>397</v>
      </c>
      <c r="E968" s="670"/>
      <c r="F968" s="670"/>
      <c r="G968" s="670"/>
      <c r="H968" s="670"/>
      <c r="I968" s="670"/>
      <c r="J968" s="670"/>
      <c r="K968" s="670"/>
      <c r="L968" s="670"/>
      <c r="M968" s="607">
        <v>376.02</v>
      </c>
      <c r="N968" s="670"/>
      <c r="O968" s="670"/>
      <c r="P968" s="670"/>
      <c r="Q968" s="603">
        <v>376.02</v>
      </c>
      <c r="R968" s="670"/>
      <c r="S968" s="670"/>
      <c r="T968" s="670"/>
      <c r="U968" s="670"/>
      <c r="V968" s="670"/>
      <c r="W968" s="670"/>
      <c r="X968" s="670"/>
      <c r="Y968" s="670"/>
      <c r="Z968" s="608">
        <v>1</v>
      </c>
      <c r="AA968" s="670"/>
      <c r="AB968" s="670"/>
      <c r="AC968" s="670"/>
      <c r="AD968" s="605">
        <v>1</v>
      </c>
    </row>
    <row r="969" spans="1:30" ht="15.75" thickBot="1" x14ac:dyDescent="0.3">
      <c r="A969" s="593" t="s">
        <v>416</v>
      </c>
      <c r="B969" s="673">
        <v>45392</v>
      </c>
      <c r="C969" s="671" t="s">
        <v>396</v>
      </c>
      <c r="D969" s="600" t="s">
        <v>397</v>
      </c>
      <c r="E969" s="602"/>
      <c r="F969" s="602"/>
      <c r="G969" s="602"/>
      <c r="H969" s="602"/>
      <c r="I969" s="602"/>
      <c r="J969" s="602"/>
      <c r="K969" s="602"/>
      <c r="L969" s="602"/>
      <c r="M969" s="601">
        <v>817.83</v>
      </c>
      <c r="N969" s="602"/>
      <c r="O969" s="602"/>
      <c r="P969" s="602"/>
      <c r="Q969" s="603">
        <v>817.83</v>
      </c>
      <c r="R969" s="602"/>
      <c r="S969" s="602"/>
      <c r="T969" s="602"/>
      <c r="U969" s="602"/>
      <c r="V969" s="602"/>
      <c r="W969" s="602"/>
      <c r="X969" s="602"/>
      <c r="Y969" s="602"/>
      <c r="Z969" s="604">
        <v>2</v>
      </c>
      <c r="AA969" s="602"/>
      <c r="AB969" s="602"/>
      <c r="AC969" s="602"/>
      <c r="AD969" s="605">
        <v>2</v>
      </c>
    </row>
    <row r="970" spans="1:30" ht="15.75" thickBot="1" x14ac:dyDescent="0.3">
      <c r="A970" s="593" t="s">
        <v>416</v>
      </c>
      <c r="B970" s="672">
        <v>45399</v>
      </c>
      <c r="C970" s="671" t="s">
        <v>396</v>
      </c>
      <c r="D970" s="606" t="s">
        <v>397</v>
      </c>
      <c r="E970" s="670"/>
      <c r="F970" s="670"/>
      <c r="G970" s="670"/>
      <c r="H970" s="670"/>
      <c r="I970" s="670"/>
      <c r="J970" s="670"/>
      <c r="K970" s="670"/>
      <c r="L970" s="670"/>
      <c r="M970" s="607">
        <v>3383.27</v>
      </c>
      <c r="N970" s="670"/>
      <c r="O970" s="670"/>
      <c r="P970" s="670"/>
      <c r="Q970" s="603">
        <v>3383.27</v>
      </c>
      <c r="R970" s="670"/>
      <c r="S970" s="670"/>
      <c r="T970" s="670"/>
      <c r="U970" s="670"/>
      <c r="V970" s="670"/>
      <c r="W970" s="670"/>
      <c r="X970" s="670"/>
      <c r="Y970" s="670"/>
      <c r="Z970" s="608">
        <v>3</v>
      </c>
      <c r="AA970" s="670"/>
      <c r="AB970" s="670"/>
      <c r="AC970" s="670"/>
      <c r="AD970" s="605">
        <v>3</v>
      </c>
    </row>
    <row r="971" spans="1:30" ht="15.75" thickBot="1" x14ac:dyDescent="0.3">
      <c r="A971" s="593" t="s">
        <v>416</v>
      </c>
      <c r="B971" s="673">
        <v>45406</v>
      </c>
      <c r="C971" s="671" t="s">
        <v>396</v>
      </c>
      <c r="D971" s="600" t="s">
        <v>397</v>
      </c>
      <c r="E971" s="602"/>
      <c r="F971" s="602"/>
      <c r="G971" s="602"/>
      <c r="H971" s="602"/>
      <c r="I971" s="602"/>
      <c r="J971" s="602"/>
      <c r="K971" s="602"/>
      <c r="L971" s="602"/>
      <c r="M971" s="601">
        <v>2500.4499999999998</v>
      </c>
      <c r="N971" s="602"/>
      <c r="O971" s="602"/>
      <c r="P971" s="602"/>
      <c r="Q971" s="603">
        <v>2500.4499999999998</v>
      </c>
      <c r="R971" s="602"/>
      <c r="S971" s="602"/>
      <c r="T971" s="602"/>
      <c r="U971" s="602"/>
      <c r="V971" s="602"/>
      <c r="W971" s="602"/>
      <c r="X971" s="602"/>
      <c r="Y971" s="602"/>
      <c r="Z971" s="604">
        <v>3</v>
      </c>
      <c r="AA971" s="602"/>
      <c r="AB971" s="602"/>
      <c r="AC971" s="602"/>
      <c r="AD971" s="605">
        <v>3</v>
      </c>
    </row>
    <row r="972" spans="1:30" ht="15.75" thickBot="1" x14ac:dyDescent="0.3">
      <c r="A972" s="593" t="s">
        <v>416</v>
      </c>
      <c r="B972" s="672">
        <v>45413</v>
      </c>
      <c r="C972" s="671" t="s">
        <v>396</v>
      </c>
      <c r="D972" s="606" t="s">
        <v>397</v>
      </c>
      <c r="E972" s="670"/>
      <c r="F972" s="670"/>
      <c r="G972" s="670"/>
      <c r="H972" s="670"/>
      <c r="I972" s="670"/>
      <c r="J972" s="670"/>
      <c r="K972" s="670"/>
      <c r="L972" s="670"/>
      <c r="M972" s="607">
        <v>143.02000000000001</v>
      </c>
      <c r="N972" s="670"/>
      <c r="O972" s="670"/>
      <c r="P972" s="670"/>
      <c r="Q972" s="603">
        <v>143.02000000000001</v>
      </c>
      <c r="R972" s="670"/>
      <c r="S972" s="670"/>
      <c r="T972" s="670"/>
      <c r="U972" s="670"/>
      <c r="V972" s="670"/>
      <c r="W972" s="670"/>
      <c r="X972" s="670"/>
      <c r="Y972" s="670"/>
      <c r="Z972" s="608">
        <v>1</v>
      </c>
      <c r="AA972" s="670"/>
      <c r="AB972" s="670"/>
      <c r="AC972" s="670"/>
      <c r="AD972" s="605">
        <v>1</v>
      </c>
    </row>
    <row r="973" spans="1:30" ht="15.75" thickBot="1" x14ac:dyDescent="0.3">
      <c r="A973" s="593" t="s">
        <v>416</v>
      </c>
      <c r="B973" s="673">
        <v>45414</v>
      </c>
      <c r="C973" s="671" t="s">
        <v>396</v>
      </c>
      <c r="D973" s="600" t="s">
        <v>397</v>
      </c>
      <c r="E973" s="602"/>
      <c r="F973" s="602"/>
      <c r="G973" s="602"/>
      <c r="H973" s="602"/>
      <c r="I973" s="602"/>
      <c r="J973" s="602"/>
      <c r="K973" s="601">
        <v>418</v>
      </c>
      <c r="L973" s="602"/>
      <c r="M973" s="602"/>
      <c r="N973" s="602"/>
      <c r="O973" s="602"/>
      <c r="P973" s="602"/>
      <c r="Q973" s="603">
        <v>418</v>
      </c>
      <c r="R973" s="602"/>
      <c r="S973" s="602"/>
      <c r="T973" s="602"/>
      <c r="U973" s="602"/>
      <c r="V973" s="602"/>
      <c r="W973" s="602"/>
      <c r="X973" s="604">
        <v>1</v>
      </c>
      <c r="Y973" s="602"/>
      <c r="Z973" s="602"/>
      <c r="AA973" s="602"/>
      <c r="AB973" s="602"/>
      <c r="AC973" s="602"/>
      <c r="AD973" s="605">
        <v>1</v>
      </c>
    </row>
    <row r="974" spans="1:30" ht="15.75" thickBot="1" x14ac:dyDescent="0.3">
      <c r="A974" s="593" t="s">
        <v>416</v>
      </c>
      <c r="B974" s="672">
        <v>45420</v>
      </c>
      <c r="C974" s="671" t="s">
        <v>396</v>
      </c>
      <c r="D974" s="606" t="s">
        <v>397</v>
      </c>
      <c r="E974" s="670"/>
      <c r="F974" s="670"/>
      <c r="G974" s="670"/>
      <c r="H974" s="670"/>
      <c r="I974" s="670"/>
      <c r="J974" s="670"/>
      <c r="K974" s="670"/>
      <c r="L974" s="670"/>
      <c r="M974" s="670"/>
      <c r="N974" s="607">
        <v>3421.77</v>
      </c>
      <c r="O974" s="670"/>
      <c r="P974" s="670"/>
      <c r="Q974" s="603">
        <v>3421.77</v>
      </c>
      <c r="R974" s="670"/>
      <c r="S974" s="670"/>
      <c r="T974" s="670"/>
      <c r="U974" s="670"/>
      <c r="V974" s="670"/>
      <c r="W974" s="670"/>
      <c r="X974" s="670"/>
      <c r="Y974" s="670"/>
      <c r="Z974" s="670"/>
      <c r="AA974" s="608">
        <v>5</v>
      </c>
      <c r="AB974" s="670"/>
      <c r="AC974" s="670"/>
      <c r="AD974" s="605">
        <v>5</v>
      </c>
    </row>
    <row r="975" spans="1:30" ht="15.75" thickBot="1" x14ac:dyDescent="0.3">
      <c r="A975" s="593" t="s">
        <v>416</v>
      </c>
      <c r="B975" s="673">
        <v>45425</v>
      </c>
      <c r="C975" s="671" t="s">
        <v>396</v>
      </c>
      <c r="D975" s="600" t="s">
        <v>397</v>
      </c>
      <c r="E975" s="602"/>
      <c r="F975" s="602"/>
      <c r="G975" s="602"/>
      <c r="H975" s="602"/>
      <c r="I975" s="602"/>
      <c r="J975" s="602"/>
      <c r="K975" s="602"/>
      <c r="L975" s="601">
        <v>1650</v>
      </c>
      <c r="M975" s="602"/>
      <c r="N975" s="602"/>
      <c r="O975" s="602"/>
      <c r="P975" s="602"/>
      <c r="Q975" s="603">
        <v>1650</v>
      </c>
      <c r="R975" s="602"/>
      <c r="S975" s="602"/>
      <c r="T975" s="602"/>
      <c r="U975" s="602"/>
      <c r="V975" s="602"/>
      <c r="W975" s="602"/>
      <c r="X975" s="602"/>
      <c r="Y975" s="604">
        <v>2</v>
      </c>
      <c r="Z975" s="602"/>
      <c r="AA975" s="602"/>
      <c r="AB975" s="602"/>
      <c r="AC975" s="602"/>
      <c r="AD975" s="605">
        <v>2</v>
      </c>
    </row>
    <row r="976" spans="1:30" ht="15.75" thickBot="1" x14ac:dyDescent="0.3">
      <c r="A976" s="593" t="s">
        <v>416</v>
      </c>
      <c r="B976" s="672">
        <v>45429</v>
      </c>
      <c r="C976" s="671" t="s">
        <v>396</v>
      </c>
      <c r="D976" s="606" t="s">
        <v>397</v>
      </c>
      <c r="E976" s="670"/>
      <c r="F976" s="670"/>
      <c r="G976" s="670"/>
      <c r="H976" s="670"/>
      <c r="I976" s="670"/>
      <c r="J976" s="670"/>
      <c r="K976" s="670"/>
      <c r="L976" s="670"/>
      <c r="M976" s="670"/>
      <c r="N976" s="607">
        <v>1737</v>
      </c>
      <c r="O976" s="670"/>
      <c r="P976" s="670"/>
      <c r="Q976" s="603">
        <v>1737</v>
      </c>
      <c r="R976" s="670"/>
      <c r="S976" s="670"/>
      <c r="T976" s="670"/>
      <c r="U976" s="670"/>
      <c r="V976" s="670"/>
      <c r="W976" s="670"/>
      <c r="X976" s="670"/>
      <c r="Y976" s="670"/>
      <c r="Z976" s="670"/>
      <c r="AA976" s="608">
        <v>3</v>
      </c>
      <c r="AB976" s="670"/>
      <c r="AC976" s="670"/>
      <c r="AD976" s="605">
        <v>3</v>
      </c>
    </row>
    <row r="977" spans="1:30" ht="15.75" thickBot="1" x14ac:dyDescent="0.3">
      <c r="A977" s="593" t="s">
        <v>416</v>
      </c>
      <c r="B977" s="673">
        <v>45432</v>
      </c>
      <c r="C977" s="671" t="s">
        <v>396</v>
      </c>
      <c r="D977" s="600" t="s">
        <v>397</v>
      </c>
      <c r="E977" s="602"/>
      <c r="F977" s="602"/>
      <c r="G977" s="602"/>
      <c r="H977" s="602"/>
      <c r="I977" s="602"/>
      <c r="J977" s="602"/>
      <c r="K977" s="602"/>
      <c r="L977" s="602"/>
      <c r="M977" s="601">
        <v>1500</v>
      </c>
      <c r="N977" s="602"/>
      <c r="O977" s="602"/>
      <c r="P977" s="602"/>
      <c r="Q977" s="603">
        <v>1500</v>
      </c>
      <c r="R977" s="602"/>
      <c r="S977" s="602"/>
      <c r="T977" s="602"/>
      <c r="U977" s="602"/>
      <c r="V977" s="602"/>
      <c r="W977" s="602"/>
      <c r="X977" s="602"/>
      <c r="Y977" s="602"/>
      <c r="Z977" s="604">
        <v>2</v>
      </c>
      <c r="AA977" s="602"/>
      <c r="AB977" s="602"/>
      <c r="AC977" s="602"/>
      <c r="AD977" s="605">
        <v>2</v>
      </c>
    </row>
    <row r="978" spans="1:30" ht="15.75" thickBot="1" x14ac:dyDescent="0.3">
      <c r="A978" s="593" t="s">
        <v>416</v>
      </c>
      <c r="B978" s="672">
        <v>45435</v>
      </c>
      <c r="C978" s="671" t="s">
        <v>396</v>
      </c>
      <c r="D978" s="606" t="s">
        <v>397</v>
      </c>
      <c r="E978" s="670"/>
      <c r="F978" s="670"/>
      <c r="G978" s="670"/>
      <c r="H978" s="670"/>
      <c r="I978" s="670"/>
      <c r="J978" s="670"/>
      <c r="K978" s="670"/>
      <c r="L978" s="670"/>
      <c r="M978" s="670"/>
      <c r="N978" s="607">
        <v>810.82</v>
      </c>
      <c r="O978" s="670"/>
      <c r="P978" s="670"/>
      <c r="Q978" s="603">
        <v>810.82</v>
      </c>
      <c r="R978" s="670"/>
      <c r="S978" s="670"/>
      <c r="T978" s="670"/>
      <c r="U978" s="670"/>
      <c r="V978" s="670"/>
      <c r="W978" s="670"/>
      <c r="X978" s="670"/>
      <c r="Y978" s="670"/>
      <c r="Z978" s="670"/>
      <c r="AA978" s="608">
        <v>1</v>
      </c>
      <c r="AB978" s="670"/>
      <c r="AC978" s="670"/>
      <c r="AD978" s="605">
        <v>1</v>
      </c>
    </row>
    <row r="979" spans="1:30" ht="15.75" thickBot="1" x14ac:dyDescent="0.3">
      <c r="A979" s="593" t="s">
        <v>416</v>
      </c>
      <c r="B979" s="673">
        <v>45441</v>
      </c>
      <c r="C979" s="671" t="s">
        <v>396</v>
      </c>
      <c r="D979" s="600" t="s">
        <v>397</v>
      </c>
      <c r="E979" s="602"/>
      <c r="F979" s="602"/>
      <c r="G979" s="602"/>
      <c r="H979" s="602"/>
      <c r="I979" s="602"/>
      <c r="J979" s="602"/>
      <c r="K979" s="602"/>
      <c r="L979" s="602"/>
      <c r="M979" s="601">
        <v>2643.59</v>
      </c>
      <c r="N979" s="602"/>
      <c r="O979" s="602"/>
      <c r="P979" s="602"/>
      <c r="Q979" s="603">
        <v>2643.59</v>
      </c>
      <c r="R979" s="602"/>
      <c r="S979" s="602"/>
      <c r="T979" s="602"/>
      <c r="U979" s="602"/>
      <c r="V979" s="602"/>
      <c r="W979" s="602"/>
      <c r="X979" s="602"/>
      <c r="Y979" s="602"/>
      <c r="Z979" s="604">
        <v>2</v>
      </c>
      <c r="AA979" s="602"/>
      <c r="AB979" s="602"/>
      <c r="AC979" s="602"/>
      <c r="AD979" s="605">
        <v>2</v>
      </c>
    </row>
    <row r="980" spans="1:30" ht="15.75" thickBot="1" x14ac:dyDescent="0.3">
      <c r="A980" s="593" t="s">
        <v>416</v>
      </c>
      <c r="B980" s="672">
        <v>45447</v>
      </c>
      <c r="C980" s="671" t="s">
        <v>396</v>
      </c>
      <c r="D980" s="606" t="s">
        <v>397</v>
      </c>
      <c r="E980" s="670"/>
      <c r="F980" s="670"/>
      <c r="G980" s="670"/>
      <c r="H980" s="670"/>
      <c r="I980" s="670"/>
      <c r="J980" s="670"/>
      <c r="K980" s="670"/>
      <c r="L980" s="670"/>
      <c r="M980" s="670"/>
      <c r="N980" s="607">
        <v>1130.58</v>
      </c>
      <c r="O980" s="607">
        <v>830.35</v>
      </c>
      <c r="P980" s="670"/>
      <c r="Q980" s="603">
        <v>1960.93</v>
      </c>
      <c r="R980" s="670"/>
      <c r="S980" s="670"/>
      <c r="T980" s="670"/>
      <c r="U980" s="670"/>
      <c r="V980" s="670"/>
      <c r="W980" s="670"/>
      <c r="X980" s="670"/>
      <c r="Y980" s="670"/>
      <c r="Z980" s="670"/>
      <c r="AA980" s="608">
        <v>2</v>
      </c>
      <c r="AB980" s="608">
        <v>2</v>
      </c>
      <c r="AC980" s="670"/>
      <c r="AD980" s="605">
        <v>4</v>
      </c>
    </row>
    <row r="981" spans="1:30" ht="15.75" thickBot="1" x14ac:dyDescent="0.3">
      <c r="A981" s="593" t="s">
        <v>416</v>
      </c>
      <c r="B981" s="673">
        <v>45450</v>
      </c>
      <c r="C981" s="671" t="s">
        <v>396</v>
      </c>
      <c r="D981" s="600" t="s">
        <v>397</v>
      </c>
      <c r="E981" s="602"/>
      <c r="F981" s="602"/>
      <c r="G981" s="602"/>
      <c r="H981" s="602"/>
      <c r="I981" s="602"/>
      <c r="J981" s="602"/>
      <c r="K981" s="602"/>
      <c r="L981" s="602"/>
      <c r="M981" s="602"/>
      <c r="N981" s="601">
        <v>60.02</v>
      </c>
      <c r="O981" s="601">
        <v>1600</v>
      </c>
      <c r="P981" s="602"/>
      <c r="Q981" s="603">
        <v>1660.02</v>
      </c>
      <c r="R981" s="602"/>
      <c r="S981" s="602"/>
      <c r="T981" s="602"/>
      <c r="U981" s="602"/>
      <c r="V981" s="602"/>
      <c r="W981" s="602"/>
      <c r="X981" s="602"/>
      <c r="Y981" s="602"/>
      <c r="Z981" s="602"/>
      <c r="AA981" s="604">
        <v>1</v>
      </c>
      <c r="AB981" s="604">
        <v>1</v>
      </c>
      <c r="AC981" s="602"/>
      <c r="AD981" s="605">
        <v>2</v>
      </c>
    </row>
    <row r="982" spans="1:30" ht="15.75" thickBot="1" x14ac:dyDescent="0.3">
      <c r="A982" s="593" t="s">
        <v>416</v>
      </c>
      <c r="B982" s="672">
        <v>45456</v>
      </c>
      <c r="C982" s="671" t="s">
        <v>396</v>
      </c>
      <c r="D982" s="606" t="s">
        <v>397</v>
      </c>
      <c r="E982" s="670"/>
      <c r="F982" s="670"/>
      <c r="G982" s="670"/>
      <c r="H982" s="670"/>
      <c r="I982" s="670"/>
      <c r="J982" s="670"/>
      <c r="K982" s="670"/>
      <c r="L982" s="670"/>
      <c r="M982" s="670"/>
      <c r="N982" s="607">
        <v>364</v>
      </c>
      <c r="O982" s="607">
        <v>5962.46</v>
      </c>
      <c r="P982" s="670"/>
      <c r="Q982" s="603">
        <v>6326.46</v>
      </c>
      <c r="R982" s="670"/>
      <c r="S982" s="670"/>
      <c r="T982" s="670"/>
      <c r="U982" s="670"/>
      <c r="V982" s="670"/>
      <c r="W982" s="670"/>
      <c r="X982" s="670"/>
      <c r="Y982" s="670"/>
      <c r="Z982" s="670"/>
      <c r="AA982" s="608">
        <v>1</v>
      </c>
      <c r="AB982" s="608">
        <v>3</v>
      </c>
      <c r="AC982" s="670"/>
      <c r="AD982" s="605">
        <v>4</v>
      </c>
    </row>
    <row r="983" spans="1:30" ht="15.75" thickBot="1" x14ac:dyDescent="0.3">
      <c r="A983" s="593" t="s">
        <v>416</v>
      </c>
      <c r="B983" s="673">
        <v>45464</v>
      </c>
      <c r="C983" s="671" t="s">
        <v>396</v>
      </c>
      <c r="D983" s="600" t="s">
        <v>397</v>
      </c>
      <c r="E983" s="602"/>
      <c r="F983" s="602"/>
      <c r="G983" s="602"/>
      <c r="H983" s="602"/>
      <c r="I983" s="602"/>
      <c r="J983" s="602"/>
      <c r="K983" s="602"/>
      <c r="L983" s="602"/>
      <c r="M983" s="602"/>
      <c r="N983" s="602"/>
      <c r="O983" s="601">
        <v>3056.19</v>
      </c>
      <c r="P983" s="602"/>
      <c r="Q983" s="603">
        <v>3056.19</v>
      </c>
      <c r="R983" s="602"/>
      <c r="S983" s="602"/>
      <c r="T983" s="602"/>
      <c r="U983" s="602"/>
      <c r="V983" s="602"/>
      <c r="W983" s="602"/>
      <c r="X983" s="602"/>
      <c r="Y983" s="602"/>
      <c r="Z983" s="602"/>
      <c r="AA983" s="602"/>
      <c r="AB983" s="604">
        <v>2</v>
      </c>
      <c r="AC983" s="602"/>
      <c r="AD983" s="605">
        <v>2</v>
      </c>
    </row>
    <row r="984" spans="1:30" ht="15.75" thickBot="1" x14ac:dyDescent="0.3">
      <c r="A984" s="593" t="s">
        <v>416</v>
      </c>
      <c r="B984" s="672">
        <v>45470</v>
      </c>
      <c r="C984" s="671" t="s">
        <v>396</v>
      </c>
      <c r="D984" s="606" t="s">
        <v>397</v>
      </c>
      <c r="E984" s="670"/>
      <c r="F984" s="670"/>
      <c r="G984" s="670"/>
      <c r="H984" s="670"/>
      <c r="I984" s="670"/>
      <c r="J984" s="670"/>
      <c r="K984" s="670"/>
      <c r="L984" s="670"/>
      <c r="M984" s="670"/>
      <c r="N984" s="670"/>
      <c r="O984" s="607">
        <v>1833.81</v>
      </c>
      <c r="P984" s="670"/>
      <c r="Q984" s="603">
        <v>1833.81</v>
      </c>
      <c r="R984" s="670"/>
      <c r="S984" s="670"/>
      <c r="T984" s="670"/>
      <c r="U984" s="670"/>
      <c r="V984" s="670"/>
      <c r="W984" s="670"/>
      <c r="X984" s="670"/>
      <c r="Y984" s="670"/>
      <c r="Z984" s="670"/>
      <c r="AA984" s="670"/>
      <c r="AB984" s="608">
        <v>2</v>
      </c>
      <c r="AC984" s="670"/>
      <c r="AD984" s="605">
        <v>2</v>
      </c>
    </row>
    <row r="985" spans="1:30" ht="15.75" thickBot="1" x14ac:dyDescent="0.3">
      <c r="A985" s="593" t="s">
        <v>416</v>
      </c>
      <c r="B985" s="673">
        <v>45483</v>
      </c>
      <c r="C985" s="671" t="s">
        <v>396</v>
      </c>
      <c r="D985" s="600" t="s">
        <v>397</v>
      </c>
      <c r="E985" s="602"/>
      <c r="F985" s="602"/>
      <c r="G985" s="602"/>
      <c r="H985" s="602"/>
      <c r="I985" s="602"/>
      <c r="J985" s="602"/>
      <c r="K985" s="602"/>
      <c r="L985" s="602"/>
      <c r="M985" s="602"/>
      <c r="N985" s="602"/>
      <c r="O985" s="601">
        <v>441.33</v>
      </c>
      <c r="P985" s="602"/>
      <c r="Q985" s="603">
        <v>441.33</v>
      </c>
      <c r="R985" s="602"/>
      <c r="S985" s="602"/>
      <c r="T985" s="602"/>
      <c r="U985" s="602"/>
      <c r="V985" s="602"/>
      <c r="W985" s="602"/>
      <c r="X985" s="602"/>
      <c r="Y985" s="602"/>
      <c r="Z985" s="602"/>
      <c r="AA985" s="602"/>
      <c r="AB985" s="604">
        <v>1</v>
      </c>
      <c r="AC985" s="602"/>
      <c r="AD985" s="605">
        <v>1</v>
      </c>
    </row>
    <row r="986" spans="1:30" ht="15.75" thickBot="1" x14ac:dyDescent="0.3">
      <c r="A986" s="593" t="s">
        <v>416</v>
      </c>
      <c r="B986" s="672">
        <v>45491</v>
      </c>
      <c r="C986" s="671" t="s">
        <v>396</v>
      </c>
      <c r="D986" s="606" t="s">
        <v>397</v>
      </c>
      <c r="E986" s="670"/>
      <c r="F986" s="670"/>
      <c r="G986" s="670"/>
      <c r="H986" s="670"/>
      <c r="I986" s="670"/>
      <c r="J986" s="670"/>
      <c r="K986" s="670"/>
      <c r="L986" s="670"/>
      <c r="M986" s="670"/>
      <c r="N986" s="670"/>
      <c r="O986" s="670"/>
      <c r="P986" s="607">
        <v>1095.21</v>
      </c>
      <c r="Q986" s="603">
        <v>1095.21</v>
      </c>
      <c r="R986" s="670"/>
      <c r="S986" s="670"/>
      <c r="T986" s="670"/>
      <c r="U986" s="670"/>
      <c r="V986" s="670"/>
      <c r="W986" s="670"/>
      <c r="X986" s="670"/>
      <c r="Y986" s="670"/>
      <c r="Z986" s="670"/>
      <c r="AA986" s="670"/>
      <c r="AB986" s="670"/>
      <c r="AC986" s="608">
        <v>2</v>
      </c>
      <c r="AD986" s="605">
        <v>2</v>
      </c>
    </row>
    <row r="987" spans="1:30" ht="15.75" thickBot="1" x14ac:dyDescent="0.3">
      <c r="A987" s="593" t="s">
        <v>416</v>
      </c>
      <c r="B987" s="673">
        <v>45495</v>
      </c>
      <c r="C987" s="671" t="s">
        <v>396</v>
      </c>
      <c r="D987" s="600" t="s">
        <v>397</v>
      </c>
      <c r="E987" s="602"/>
      <c r="F987" s="602"/>
      <c r="G987" s="602"/>
      <c r="H987" s="602"/>
      <c r="I987" s="602"/>
      <c r="J987" s="602"/>
      <c r="K987" s="602"/>
      <c r="L987" s="602"/>
      <c r="M987" s="602"/>
      <c r="N987" s="602"/>
      <c r="O987" s="601">
        <v>1200</v>
      </c>
      <c r="P987" s="602"/>
      <c r="Q987" s="603">
        <v>1200</v>
      </c>
      <c r="R987" s="602"/>
      <c r="S987" s="602"/>
      <c r="T987" s="602"/>
      <c r="U987" s="602"/>
      <c r="V987" s="602"/>
      <c r="W987" s="602"/>
      <c r="X987" s="602"/>
      <c r="Y987" s="602"/>
      <c r="Z987" s="602"/>
      <c r="AA987" s="602"/>
      <c r="AB987" s="604">
        <v>1</v>
      </c>
      <c r="AC987" s="602"/>
      <c r="AD987" s="605">
        <v>1</v>
      </c>
    </row>
    <row r="988" spans="1:30" ht="15.75" thickBot="1" x14ac:dyDescent="0.3">
      <c r="A988" s="593" t="s">
        <v>416</v>
      </c>
      <c r="B988" s="672">
        <v>45505</v>
      </c>
      <c r="C988" s="671" t="s">
        <v>396</v>
      </c>
      <c r="D988" s="606" t="s">
        <v>397</v>
      </c>
      <c r="E988" s="670"/>
      <c r="F988" s="670"/>
      <c r="G988" s="670"/>
      <c r="H988" s="670"/>
      <c r="I988" s="670"/>
      <c r="J988" s="670"/>
      <c r="K988" s="670"/>
      <c r="L988" s="670"/>
      <c r="M988" s="670"/>
      <c r="N988" s="670"/>
      <c r="O988" s="670"/>
      <c r="P988" s="607">
        <v>4268.1499999999996</v>
      </c>
      <c r="Q988" s="603">
        <v>4268.1499999999996</v>
      </c>
      <c r="R988" s="670"/>
      <c r="S988" s="670"/>
      <c r="T988" s="670"/>
      <c r="U988" s="670"/>
      <c r="V988" s="670"/>
      <c r="W988" s="670"/>
      <c r="X988" s="670"/>
      <c r="Y988" s="670"/>
      <c r="Z988" s="670"/>
      <c r="AA988" s="670"/>
      <c r="AB988" s="670"/>
      <c r="AC988" s="608">
        <v>3</v>
      </c>
      <c r="AD988" s="605">
        <v>3</v>
      </c>
    </row>
    <row r="989" spans="1:30" ht="15.75" thickBot="1" x14ac:dyDescent="0.3">
      <c r="A989" s="593" t="s">
        <v>416</v>
      </c>
      <c r="B989" s="671" t="s">
        <v>398</v>
      </c>
      <c r="C989" s="671" t="s">
        <v>396</v>
      </c>
      <c r="D989" s="600" t="s">
        <v>397</v>
      </c>
      <c r="E989" s="602"/>
      <c r="F989" s="602"/>
      <c r="G989" s="602"/>
      <c r="H989" s="602"/>
      <c r="I989" s="602"/>
      <c r="J989" s="602"/>
      <c r="K989" s="602"/>
      <c r="L989" s="602"/>
      <c r="M989" s="602"/>
      <c r="N989" s="602"/>
      <c r="O989" s="602"/>
      <c r="P989" s="602"/>
      <c r="Q989" s="591"/>
      <c r="R989" s="604">
        <v>6</v>
      </c>
      <c r="S989" s="604">
        <v>4</v>
      </c>
      <c r="T989" s="604">
        <v>16</v>
      </c>
      <c r="U989" s="604">
        <v>2</v>
      </c>
      <c r="V989" s="604">
        <v>13</v>
      </c>
      <c r="W989" s="604">
        <v>10</v>
      </c>
      <c r="X989" s="604">
        <v>7</v>
      </c>
      <c r="Y989" s="604">
        <v>7</v>
      </c>
      <c r="Z989" s="604">
        <v>10</v>
      </c>
      <c r="AA989" s="604">
        <v>14</v>
      </c>
      <c r="AB989" s="604">
        <v>8</v>
      </c>
      <c r="AC989" s="604">
        <v>8</v>
      </c>
      <c r="AD989" s="605">
        <v>99</v>
      </c>
    </row>
    <row r="990" spans="1:30" ht="15.75" thickBot="1" x14ac:dyDescent="0.3">
      <c r="A990" s="593" t="s">
        <v>416</v>
      </c>
      <c r="B990" s="671" t="s">
        <v>400</v>
      </c>
      <c r="C990" s="671" t="s">
        <v>400</v>
      </c>
      <c r="D990" s="609" t="s">
        <v>400</v>
      </c>
      <c r="E990" s="603">
        <v>3756.8</v>
      </c>
      <c r="F990" s="603">
        <v>2371.0300000000002</v>
      </c>
      <c r="G990" s="603">
        <v>14425.2</v>
      </c>
      <c r="H990" s="603">
        <v>4297.47</v>
      </c>
      <c r="I990" s="603">
        <v>9621.69</v>
      </c>
      <c r="J990" s="603">
        <v>8074.5</v>
      </c>
      <c r="K990" s="603">
        <v>7185.7</v>
      </c>
      <c r="L990" s="603">
        <v>12775.14</v>
      </c>
      <c r="M990" s="603">
        <v>12773.09</v>
      </c>
      <c r="N990" s="603">
        <v>7524.19</v>
      </c>
      <c r="O990" s="603">
        <v>14924.14</v>
      </c>
      <c r="P990" s="603">
        <v>5363.36</v>
      </c>
      <c r="Q990" s="603">
        <v>103092.31</v>
      </c>
      <c r="R990" s="610">
        <v>6</v>
      </c>
      <c r="S990" s="610">
        <v>6</v>
      </c>
      <c r="T990" s="610">
        <v>19</v>
      </c>
      <c r="U990" s="610">
        <v>10</v>
      </c>
      <c r="V990" s="610">
        <v>16</v>
      </c>
      <c r="W990" s="610">
        <v>12</v>
      </c>
      <c r="X990" s="610">
        <v>14</v>
      </c>
      <c r="Y990" s="610">
        <v>14</v>
      </c>
      <c r="Z990" s="610">
        <v>18</v>
      </c>
      <c r="AA990" s="610">
        <v>14</v>
      </c>
      <c r="AB990" s="610">
        <v>12</v>
      </c>
      <c r="AC990" s="610">
        <v>8</v>
      </c>
      <c r="AD990" s="605">
        <v>136</v>
      </c>
    </row>
    <row r="991" spans="1:30" ht="15.75" thickBot="1" x14ac:dyDescent="0.3">
      <c r="A991" s="593" t="s">
        <v>417</v>
      </c>
      <c r="B991" s="673">
        <v>45154</v>
      </c>
      <c r="C991" s="671" t="s">
        <v>396</v>
      </c>
      <c r="D991" s="600" t="s">
        <v>397</v>
      </c>
      <c r="E991" s="601">
        <v>9400</v>
      </c>
      <c r="F991" s="602"/>
      <c r="G991" s="602"/>
      <c r="H991" s="602"/>
      <c r="I991" s="602"/>
      <c r="J991" s="602"/>
      <c r="K991" s="602"/>
      <c r="L991" s="602"/>
      <c r="M991" s="602"/>
      <c r="N991" s="602"/>
      <c r="O991" s="602"/>
      <c r="P991" s="602"/>
      <c r="Q991" s="603">
        <v>9400</v>
      </c>
      <c r="R991" s="604">
        <v>4</v>
      </c>
      <c r="S991" s="602"/>
      <c r="T991" s="602"/>
      <c r="U991" s="602"/>
      <c r="V991" s="602"/>
      <c r="W991" s="602"/>
      <c r="X991" s="602"/>
      <c r="Y991" s="602"/>
      <c r="Z991" s="602"/>
      <c r="AA991" s="602"/>
      <c r="AB991" s="602"/>
      <c r="AC991" s="602"/>
      <c r="AD991" s="605">
        <v>4</v>
      </c>
    </row>
    <row r="992" spans="1:30" ht="15.75" thickBot="1" x14ac:dyDescent="0.3">
      <c r="A992" s="593" t="s">
        <v>417</v>
      </c>
      <c r="B992" s="672">
        <v>45182</v>
      </c>
      <c r="C992" s="671" t="s">
        <v>396</v>
      </c>
      <c r="D992" s="606" t="s">
        <v>397</v>
      </c>
      <c r="E992" s="670"/>
      <c r="F992" s="607">
        <v>14203</v>
      </c>
      <c r="G992" s="670"/>
      <c r="H992" s="670"/>
      <c r="I992" s="670"/>
      <c r="J992" s="670"/>
      <c r="K992" s="670"/>
      <c r="L992" s="670"/>
      <c r="M992" s="670"/>
      <c r="N992" s="670"/>
      <c r="O992" s="670"/>
      <c r="P992" s="670"/>
      <c r="Q992" s="603">
        <v>14203</v>
      </c>
      <c r="R992" s="670"/>
      <c r="S992" s="608">
        <v>20</v>
      </c>
      <c r="T992" s="670"/>
      <c r="U992" s="670"/>
      <c r="V992" s="670"/>
      <c r="W992" s="670"/>
      <c r="X992" s="670"/>
      <c r="Y992" s="670"/>
      <c r="Z992" s="670"/>
      <c r="AA992" s="670"/>
      <c r="AB992" s="670"/>
      <c r="AC992" s="670"/>
      <c r="AD992" s="605">
        <v>20</v>
      </c>
    </row>
    <row r="993" spans="1:30" ht="15.75" thickBot="1" x14ac:dyDescent="0.3">
      <c r="A993" s="593" t="s">
        <v>417</v>
      </c>
      <c r="B993" s="673">
        <v>45189</v>
      </c>
      <c r="C993" s="671" t="s">
        <v>396</v>
      </c>
      <c r="D993" s="600" t="s">
        <v>397</v>
      </c>
      <c r="E993" s="602"/>
      <c r="F993" s="601">
        <v>600</v>
      </c>
      <c r="G993" s="602"/>
      <c r="H993" s="602"/>
      <c r="I993" s="602"/>
      <c r="J993" s="602"/>
      <c r="K993" s="602"/>
      <c r="L993" s="602"/>
      <c r="M993" s="602"/>
      <c r="N993" s="602"/>
      <c r="O993" s="602"/>
      <c r="P993" s="602"/>
      <c r="Q993" s="603">
        <v>600</v>
      </c>
      <c r="R993" s="602"/>
      <c r="S993" s="604">
        <v>1</v>
      </c>
      <c r="T993" s="602"/>
      <c r="U993" s="602"/>
      <c r="V993" s="602"/>
      <c r="W993" s="602"/>
      <c r="X993" s="602"/>
      <c r="Y993" s="602"/>
      <c r="Z993" s="602"/>
      <c r="AA993" s="602"/>
      <c r="AB993" s="602"/>
      <c r="AC993" s="602"/>
      <c r="AD993" s="605">
        <v>1</v>
      </c>
    </row>
    <row r="994" spans="1:30" ht="15.75" thickBot="1" x14ac:dyDescent="0.3">
      <c r="A994" s="593" t="s">
        <v>417</v>
      </c>
      <c r="B994" s="672">
        <v>45427</v>
      </c>
      <c r="C994" s="671" t="s">
        <v>396</v>
      </c>
      <c r="D994" s="606" t="s">
        <v>397</v>
      </c>
      <c r="E994" s="670"/>
      <c r="F994" s="670"/>
      <c r="G994" s="670"/>
      <c r="H994" s="670"/>
      <c r="I994" s="670"/>
      <c r="J994" s="670"/>
      <c r="K994" s="670"/>
      <c r="L994" s="670"/>
      <c r="M994" s="670"/>
      <c r="N994" s="607">
        <v>73525</v>
      </c>
      <c r="O994" s="670"/>
      <c r="P994" s="670"/>
      <c r="Q994" s="603">
        <v>73525</v>
      </c>
      <c r="R994" s="670"/>
      <c r="S994" s="670"/>
      <c r="T994" s="670"/>
      <c r="U994" s="670"/>
      <c r="V994" s="670"/>
      <c r="W994" s="670"/>
      <c r="X994" s="670"/>
      <c r="Y994" s="670"/>
      <c r="Z994" s="670"/>
      <c r="AA994" s="608">
        <v>38</v>
      </c>
      <c r="AB994" s="670"/>
      <c r="AC994" s="670"/>
      <c r="AD994" s="605">
        <v>38</v>
      </c>
    </row>
    <row r="995" spans="1:30" ht="15.75" thickBot="1" x14ac:dyDescent="0.3">
      <c r="A995" s="593" t="s">
        <v>417</v>
      </c>
      <c r="B995" s="673">
        <v>45433</v>
      </c>
      <c r="C995" s="671" t="s">
        <v>396</v>
      </c>
      <c r="D995" s="600" t="s">
        <v>397</v>
      </c>
      <c r="E995" s="602"/>
      <c r="F995" s="602"/>
      <c r="G995" s="602"/>
      <c r="H995" s="602"/>
      <c r="I995" s="602"/>
      <c r="J995" s="602"/>
      <c r="K995" s="602"/>
      <c r="L995" s="602"/>
      <c r="M995" s="602"/>
      <c r="N995" s="601">
        <v>38450</v>
      </c>
      <c r="O995" s="602"/>
      <c r="P995" s="602"/>
      <c r="Q995" s="603">
        <v>38450</v>
      </c>
      <c r="R995" s="602"/>
      <c r="S995" s="602"/>
      <c r="T995" s="602"/>
      <c r="U995" s="602"/>
      <c r="V995" s="602"/>
      <c r="W995" s="602"/>
      <c r="X995" s="602"/>
      <c r="Y995" s="602"/>
      <c r="Z995" s="602"/>
      <c r="AA995" s="604">
        <v>21</v>
      </c>
      <c r="AB995" s="602"/>
      <c r="AC995" s="602"/>
      <c r="AD995" s="605">
        <v>21</v>
      </c>
    </row>
    <row r="996" spans="1:30" ht="15.75" thickBot="1" x14ac:dyDescent="0.3">
      <c r="A996" s="593" t="s">
        <v>417</v>
      </c>
      <c r="B996" s="672">
        <v>45443</v>
      </c>
      <c r="C996" s="671" t="s">
        <v>396</v>
      </c>
      <c r="D996" s="606" t="s">
        <v>397</v>
      </c>
      <c r="E996" s="670"/>
      <c r="F996" s="670"/>
      <c r="G996" s="670"/>
      <c r="H996" s="670"/>
      <c r="I996" s="670"/>
      <c r="J996" s="670"/>
      <c r="K996" s="670"/>
      <c r="L996" s="670"/>
      <c r="M996" s="670"/>
      <c r="N996" s="607">
        <v>26610</v>
      </c>
      <c r="O996" s="670"/>
      <c r="P996" s="670"/>
      <c r="Q996" s="603">
        <v>26610</v>
      </c>
      <c r="R996" s="670"/>
      <c r="S996" s="670"/>
      <c r="T996" s="670"/>
      <c r="U996" s="670"/>
      <c r="V996" s="670"/>
      <c r="W996" s="670"/>
      <c r="X996" s="670"/>
      <c r="Y996" s="670"/>
      <c r="Z996" s="670"/>
      <c r="AA996" s="608">
        <v>14</v>
      </c>
      <c r="AB996" s="670"/>
      <c r="AC996" s="670"/>
      <c r="AD996" s="605">
        <v>14</v>
      </c>
    </row>
    <row r="997" spans="1:30" ht="15.75" thickBot="1" x14ac:dyDescent="0.3">
      <c r="A997" s="593" t="s">
        <v>417</v>
      </c>
      <c r="B997" s="673">
        <v>45448</v>
      </c>
      <c r="C997" s="671" t="s">
        <v>396</v>
      </c>
      <c r="D997" s="600" t="s">
        <v>397</v>
      </c>
      <c r="E997" s="602"/>
      <c r="F997" s="602"/>
      <c r="G997" s="602"/>
      <c r="H997" s="602"/>
      <c r="I997" s="602"/>
      <c r="J997" s="602"/>
      <c r="K997" s="602"/>
      <c r="L997" s="602"/>
      <c r="M997" s="602"/>
      <c r="N997" s="602"/>
      <c r="O997" s="601">
        <v>12200</v>
      </c>
      <c r="P997" s="602"/>
      <c r="Q997" s="603">
        <v>12200</v>
      </c>
      <c r="R997" s="602"/>
      <c r="S997" s="602"/>
      <c r="T997" s="602"/>
      <c r="U997" s="602"/>
      <c r="V997" s="602"/>
      <c r="W997" s="602"/>
      <c r="X997" s="602"/>
      <c r="Y997" s="602"/>
      <c r="Z997" s="602"/>
      <c r="AA997" s="602"/>
      <c r="AB997" s="604">
        <v>6</v>
      </c>
      <c r="AC997" s="602"/>
      <c r="AD997" s="605">
        <v>6</v>
      </c>
    </row>
    <row r="998" spans="1:30" ht="15.75" thickBot="1" x14ac:dyDescent="0.3">
      <c r="A998" s="593" t="s">
        <v>417</v>
      </c>
      <c r="B998" s="672">
        <v>45454</v>
      </c>
      <c r="C998" s="671" t="s">
        <v>396</v>
      </c>
      <c r="D998" s="606" t="s">
        <v>397</v>
      </c>
      <c r="E998" s="670"/>
      <c r="F998" s="670"/>
      <c r="G998" s="670"/>
      <c r="H998" s="670"/>
      <c r="I998" s="670"/>
      <c r="J998" s="670"/>
      <c r="K998" s="670"/>
      <c r="L998" s="670"/>
      <c r="M998" s="670"/>
      <c r="N998" s="670"/>
      <c r="O998" s="607">
        <v>56800</v>
      </c>
      <c r="P998" s="670"/>
      <c r="Q998" s="603">
        <v>56800</v>
      </c>
      <c r="R998" s="670"/>
      <c r="S998" s="670"/>
      <c r="T998" s="670"/>
      <c r="U998" s="670"/>
      <c r="V998" s="670"/>
      <c r="W998" s="670"/>
      <c r="X998" s="670"/>
      <c r="Y998" s="670"/>
      <c r="Z998" s="670"/>
      <c r="AA998" s="670"/>
      <c r="AB998" s="608">
        <v>29</v>
      </c>
      <c r="AC998" s="670"/>
      <c r="AD998" s="605">
        <v>29</v>
      </c>
    </row>
    <row r="999" spans="1:30" ht="15.75" thickBot="1" x14ac:dyDescent="0.3">
      <c r="A999" s="593" t="s">
        <v>417</v>
      </c>
      <c r="B999" s="673">
        <v>45463</v>
      </c>
      <c r="C999" s="671" t="s">
        <v>396</v>
      </c>
      <c r="D999" s="600" t="s">
        <v>397</v>
      </c>
      <c r="E999" s="602"/>
      <c r="F999" s="602"/>
      <c r="G999" s="602"/>
      <c r="H999" s="602"/>
      <c r="I999" s="602"/>
      <c r="J999" s="602"/>
      <c r="K999" s="602"/>
      <c r="L999" s="602"/>
      <c r="M999" s="602"/>
      <c r="N999" s="602"/>
      <c r="O999" s="601">
        <v>40400</v>
      </c>
      <c r="P999" s="602"/>
      <c r="Q999" s="603">
        <v>40400</v>
      </c>
      <c r="R999" s="602"/>
      <c r="S999" s="602"/>
      <c r="T999" s="602"/>
      <c r="U999" s="602"/>
      <c r="V999" s="602"/>
      <c r="W999" s="602"/>
      <c r="X999" s="602"/>
      <c r="Y999" s="602"/>
      <c r="Z999" s="602"/>
      <c r="AA999" s="602"/>
      <c r="AB999" s="604">
        <v>21</v>
      </c>
      <c r="AC999" s="602"/>
      <c r="AD999" s="605">
        <v>21</v>
      </c>
    </row>
    <row r="1000" spans="1:30" ht="15.75" thickBot="1" x14ac:dyDescent="0.3">
      <c r="A1000" s="593" t="s">
        <v>417</v>
      </c>
      <c r="B1000" s="672">
        <v>45469</v>
      </c>
      <c r="C1000" s="671" t="s">
        <v>396</v>
      </c>
      <c r="D1000" s="606" t="s">
        <v>397</v>
      </c>
      <c r="E1000" s="670"/>
      <c r="F1000" s="670"/>
      <c r="G1000" s="670"/>
      <c r="H1000" s="670"/>
      <c r="I1000" s="670"/>
      <c r="J1000" s="670"/>
      <c r="K1000" s="670"/>
      <c r="L1000" s="670"/>
      <c r="M1000" s="670"/>
      <c r="N1000" s="670"/>
      <c r="O1000" s="607">
        <v>35450</v>
      </c>
      <c r="P1000" s="670"/>
      <c r="Q1000" s="603">
        <v>35450</v>
      </c>
      <c r="R1000" s="670"/>
      <c r="S1000" s="670"/>
      <c r="T1000" s="670"/>
      <c r="U1000" s="670"/>
      <c r="V1000" s="670"/>
      <c r="W1000" s="670"/>
      <c r="X1000" s="670"/>
      <c r="Y1000" s="670"/>
      <c r="Z1000" s="670"/>
      <c r="AA1000" s="670"/>
      <c r="AB1000" s="608">
        <v>19</v>
      </c>
      <c r="AC1000" s="670"/>
      <c r="AD1000" s="605">
        <v>19</v>
      </c>
    </row>
    <row r="1001" spans="1:30" ht="15.75" thickBot="1" x14ac:dyDescent="0.3">
      <c r="A1001" s="593" t="s">
        <v>417</v>
      </c>
      <c r="B1001" s="673">
        <v>45490</v>
      </c>
      <c r="C1001" s="671" t="s">
        <v>396</v>
      </c>
      <c r="D1001" s="600" t="s">
        <v>397</v>
      </c>
      <c r="E1001" s="602"/>
      <c r="F1001" s="602"/>
      <c r="G1001" s="602"/>
      <c r="H1001" s="602"/>
      <c r="I1001" s="602"/>
      <c r="J1001" s="602"/>
      <c r="K1001" s="602"/>
      <c r="L1001" s="602"/>
      <c r="M1001" s="602"/>
      <c r="N1001" s="602"/>
      <c r="O1001" s="602"/>
      <c r="P1001" s="601">
        <v>13275</v>
      </c>
      <c r="Q1001" s="603">
        <v>13275</v>
      </c>
      <c r="R1001" s="602"/>
      <c r="S1001" s="602"/>
      <c r="T1001" s="602"/>
      <c r="U1001" s="602"/>
      <c r="V1001" s="602"/>
      <c r="W1001" s="602"/>
      <c r="X1001" s="602"/>
      <c r="Y1001" s="602"/>
      <c r="Z1001" s="602"/>
      <c r="AA1001" s="602"/>
      <c r="AB1001" s="602"/>
      <c r="AC1001" s="604">
        <v>9</v>
      </c>
      <c r="AD1001" s="605">
        <v>9</v>
      </c>
    </row>
    <row r="1002" spans="1:30" ht="15.75" thickBot="1" x14ac:dyDescent="0.3">
      <c r="A1002" s="593" t="s">
        <v>417</v>
      </c>
      <c r="B1002" s="672">
        <v>45492</v>
      </c>
      <c r="C1002" s="671" t="s">
        <v>396</v>
      </c>
      <c r="D1002" s="606" t="s">
        <v>397</v>
      </c>
      <c r="E1002" s="670"/>
      <c r="F1002" s="670"/>
      <c r="G1002" s="670"/>
      <c r="H1002" s="670"/>
      <c r="I1002" s="670"/>
      <c r="J1002" s="670"/>
      <c r="K1002" s="670"/>
      <c r="L1002" s="670"/>
      <c r="M1002" s="670"/>
      <c r="N1002" s="670"/>
      <c r="O1002" s="670"/>
      <c r="P1002" s="607">
        <v>11400</v>
      </c>
      <c r="Q1002" s="603">
        <v>11400</v>
      </c>
      <c r="R1002" s="670"/>
      <c r="S1002" s="670"/>
      <c r="T1002" s="670"/>
      <c r="U1002" s="670"/>
      <c r="V1002" s="670"/>
      <c r="W1002" s="670"/>
      <c r="X1002" s="670"/>
      <c r="Y1002" s="670"/>
      <c r="Z1002" s="670"/>
      <c r="AA1002" s="670"/>
      <c r="AB1002" s="670"/>
      <c r="AC1002" s="608">
        <v>6</v>
      </c>
      <c r="AD1002" s="605">
        <v>6</v>
      </c>
    </row>
    <row r="1003" spans="1:30" ht="15.75" thickBot="1" x14ac:dyDescent="0.3">
      <c r="A1003" s="593" t="s">
        <v>417</v>
      </c>
      <c r="B1003" s="671" t="s">
        <v>398</v>
      </c>
      <c r="C1003" s="671" t="s">
        <v>396</v>
      </c>
      <c r="D1003" s="600" t="s">
        <v>397</v>
      </c>
      <c r="E1003" s="602"/>
      <c r="F1003" s="602"/>
      <c r="G1003" s="602"/>
      <c r="H1003" s="602"/>
      <c r="I1003" s="602"/>
      <c r="J1003" s="602"/>
      <c r="K1003" s="602"/>
      <c r="L1003" s="602"/>
      <c r="M1003" s="602"/>
      <c r="N1003" s="602"/>
      <c r="O1003" s="602"/>
      <c r="P1003" s="602"/>
      <c r="Q1003" s="591"/>
      <c r="R1003" s="602"/>
      <c r="S1003" s="602"/>
      <c r="T1003" s="602"/>
      <c r="U1003" s="602"/>
      <c r="V1003" s="602"/>
      <c r="W1003" s="602"/>
      <c r="X1003" s="602"/>
      <c r="Y1003" s="602"/>
      <c r="Z1003" s="602"/>
      <c r="AA1003" s="604">
        <v>1</v>
      </c>
      <c r="AB1003" s="602"/>
      <c r="AC1003" s="602"/>
      <c r="AD1003" s="605">
        <v>1</v>
      </c>
    </row>
    <row r="1004" spans="1:30" ht="15.75" thickBot="1" x14ac:dyDescent="0.3">
      <c r="A1004" s="593" t="s">
        <v>417</v>
      </c>
      <c r="B1004" s="671" t="s">
        <v>400</v>
      </c>
      <c r="C1004" s="671" t="s">
        <v>400</v>
      </c>
      <c r="D1004" s="609" t="s">
        <v>400</v>
      </c>
      <c r="E1004" s="603">
        <v>9400</v>
      </c>
      <c r="F1004" s="603">
        <v>14803</v>
      </c>
      <c r="G1004" s="591"/>
      <c r="H1004" s="591"/>
      <c r="I1004" s="591"/>
      <c r="J1004" s="591"/>
      <c r="K1004" s="591"/>
      <c r="L1004" s="591"/>
      <c r="M1004" s="591"/>
      <c r="N1004" s="603">
        <v>138585</v>
      </c>
      <c r="O1004" s="603">
        <v>144850</v>
      </c>
      <c r="P1004" s="603">
        <v>24675</v>
      </c>
      <c r="Q1004" s="603">
        <v>332313</v>
      </c>
      <c r="R1004" s="610">
        <v>4</v>
      </c>
      <c r="S1004" s="610">
        <v>21</v>
      </c>
      <c r="T1004" s="591"/>
      <c r="U1004" s="591"/>
      <c r="V1004" s="591"/>
      <c r="W1004" s="591"/>
      <c r="X1004" s="591"/>
      <c r="Y1004" s="591"/>
      <c r="Z1004" s="591"/>
      <c r="AA1004" s="610">
        <v>73</v>
      </c>
      <c r="AB1004" s="610">
        <v>75</v>
      </c>
      <c r="AC1004" s="610">
        <v>15</v>
      </c>
      <c r="AD1004" s="605">
        <v>186</v>
      </c>
    </row>
    <row r="1005" spans="1:30" ht="15.75" thickBot="1" x14ac:dyDescent="0.3">
      <c r="A1005" s="593" t="s">
        <v>418</v>
      </c>
      <c r="B1005" s="691">
        <v>45140</v>
      </c>
      <c r="C1005" s="692" t="s">
        <v>396</v>
      </c>
      <c r="D1005" s="600" t="s">
        <v>399</v>
      </c>
      <c r="E1005" s="601">
        <v>1088</v>
      </c>
      <c r="F1005" s="602"/>
      <c r="G1005" s="602"/>
      <c r="H1005" s="602"/>
      <c r="I1005" s="602"/>
      <c r="J1005" s="602"/>
      <c r="K1005" s="602"/>
      <c r="L1005" s="602"/>
      <c r="M1005" s="602"/>
      <c r="N1005" s="602"/>
      <c r="O1005" s="602"/>
      <c r="P1005" s="602"/>
      <c r="Q1005" s="603">
        <v>1088</v>
      </c>
      <c r="R1005" s="604">
        <v>3</v>
      </c>
      <c r="S1005" s="602"/>
      <c r="T1005" s="602"/>
      <c r="U1005" s="602"/>
      <c r="V1005" s="602"/>
      <c r="W1005" s="602"/>
      <c r="X1005" s="602"/>
      <c r="Y1005" s="602"/>
      <c r="Z1005" s="602"/>
      <c r="AA1005" s="602"/>
      <c r="AB1005" s="602"/>
      <c r="AC1005" s="602"/>
      <c r="AD1005" s="605">
        <v>3</v>
      </c>
    </row>
    <row r="1006" spans="1:30" ht="15.75" thickBot="1" x14ac:dyDescent="0.3">
      <c r="A1006" s="593" t="s">
        <v>418</v>
      </c>
      <c r="B1006" s="690">
        <v>45140</v>
      </c>
      <c r="C1006" s="692" t="s">
        <v>396</v>
      </c>
      <c r="D1006" s="606" t="s">
        <v>403</v>
      </c>
      <c r="E1006" s="607">
        <v>1218</v>
      </c>
      <c r="F1006" s="670"/>
      <c r="G1006" s="670"/>
      <c r="H1006" s="670"/>
      <c r="I1006" s="670"/>
      <c r="J1006" s="670"/>
      <c r="K1006" s="670"/>
      <c r="L1006" s="670"/>
      <c r="M1006" s="670"/>
      <c r="N1006" s="670"/>
      <c r="O1006" s="670"/>
      <c r="P1006" s="670"/>
      <c r="Q1006" s="603">
        <v>1218</v>
      </c>
      <c r="R1006" s="608">
        <v>2</v>
      </c>
      <c r="S1006" s="670"/>
      <c r="T1006" s="670"/>
      <c r="U1006" s="670"/>
      <c r="V1006" s="670"/>
      <c r="W1006" s="670"/>
      <c r="X1006" s="670"/>
      <c r="Y1006" s="670"/>
      <c r="Z1006" s="670"/>
      <c r="AA1006" s="670"/>
      <c r="AB1006" s="670"/>
      <c r="AC1006" s="670"/>
      <c r="AD1006" s="605">
        <v>2</v>
      </c>
    </row>
    <row r="1007" spans="1:30" ht="15.75" thickBot="1" x14ac:dyDescent="0.3">
      <c r="A1007" s="593" t="s">
        <v>418</v>
      </c>
      <c r="B1007" s="673">
        <v>45145</v>
      </c>
      <c r="C1007" s="671" t="s">
        <v>396</v>
      </c>
      <c r="D1007" s="600" t="s">
        <v>402</v>
      </c>
      <c r="E1007" s="601">
        <v>2808.38</v>
      </c>
      <c r="F1007" s="602"/>
      <c r="G1007" s="602"/>
      <c r="H1007" s="602"/>
      <c r="I1007" s="602"/>
      <c r="J1007" s="602"/>
      <c r="K1007" s="602"/>
      <c r="L1007" s="602"/>
      <c r="M1007" s="602"/>
      <c r="N1007" s="602"/>
      <c r="O1007" s="602"/>
      <c r="P1007" s="602"/>
      <c r="Q1007" s="603">
        <v>2808.38</v>
      </c>
      <c r="R1007" s="604">
        <v>2</v>
      </c>
      <c r="S1007" s="602"/>
      <c r="T1007" s="602"/>
      <c r="U1007" s="602"/>
      <c r="V1007" s="602"/>
      <c r="W1007" s="602"/>
      <c r="X1007" s="602"/>
      <c r="Y1007" s="602"/>
      <c r="Z1007" s="602"/>
      <c r="AA1007" s="602"/>
      <c r="AB1007" s="602"/>
      <c r="AC1007" s="602"/>
      <c r="AD1007" s="605">
        <v>2</v>
      </c>
    </row>
    <row r="1008" spans="1:30" ht="15.75" thickBot="1" x14ac:dyDescent="0.3">
      <c r="A1008" s="593" t="s">
        <v>418</v>
      </c>
      <c r="B1008" s="690">
        <v>45146</v>
      </c>
      <c r="C1008" s="692" t="s">
        <v>396</v>
      </c>
      <c r="D1008" s="606" t="s">
        <v>402</v>
      </c>
      <c r="E1008" s="607">
        <v>3219.29</v>
      </c>
      <c r="F1008" s="670"/>
      <c r="G1008" s="670"/>
      <c r="H1008" s="670"/>
      <c r="I1008" s="670"/>
      <c r="J1008" s="670"/>
      <c r="K1008" s="670"/>
      <c r="L1008" s="670"/>
      <c r="M1008" s="670"/>
      <c r="N1008" s="670"/>
      <c r="O1008" s="670"/>
      <c r="P1008" s="670"/>
      <c r="Q1008" s="603">
        <v>3219.29</v>
      </c>
      <c r="R1008" s="608">
        <v>8</v>
      </c>
      <c r="S1008" s="670"/>
      <c r="T1008" s="670"/>
      <c r="U1008" s="670"/>
      <c r="V1008" s="670"/>
      <c r="W1008" s="670"/>
      <c r="X1008" s="670"/>
      <c r="Y1008" s="670"/>
      <c r="Z1008" s="670"/>
      <c r="AA1008" s="670"/>
      <c r="AB1008" s="670"/>
      <c r="AC1008" s="670"/>
      <c r="AD1008" s="605">
        <v>8</v>
      </c>
    </row>
    <row r="1009" spans="1:30" ht="15.75" thickBot="1" x14ac:dyDescent="0.3">
      <c r="A1009" s="593" t="s">
        <v>418</v>
      </c>
      <c r="B1009" s="691">
        <v>45146</v>
      </c>
      <c r="C1009" s="692" t="s">
        <v>396</v>
      </c>
      <c r="D1009" s="600" t="s">
        <v>399</v>
      </c>
      <c r="E1009" s="601">
        <v>28873</v>
      </c>
      <c r="F1009" s="602"/>
      <c r="G1009" s="602"/>
      <c r="H1009" s="602"/>
      <c r="I1009" s="602"/>
      <c r="J1009" s="602"/>
      <c r="K1009" s="602"/>
      <c r="L1009" s="602"/>
      <c r="M1009" s="602"/>
      <c r="N1009" s="602"/>
      <c r="O1009" s="602"/>
      <c r="P1009" s="602"/>
      <c r="Q1009" s="603">
        <v>28873</v>
      </c>
      <c r="R1009" s="604">
        <v>48</v>
      </c>
      <c r="S1009" s="602"/>
      <c r="T1009" s="602"/>
      <c r="U1009" s="602"/>
      <c r="V1009" s="602"/>
      <c r="W1009" s="602"/>
      <c r="X1009" s="602"/>
      <c r="Y1009" s="602"/>
      <c r="Z1009" s="602"/>
      <c r="AA1009" s="602"/>
      <c r="AB1009" s="602"/>
      <c r="AC1009" s="602"/>
      <c r="AD1009" s="605">
        <v>48</v>
      </c>
    </row>
    <row r="1010" spans="1:30" ht="15.75" thickBot="1" x14ac:dyDescent="0.3">
      <c r="A1010" s="593" t="s">
        <v>418</v>
      </c>
      <c r="B1010" s="690">
        <v>45146</v>
      </c>
      <c r="C1010" s="692" t="s">
        <v>396</v>
      </c>
      <c r="D1010" s="606" t="s">
        <v>403</v>
      </c>
      <c r="E1010" s="607">
        <v>3122</v>
      </c>
      <c r="F1010" s="670"/>
      <c r="G1010" s="670"/>
      <c r="H1010" s="670"/>
      <c r="I1010" s="670"/>
      <c r="J1010" s="670"/>
      <c r="K1010" s="670"/>
      <c r="L1010" s="670"/>
      <c r="M1010" s="670"/>
      <c r="N1010" s="670"/>
      <c r="O1010" s="670"/>
      <c r="P1010" s="670"/>
      <c r="Q1010" s="603">
        <v>3122</v>
      </c>
      <c r="R1010" s="608">
        <v>7</v>
      </c>
      <c r="S1010" s="670"/>
      <c r="T1010" s="670"/>
      <c r="U1010" s="670"/>
      <c r="V1010" s="670"/>
      <c r="W1010" s="670"/>
      <c r="X1010" s="670"/>
      <c r="Y1010" s="670"/>
      <c r="Z1010" s="670"/>
      <c r="AA1010" s="670"/>
      <c r="AB1010" s="670"/>
      <c r="AC1010" s="670"/>
      <c r="AD1010" s="605">
        <v>7</v>
      </c>
    </row>
    <row r="1011" spans="1:30" ht="15.75" thickBot="1" x14ac:dyDescent="0.3">
      <c r="A1011" s="593" t="s">
        <v>418</v>
      </c>
      <c r="B1011" s="691">
        <v>45155</v>
      </c>
      <c r="C1011" s="692" t="s">
        <v>396</v>
      </c>
      <c r="D1011" s="600" t="s">
        <v>399</v>
      </c>
      <c r="E1011" s="601">
        <v>51277</v>
      </c>
      <c r="F1011" s="602"/>
      <c r="G1011" s="602"/>
      <c r="H1011" s="602"/>
      <c r="I1011" s="602"/>
      <c r="J1011" s="602"/>
      <c r="K1011" s="602"/>
      <c r="L1011" s="602"/>
      <c r="M1011" s="602"/>
      <c r="N1011" s="602"/>
      <c r="O1011" s="602"/>
      <c r="P1011" s="602"/>
      <c r="Q1011" s="603">
        <v>51277</v>
      </c>
      <c r="R1011" s="604">
        <v>93</v>
      </c>
      <c r="S1011" s="602"/>
      <c r="T1011" s="602"/>
      <c r="U1011" s="602"/>
      <c r="V1011" s="602"/>
      <c r="W1011" s="602"/>
      <c r="X1011" s="602"/>
      <c r="Y1011" s="602"/>
      <c r="Z1011" s="602"/>
      <c r="AA1011" s="602"/>
      <c r="AB1011" s="602"/>
      <c r="AC1011" s="602"/>
      <c r="AD1011" s="605">
        <v>93</v>
      </c>
    </row>
    <row r="1012" spans="1:30" ht="15.75" thickBot="1" x14ac:dyDescent="0.3">
      <c r="A1012" s="593" t="s">
        <v>418</v>
      </c>
      <c r="B1012" s="690">
        <v>45155</v>
      </c>
      <c r="C1012" s="692" t="s">
        <v>396</v>
      </c>
      <c r="D1012" s="606" t="s">
        <v>403</v>
      </c>
      <c r="E1012" s="607">
        <v>12641</v>
      </c>
      <c r="F1012" s="670"/>
      <c r="G1012" s="670"/>
      <c r="H1012" s="670"/>
      <c r="I1012" s="670"/>
      <c r="J1012" s="670"/>
      <c r="K1012" s="670"/>
      <c r="L1012" s="670"/>
      <c r="M1012" s="670"/>
      <c r="N1012" s="670"/>
      <c r="O1012" s="670"/>
      <c r="P1012" s="670"/>
      <c r="Q1012" s="603">
        <v>12641</v>
      </c>
      <c r="R1012" s="608">
        <v>27</v>
      </c>
      <c r="S1012" s="670"/>
      <c r="T1012" s="670"/>
      <c r="U1012" s="670"/>
      <c r="V1012" s="670"/>
      <c r="W1012" s="670"/>
      <c r="X1012" s="670"/>
      <c r="Y1012" s="670"/>
      <c r="Z1012" s="670"/>
      <c r="AA1012" s="670"/>
      <c r="AB1012" s="670"/>
      <c r="AC1012" s="670"/>
      <c r="AD1012" s="605">
        <v>27</v>
      </c>
    </row>
    <row r="1013" spans="1:30" ht="15.75" thickBot="1" x14ac:dyDescent="0.3">
      <c r="A1013" s="593" t="s">
        <v>418</v>
      </c>
      <c r="B1013" s="673">
        <v>45160</v>
      </c>
      <c r="C1013" s="671" t="s">
        <v>396</v>
      </c>
      <c r="D1013" s="600" t="s">
        <v>402</v>
      </c>
      <c r="E1013" s="601">
        <v>1401</v>
      </c>
      <c r="F1013" s="602"/>
      <c r="G1013" s="602"/>
      <c r="H1013" s="602"/>
      <c r="I1013" s="602"/>
      <c r="J1013" s="602"/>
      <c r="K1013" s="602"/>
      <c r="L1013" s="602"/>
      <c r="M1013" s="602"/>
      <c r="N1013" s="602"/>
      <c r="O1013" s="602"/>
      <c r="P1013" s="602"/>
      <c r="Q1013" s="603">
        <v>1401</v>
      </c>
      <c r="R1013" s="604">
        <v>5</v>
      </c>
      <c r="S1013" s="602"/>
      <c r="T1013" s="602"/>
      <c r="U1013" s="602"/>
      <c r="V1013" s="602"/>
      <c r="W1013" s="602"/>
      <c r="X1013" s="602"/>
      <c r="Y1013" s="602"/>
      <c r="Z1013" s="602"/>
      <c r="AA1013" s="602"/>
      <c r="AB1013" s="602"/>
      <c r="AC1013" s="602"/>
      <c r="AD1013" s="605">
        <v>5</v>
      </c>
    </row>
    <row r="1014" spans="1:30" ht="15.75" thickBot="1" x14ac:dyDescent="0.3">
      <c r="A1014" s="593" t="s">
        <v>418</v>
      </c>
      <c r="B1014" s="690">
        <v>45161</v>
      </c>
      <c r="C1014" s="692" t="s">
        <v>396</v>
      </c>
      <c r="D1014" s="606" t="s">
        <v>399</v>
      </c>
      <c r="E1014" s="607">
        <v>40587</v>
      </c>
      <c r="F1014" s="670"/>
      <c r="G1014" s="670"/>
      <c r="H1014" s="670"/>
      <c r="I1014" s="670"/>
      <c r="J1014" s="670"/>
      <c r="K1014" s="670"/>
      <c r="L1014" s="670"/>
      <c r="M1014" s="670"/>
      <c r="N1014" s="670"/>
      <c r="O1014" s="670"/>
      <c r="P1014" s="670"/>
      <c r="Q1014" s="603">
        <v>40587</v>
      </c>
      <c r="R1014" s="608">
        <v>74</v>
      </c>
      <c r="S1014" s="670"/>
      <c r="T1014" s="670"/>
      <c r="U1014" s="670"/>
      <c r="V1014" s="670"/>
      <c r="W1014" s="670"/>
      <c r="X1014" s="670"/>
      <c r="Y1014" s="670"/>
      <c r="Z1014" s="670"/>
      <c r="AA1014" s="670"/>
      <c r="AB1014" s="670"/>
      <c r="AC1014" s="670"/>
      <c r="AD1014" s="605">
        <v>74</v>
      </c>
    </row>
    <row r="1015" spans="1:30" ht="15.75" thickBot="1" x14ac:dyDescent="0.3">
      <c r="A1015" s="593" t="s">
        <v>418</v>
      </c>
      <c r="B1015" s="691">
        <v>45161</v>
      </c>
      <c r="C1015" s="692" t="s">
        <v>396</v>
      </c>
      <c r="D1015" s="600" t="s">
        <v>403</v>
      </c>
      <c r="E1015" s="601">
        <v>8289</v>
      </c>
      <c r="F1015" s="602"/>
      <c r="G1015" s="602"/>
      <c r="H1015" s="602"/>
      <c r="I1015" s="602"/>
      <c r="J1015" s="602"/>
      <c r="K1015" s="602"/>
      <c r="L1015" s="602"/>
      <c r="M1015" s="602"/>
      <c r="N1015" s="602"/>
      <c r="O1015" s="602"/>
      <c r="P1015" s="602"/>
      <c r="Q1015" s="603">
        <v>8289</v>
      </c>
      <c r="R1015" s="604">
        <v>19</v>
      </c>
      <c r="S1015" s="602"/>
      <c r="T1015" s="602"/>
      <c r="U1015" s="602"/>
      <c r="V1015" s="602"/>
      <c r="W1015" s="602"/>
      <c r="X1015" s="602"/>
      <c r="Y1015" s="602"/>
      <c r="Z1015" s="602"/>
      <c r="AA1015" s="602"/>
      <c r="AB1015" s="602"/>
      <c r="AC1015" s="602"/>
      <c r="AD1015" s="605">
        <v>19</v>
      </c>
    </row>
    <row r="1016" spans="1:30" ht="15.75" thickBot="1" x14ac:dyDescent="0.3">
      <c r="A1016" s="593" t="s">
        <v>418</v>
      </c>
      <c r="B1016" s="672">
        <v>45163</v>
      </c>
      <c r="C1016" s="671" t="s">
        <v>396</v>
      </c>
      <c r="D1016" s="606" t="s">
        <v>402</v>
      </c>
      <c r="E1016" s="607">
        <v>6502.58</v>
      </c>
      <c r="F1016" s="670"/>
      <c r="G1016" s="670"/>
      <c r="H1016" s="670"/>
      <c r="I1016" s="670"/>
      <c r="J1016" s="670"/>
      <c r="K1016" s="670"/>
      <c r="L1016" s="670"/>
      <c r="M1016" s="670"/>
      <c r="N1016" s="670"/>
      <c r="O1016" s="670"/>
      <c r="P1016" s="670"/>
      <c r="Q1016" s="603">
        <v>6502.58</v>
      </c>
      <c r="R1016" s="608">
        <v>7</v>
      </c>
      <c r="S1016" s="670"/>
      <c r="T1016" s="670"/>
      <c r="U1016" s="670"/>
      <c r="V1016" s="670"/>
      <c r="W1016" s="670"/>
      <c r="X1016" s="670"/>
      <c r="Y1016" s="670"/>
      <c r="Z1016" s="670"/>
      <c r="AA1016" s="670"/>
      <c r="AB1016" s="670"/>
      <c r="AC1016" s="670"/>
      <c r="AD1016" s="605">
        <v>7</v>
      </c>
    </row>
    <row r="1017" spans="1:30" ht="15.75" thickBot="1" x14ac:dyDescent="0.3">
      <c r="A1017" s="593" t="s">
        <v>418</v>
      </c>
      <c r="B1017" s="673">
        <v>45167</v>
      </c>
      <c r="C1017" s="671" t="s">
        <v>396</v>
      </c>
      <c r="D1017" s="600" t="s">
        <v>402</v>
      </c>
      <c r="E1017" s="601">
        <v>7272.39</v>
      </c>
      <c r="F1017" s="602"/>
      <c r="G1017" s="602"/>
      <c r="H1017" s="602"/>
      <c r="I1017" s="602"/>
      <c r="J1017" s="602"/>
      <c r="K1017" s="602"/>
      <c r="L1017" s="602"/>
      <c r="M1017" s="602"/>
      <c r="N1017" s="602"/>
      <c r="O1017" s="602"/>
      <c r="P1017" s="602"/>
      <c r="Q1017" s="603">
        <v>7272.39</v>
      </c>
      <c r="R1017" s="604">
        <v>8</v>
      </c>
      <c r="S1017" s="602"/>
      <c r="T1017" s="602"/>
      <c r="U1017" s="602"/>
      <c r="V1017" s="602"/>
      <c r="W1017" s="602"/>
      <c r="X1017" s="602"/>
      <c r="Y1017" s="602"/>
      <c r="Z1017" s="602"/>
      <c r="AA1017" s="602"/>
      <c r="AB1017" s="602"/>
      <c r="AC1017" s="602"/>
      <c r="AD1017" s="605">
        <v>8</v>
      </c>
    </row>
    <row r="1018" spans="1:30" ht="15.75" thickBot="1" x14ac:dyDescent="0.3">
      <c r="A1018" s="593" t="s">
        <v>418</v>
      </c>
      <c r="B1018" s="690">
        <v>45168</v>
      </c>
      <c r="C1018" s="692" t="s">
        <v>396</v>
      </c>
      <c r="D1018" s="606" t="s">
        <v>402</v>
      </c>
      <c r="E1018" s="607">
        <v>43250.6</v>
      </c>
      <c r="F1018" s="670"/>
      <c r="G1018" s="670"/>
      <c r="H1018" s="670"/>
      <c r="I1018" s="670"/>
      <c r="J1018" s="670"/>
      <c r="K1018" s="670"/>
      <c r="L1018" s="670"/>
      <c r="M1018" s="670"/>
      <c r="N1018" s="670"/>
      <c r="O1018" s="670"/>
      <c r="P1018" s="670"/>
      <c r="Q1018" s="603">
        <v>43250.6</v>
      </c>
      <c r="R1018" s="608">
        <v>37</v>
      </c>
      <c r="S1018" s="670"/>
      <c r="T1018" s="670"/>
      <c r="U1018" s="670"/>
      <c r="V1018" s="670"/>
      <c r="W1018" s="670"/>
      <c r="X1018" s="670"/>
      <c r="Y1018" s="670"/>
      <c r="Z1018" s="670"/>
      <c r="AA1018" s="670"/>
      <c r="AB1018" s="670"/>
      <c r="AC1018" s="670"/>
      <c r="AD1018" s="605">
        <v>37</v>
      </c>
    </row>
    <row r="1019" spans="1:30" ht="15.75" thickBot="1" x14ac:dyDescent="0.3">
      <c r="A1019" s="593" t="s">
        <v>418</v>
      </c>
      <c r="B1019" s="691">
        <v>45168</v>
      </c>
      <c r="C1019" s="692" t="s">
        <v>396</v>
      </c>
      <c r="D1019" s="600" t="s">
        <v>399</v>
      </c>
      <c r="E1019" s="601">
        <v>33761</v>
      </c>
      <c r="F1019" s="602"/>
      <c r="G1019" s="602"/>
      <c r="H1019" s="602"/>
      <c r="I1019" s="602"/>
      <c r="J1019" s="602"/>
      <c r="K1019" s="602"/>
      <c r="L1019" s="602"/>
      <c r="M1019" s="602"/>
      <c r="N1019" s="602"/>
      <c r="O1019" s="602"/>
      <c r="P1019" s="602"/>
      <c r="Q1019" s="603">
        <v>33761</v>
      </c>
      <c r="R1019" s="604">
        <v>58</v>
      </c>
      <c r="S1019" s="602"/>
      <c r="T1019" s="602"/>
      <c r="U1019" s="602"/>
      <c r="V1019" s="602"/>
      <c r="W1019" s="602"/>
      <c r="X1019" s="602"/>
      <c r="Y1019" s="602"/>
      <c r="Z1019" s="602"/>
      <c r="AA1019" s="602"/>
      <c r="AB1019" s="602"/>
      <c r="AC1019" s="602"/>
      <c r="AD1019" s="605">
        <v>58</v>
      </c>
    </row>
    <row r="1020" spans="1:30" ht="15.75" thickBot="1" x14ac:dyDescent="0.3">
      <c r="A1020" s="593" t="s">
        <v>418</v>
      </c>
      <c r="B1020" s="690">
        <v>45168</v>
      </c>
      <c r="C1020" s="692" t="s">
        <v>396</v>
      </c>
      <c r="D1020" s="606" t="s">
        <v>403</v>
      </c>
      <c r="E1020" s="607">
        <v>5624</v>
      </c>
      <c r="F1020" s="670"/>
      <c r="G1020" s="670"/>
      <c r="H1020" s="670"/>
      <c r="I1020" s="670"/>
      <c r="J1020" s="670"/>
      <c r="K1020" s="670"/>
      <c r="L1020" s="670"/>
      <c r="M1020" s="670"/>
      <c r="N1020" s="670"/>
      <c r="O1020" s="670"/>
      <c r="P1020" s="670"/>
      <c r="Q1020" s="603">
        <v>5624</v>
      </c>
      <c r="R1020" s="608">
        <v>12</v>
      </c>
      <c r="S1020" s="670"/>
      <c r="T1020" s="670"/>
      <c r="U1020" s="670"/>
      <c r="V1020" s="670"/>
      <c r="W1020" s="670"/>
      <c r="X1020" s="670"/>
      <c r="Y1020" s="670"/>
      <c r="Z1020" s="670"/>
      <c r="AA1020" s="670"/>
      <c r="AB1020" s="670"/>
      <c r="AC1020" s="670"/>
      <c r="AD1020" s="605">
        <v>12</v>
      </c>
    </row>
    <row r="1021" spans="1:30" ht="15.75" thickBot="1" x14ac:dyDescent="0.3">
      <c r="A1021" s="593" t="s">
        <v>418</v>
      </c>
      <c r="B1021" s="673">
        <v>45174</v>
      </c>
      <c r="C1021" s="671" t="s">
        <v>396</v>
      </c>
      <c r="D1021" s="600" t="s">
        <v>402</v>
      </c>
      <c r="E1021" s="601">
        <v>63341.94</v>
      </c>
      <c r="F1021" s="601">
        <v>351</v>
      </c>
      <c r="G1021" s="602"/>
      <c r="H1021" s="602"/>
      <c r="I1021" s="602"/>
      <c r="J1021" s="602"/>
      <c r="K1021" s="602"/>
      <c r="L1021" s="602"/>
      <c r="M1021" s="602"/>
      <c r="N1021" s="602"/>
      <c r="O1021" s="602"/>
      <c r="P1021" s="602"/>
      <c r="Q1021" s="603">
        <v>63692.94</v>
      </c>
      <c r="R1021" s="604">
        <v>67</v>
      </c>
      <c r="S1021" s="604">
        <v>1</v>
      </c>
      <c r="T1021" s="602"/>
      <c r="U1021" s="602"/>
      <c r="V1021" s="602"/>
      <c r="W1021" s="602"/>
      <c r="X1021" s="602"/>
      <c r="Y1021" s="602"/>
      <c r="Z1021" s="602"/>
      <c r="AA1021" s="602"/>
      <c r="AB1021" s="602"/>
      <c r="AC1021" s="602"/>
      <c r="AD1021" s="605">
        <v>67</v>
      </c>
    </row>
    <row r="1022" spans="1:30" ht="15.75" thickBot="1" x14ac:dyDescent="0.3">
      <c r="A1022" s="593" t="s">
        <v>418</v>
      </c>
      <c r="B1022" s="690">
        <v>45177</v>
      </c>
      <c r="C1022" s="692" t="s">
        <v>396</v>
      </c>
      <c r="D1022" s="606" t="s">
        <v>399</v>
      </c>
      <c r="E1022" s="607">
        <v>23873</v>
      </c>
      <c r="F1022" s="607">
        <v>2108</v>
      </c>
      <c r="G1022" s="670"/>
      <c r="H1022" s="670"/>
      <c r="I1022" s="670"/>
      <c r="J1022" s="670"/>
      <c r="K1022" s="670"/>
      <c r="L1022" s="670"/>
      <c r="M1022" s="670"/>
      <c r="N1022" s="670"/>
      <c r="O1022" s="670"/>
      <c r="P1022" s="670"/>
      <c r="Q1022" s="603">
        <v>25981</v>
      </c>
      <c r="R1022" s="608">
        <v>41</v>
      </c>
      <c r="S1022" s="608">
        <v>3</v>
      </c>
      <c r="T1022" s="670"/>
      <c r="U1022" s="670"/>
      <c r="V1022" s="670"/>
      <c r="W1022" s="670"/>
      <c r="X1022" s="670"/>
      <c r="Y1022" s="670"/>
      <c r="Z1022" s="670"/>
      <c r="AA1022" s="670"/>
      <c r="AB1022" s="670"/>
      <c r="AC1022" s="670"/>
      <c r="AD1022" s="605">
        <v>44</v>
      </c>
    </row>
    <row r="1023" spans="1:30" ht="15.75" thickBot="1" x14ac:dyDescent="0.3">
      <c r="A1023" s="593" t="s">
        <v>418</v>
      </c>
      <c r="B1023" s="691">
        <v>45177</v>
      </c>
      <c r="C1023" s="692" t="s">
        <v>396</v>
      </c>
      <c r="D1023" s="600" t="s">
        <v>403</v>
      </c>
      <c r="E1023" s="601">
        <v>2733</v>
      </c>
      <c r="F1023" s="601">
        <v>799</v>
      </c>
      <c r="G1023" s="602"/>
      <c r="H1023" s="602"/>
      <c r="I1023" s="602"/>
      <c r="J1023" s="602"/>
      <c r="K1023" s="602"/>
      <c r="L1023" s="602"/>
      <c r="M1023" s="602"/>
      <c r="N1023" s="602"/>
      <c r="O1023" s="602"/>
      <c r="P1023" s="602"/>
      <c r="Q1023" s="603">
        <v>3532</v>
      </c>
      <c r="R1023" s="604">
        <v>6</v>
      </c>
      <c r="S1023" s="604">
        <v>2</v>
      </c>
      <c r="T1023" s="602"/>
      <c r="U1023" s="602"/>
      <c r="V1023" s="602"/>
      <c r="W1023" s="602"/>
      <c r="X1023" s="602"/>
      <c r="Y1023" s="602"/>
      <c r="Z1023" s="602"/>
      <c r="AA1023" s="602"/>
      <c r="AB1023" s="602"/>
      <c r="AC1023" s="602"/>
      <c r="AD1023" s="605">
        <v>8</v>
      </c>
    </row>
    <row r="1024" spans="1:30" ht="15.75" thickBot="1" x14ac:dyDescent="0.3">
      <c r="A1024" s="593" t="s">
        <v>418</v>
      </c>
      <c r="B1024" s="690">
        <v>45180</v>
      </c>
      <c r="C1024" s="692" t="s">
        <v>396</v>
      </c>
      <c r="D1024" s="606" t="s">
        <v>399</v>
      </c>
      <c r="E1024" s="607">
        <v>509</v>
      </c>
      <c r="F1024" s="607">
        <v>10754</v>
      </c>
      <c r="G1024" s="670"/>
      <c r="H1024" s="670"/>
      <c r="I1024" s="670"/>
      <c r="J1024" s="670"/>
      <c r="K1024" s="670"/>
      <c r="L1024" s="670"/>
      <c r="M1024" s="670"/>
      <c r="N1024" s="670"/>
      <c r="O1024" s="670"/>
      <c r="P1024" s="670"/>
      <c r="Q1024" s="603">
        <v>11263</v>
      </c>
      <c r="R1024" s="608">
        <v>2</v>
      </c>
      <c r="S1024" s="608">
        <v>15</v>
      </c>
      <c r="T1024" s="670"/>
      <c r="U1024" s="670"/>
      <c r="V1024" s="670"/>
      <c r="W1024" s="670"/>
      <c r="X1024" s="670"/>
      <c r="Y1024" s="670"/>
      <c r="Z1024" s="670"/>
      <c r="AA1024" s="670"/>
      <c r="AB1024" s="670"/>
      <c r="AC1024" s="670"/>
      <c r="AD1024" s="605">
        <v>17</v>
      </c>
    </row>
    <row r="1025" spans="1:30" ht="15.75" thickBot="1" x14ac:dyDescent="0.3">
      <c r="A1025" s="593" t="s">
        <v>418</v>
      </c>
      <c r="B1025" s="691">
        <v>45180</v>
      </c>
      <c r="C1025" s="692" t="s">
        <v>396</v>
      </c>
      <c r="D1025" s="600" t="s">
        <v>403</v>
      </c>
      <c r="E1025" s="602"/>
      <c r="F1025" s="601">
        <v>705</v>
      </c>
      <c r="G1025" s="602"/>
      <c r="H1025" s="602"/>
      <c r="I1025" s="602"/>
      <c r="J1025" s="602"/>
      <c r="K1025" s="602"/>
      <c r="L1025" s="602"/>
      <c r="M1025" s="602"/>
      <c r="N1025" s="602"/>
      <c r="O1025" s="602"/>
      <c r="P1025" s="602"/>
      <c r="Q1025" s="603">
        <v>705</v>
      </c>
      <c r="R1025" s="602"/>
      <c r="S1025" s="604">
        <v>2</v>
      </c>
      <c r="T1025" s="602"/>
      <c r="U1025" s="602"/>
      <c r="V1025" s="602"/>
      <c r="W1025" s="602"/>
      <c r="X1025" s="602"/>
      <c r="Y1025" s="602"/>
      <c r="Z1025" s="602"/>
      <c r="AA1025" s="602"/>
      <c r="AB1025" s="602"/>
      <c r="AC1025" s="602"/>
      <c r="AD1025" s="605">
        <v>2</v>
      </c>
    </row>
    <row r="1026" spans="1:30" ht="15.75" thickBot="1" x14ac:dyDescent="0.3">
      <c r="A1026" s="593" t="s">
        <v>418</v>
      </c>
      <c r="B1026" s="690">
        <v>45181</v>
      </c>
      <c r="C1026" s="692" t="s">
        <v>396</v>
      </c>
      <c r="D1026" s="606" t="s">
        <v>402</v>
      </c>
      <c r="E1026" s="670"/>
      <c r="F1026" s="607">
        <v>1894.02</v>
      </c>
      <c r="G1026" s="670"/>
      <c r="H1026" s="670"/>
      <c r="I1026" s="670"/>
      <c r="J1026" s="670"/>
      <c r="K1026" s="670"/>
      <c r="L1026" s="670"/>
      <c r="M1026" s="670"/>
      <c r="N1026" s="670"/>
      <c r="O1026" s="670"/>
      <c r="P1026" s="670"/>
      <c r="Q1026" s="603">
        <v>1894.02</v>
      </c>
      <c r="R1026" s="670"/>
      <c r="S1026" s="608">
        <v>1</v>
      </c>
      <c r="T1026" s="670"/>
      <c r="U1026" s="670"/>
      <c r="V1026" s="670"/>
      <c r="W1026" s="670"/>
      <c r="X1026" s="670"/>
      <c r="Y1026" s="670"/>
      <c r="Z1026" s="670"/>
      <c r="AA1026" s="670"/>
      <c r="AB1026" s="670"/>
      <c r="AC1026" s="670"/>
      <c r="AD1026" s="605">
        <v>1</v>
      </c>
    </row>
    <row r="1027" spans="1:30" ht="15.75" thickBot="1" x14ac:dyDescent="0.3">
      <c r="A1027" s="593" t="s">
        <v>418</v>
      </c>
      <c r="B1027" s="691">
        <v>45181</v>
      </c>
      <c r="C1027" s="692" t="s">
        <v>396</v>
      </c>
      <c r="D1027" s="600" t="s">
        <v>399</v>
      </c>
      <c r="E1027" s="602"/>
      <c r="F1027" s="601">
        <v>1000</v>
      </c>
      <c r="G1027" s="602"/>
      <c r="H1027" s="602"/>
      <c r="I1027" s="602"/>
      <c r="J1027" s="602"/>
      <c r="K1027" s="602"/>
      <c r="L1027" s="602"/>
      <c r="M1027" s="602"/>
      <c r="N1027" s="602"/>
      <c r="O1027" s="602"/>
      <c r="P1027" s="602"/>
      <c r="Q1027" s="603">
        <v>1000</v>
      </c>
      <c r="R1027" s="602"/>
      <c r="S1027" s="604">
        <v>1</v>
      </c>
      <c r="T1027" s="602"/>
      <c r="U1027" s="602"/>
      <c r="V1027" s="602"/>
      <c r="W1027" s="602"/>
      <c r="X1027" s="602"/>
      <c r="Y1027" s="602"/>
      <c r="Z1027" s="602"/>
      <c r="AA1027" s="602"/>
      <c r="AB1027" s="602"/>
      <c r="AC1027" s="602"/>
      <c r="AD1027" s="605">
        <v>1</v>
      </c>
    </row>
    <row r="1028" spans="1:30" ht="15.75" thickBot="1" x14ac:dyDescent="0.3">
      <c r="A1028" s="593" t="s">
        <v>418</v>
      </c>
      <c r="B1028" s="672">
        <v>45187</v>
      </c>
      <c r="C1028" s="671" t="s">
        <v>396</v>
      </c>
      <c r="D1028" s="606" t="s">
        <v>402</v>
      </c>
      <c r="E1028" s="607">
        <v>105560.35</v>
      </c>
      <c r="F1028" s="607">
        <v>4312.83</v>
      </c>
      <c r="G1028" s="670"/>
      <c r="H1028" s="670"/>
      <c r="I1028" s="670"/>
      <c r="J1028" s="670"/>
      <c r="K1028" s="670"/>
      <c r="L1028" s="670"/>
      <c r="M1028" s="670"/>
      <c r="N1028" s="670"/>
      <c r="O1028" s="670"/>
      <c r="P1028" s="670"/>
      <c r="Q1028" s="603">
        <v>109873.18</v>
      </c>
      <c r="R1028" s="608">
        <v>111</v>
      </c>
      <c r="S1028" s="608">
        <v>4</v>
      </c>
      <c r="T1028" s="670"/>
      <c r="U1028" s="670"/>
      <c r="V1028" s="670"/>
      <c r="W1028" s="670"/>
      <c r="X1028" s="670"/>
      <c r="Y1028" s="670"/>
      <c r="Z1028" s="670"/>
      <c r="AA1028" s="670"/>
      <c r="AB1028" s="670"/>
      <c r="AC1028" s="670"/>
      <c r="AD1028" s="605">
        <v>113</v>
      </c>
    </row>
    <row r="1029" spans="1:30" ht="15.75" thickBot="1" x14ac:dyDescent="0.3">
      <c r="A1029" s="593" t="s">
        <v>418</v>
      </c>
      <c r="B1029" s="691">
        <v>45188</v>
      </c>
      <c r="C1029" s="692" t="s">
        <v>396</v>
      </c>
      <c r="D1029" s="600" t="s">
        <v>399</v>
      </c>
      <c r="E1029" s="601">
        <v>1922</v>
      </c>
      <c r="F1029" s="601">
        <v>13704</v>
      </c>
      <c r="G1029" s="602"/>
      <c r="H1029" s="602"/>
      <c r="I1029" s="602"/>
      <c r="J1029" s="602"/>
      <c r="K1029" s="602"/>
      <c r="L1029" s="602"/>
      <c r="M1029" s="602"/>
      <c r="N1029" s="602"/>
      <c r="O1029" s="602"/>
      <c r="P1029" s="602"/>
      <c r="Q1029" s="603">
        <v>15626</v>
      </c>
      <c r="R1029" s="604">
        <v>4</v>
      </c>
      <c r="S1029" s="604">
        <v>21</v>
      </c>
      <c r="T1029" s="602"/>
      <c r="U1029" s="602"/>
      <c r="V1029" s="602"/>
      <c r="W1029" s="602"/>
      <c r="X1029" s="602"/>
      <c r="Y1029" s="602"/>
      <c r="Z1029" s="602"/>
      <c r="AA1029" s="602"/>
      <c r="AB1029" s="602"/>
      <c r="AC1029" s="602"/>
      <c r="AD1029" s="605">
        <v>25</v>
      </c>
    </row>
    <row r="1030" spans="1:30" ht="15.75" thickBot="1" x14ac:dyDescent="0.3">
      <c r="A1030" s="593" t="s">
        <v>418</v>
      </c>
      <c r="B1030" s="690">
        <v>45188</v>
      </c>
      <c r="C1030" s="692" t="s">
        <v>396</v>
      </c>
      <c r="D1030" s="606" t="s">
        <v>403</v>
      </c>
      <c r="E1030" s="670"/>
      <c r="F1030" s="607">
        <v>2645</v>
      </c>
      <c r="G1030" s="670"/>
      <c r="H1030" s="670"/>
      <c r="I1030" s="670"/>
      <c r="J1030" s="670"/>
      <c r="K1030" s="670"/>
      <c r="L1030" s="670"/>
      <c r="M1030" s="670"/>
      <c r="N1030" s="670"/>
      <c r="O1030" s="670"/>
      <c r="P1030" s="670"/>
      <c r="Q1030" s="603">
        <v>2645</v>
      </c>
      <c r="R1030" s="670"/>
      <c r="S1030" s="608">
        <v>6</v>
      </c>
      <c r="T1030" s="670"/>
      <c r="U1030" s="670"/>
      <c r="V1030" s="670"/>
      <c r="W1030" s="670"/>
      <c r="X1030" s="670"/>
      <c r="Y1030" s="670"/>
      <c r="Z1030" s="670"/>
      <c r="AA1030" s="670"/>
      <c r="AB1030" s="670"/>
      <c r="AC1030" s="670"/>
      <c r="AD1030" s="605">
        <v>6</v>
      </c>
    </row>
    <row r="1031" spans="1:30" ht="15.75" thickBot="1" x14ac:dyDescent="0.3">
      <c r="A1031" s="593" t="s">
        <v>418</v>
      </c>
      <c r="B1031" s="673">
        <v>45195</v>
      </c>
      <c r="C1031" s="671" t="s">
        <v>396</v>
      </c>
      <c r="D1031" s="600" t="s">
        <v>402</v>
      </c>
      <c r="E1031" s="601">
        <v>28239</v>
      </c>
      <c r="F1031" s="601">
        <v>8446.92</v>
      </c>
      <c r="G1031" s="602"/>
      <c r="H1031" s="602"/>
      <c r="I1031" s="602"/>
      <c r="J1031" s="602"/>
      <c r="K1031" s="602"/>
      <c r="L1031" s="602"/>
      <c r="M1031" s="602"/>
      <c r="N1031" s="602"/>
      <c r="O1031" s="602"/>
      <c r="P1031" s="602"/>
      <c r="Q1031" s="603">
        <v>36685.919999999998</v>
      </c>
      <c r="R1031" s="604">
        <v>24</v>
      </c>
      <c r="S1031" s="604">
        <v>7</v>
      </c>
      <c r="T1031" s="602"/>
      <c r="U1031" s="602"/>
      <c r="V1031" s="602"/>
      <c r="W1031" s="602"/>
      <c r="X1031" s="602"/>
      <c r="Y1031" s="602"/>
      <c r="Z1031" s="602"/>
      <c r="AA1031" s="602"/>
      <c r="AB1031" s="602"/>
      <c r="AC1031" s="602"/>
      <c r="AD1031" s="605">
        <v>29</v>
      </c>
    </row>
    <row r="1032" spans="1:30" ht="15.75" thickBot="1" x14ac:dyDescent="0.3">
      <c r="A1032" s="593" t="s">
        <v>418</v>
      </c>
      <c r="B1032" s="672">
        <v>45222</v>
      </c>
      <c r="C1032" s="671" t="s">
        <v>396</v>
      </c>
      <c r="D1032" s="606" t="s">
        <v>402</v>
      </c>
      <c r="E1032" s="670"/>
      <c r="F1032" s="670"/>
      <c r="G1032" s="607">
        <v>2507</v>
      </c>
      <c r="H1032" s="670"/>
      <c r="I1032" s="670"/>
      <c r="J1032" s="670"/>
      <c r="K1032" s="670"/>
      <c r="L1032" s="670"/>
      <c r="M1032" s="670"/>
      <c r="N1032" s="670"/>
      <c r="O1032" s="670"/>
      <c r="P1032" s="670"/>
      <c r="Q1032" s="603">
        <v>2507</v>
      </c>
      <c r="R1032" s="670"/>
      <c r="S1032" s="670"/>
      <c r="T1032" s="608">
        <v>5</v>
      </c>
      <c r="U1032" s="670"/>
      <c r="V1032" s="670"/>
      <c r="W1032" s="670"/>
      <c r="X1032" s="670"/>
      <c r="Y1032" s="670"/>
      <c r="Z1032" s="670"/>
      <c r="AA1032" s="670"/>
      <c r="AB1032" s="670"/>
      <c r="AC1032" s="670"/>
      <c r="AD1032" s="605">
        <v>5</v>
      </c>
    </row>
    <row r="1033" spans="1:30" ht="15.75" thickBot="1" x14ac:dyDescent="0.3">
      <c r="A1033" s="593" t="s">
        <v>418</v>
      </c>
      <c r="B1033" s="673">
        <v>45225</v>
      </c>
      <c r="C1033" s="671" t="s">
        <v>396</v>
      </c>
      <c r="D1033" s="600" t="s">
        <v>402</v>
      </c>
      <c r="E1033" s="602"/>
      <c r="F1033" s="602"/>
      <c r="G1033" s="601">
        <v>20591</v>
      </c>
      <c r="H1033" s="602"/>
      <c r="I1033" s="602"/>
      <c r="J1033" s="602"/>
      <c r="K1033" s="602"/>
      <c r="L1033" s="602"/>
      <c r="M1033" s="602"/>
      <c r="N1033" s="602"/>
      <c r="O1033" s="602"/>
      <c r="P1033" s="602"/>
      <c r="Q1033" s="603">
        <v>20591</v>
      </c>
      <c r="R1033" s="602"/>
      <c r="S1033" s="602"/>
      <c r="T1033" s="604">
        <v>32</v>
      </c>
      <c r="U1033" s="602"/>
      <c r="V1033" s="602"/>
      <c r="W1033" s="602"/>
      <c r="X1033" s="602"/>
      <c r="Y1033" s="602"/>
      <c r="Z1033" s="602"/>
      <c r="AA1033" s="602"/>
      <c r="AB1033" s="602"/>
      <c r="AC1033" s="602"/>
      <c r="AD1033" s="605">
        <v>32</v>
      </c>
    </row>
    <row r="1034" spans="1:30" ht="15.75" thickBot="1" x14ac:dyDescent="0.3">
      <c r="A1034" s="593" t="s">
        <v>418</v>
      </c>
      <c r="B1034" s="672">
        <v>45232</v>
      </c>
      <c r="C1034" s="671" t="s">
        <v>396</v>
      </c>
      <c r="D1034" s="606" t="s">
        <v>402</v>
      </c>
      <c r="E1034" s="670"/>
      <c r="F1034" s="670"/>
      <c r="G1034" s="607">
        <v>65213</v>
      </c>
      <c r="H1034" s="607">
        <v>1002</v>
      </c>
      <c r="I1034" s="670"/>
      <c r="J1034" s="670"/>
      <c r="K1034" s="670"/>
      <c r="L1034" s="670"/>
      <c r="M1034" s="670"/>
      <c r="N1034" s="670"/>
      <c r="O1034" s="670"/>
      <c r="P1034" s="670"/>
      <c r="Q1034" s="603">
        <v>66215</v>
      </c>
      <c r="R1034" s="670"/>
      <c r="S1034" s="670"/>
      <c r="T1034" s="608">
        <v>181</v>
      </c>
      <c r="U1034" s="608">
        <v>4</v>
      </c>
      <c r="V1034" s="670"/>
      <c r="W1034" s="670"/>
      <c r="X1034" s="670"/>
      <c r="Y1034" s="670"/>
      <c r="Z1034" s="670"/>
      <c r="AA1034" s="670"/>
      <c r="AB1034" s="670"/>
      <c r="AC1034" s="670"/>
      <c r="AD1034" s="605">
        <v>185</v>
      </c>
    </row>
    <row r="1035" spans="1:30" ht="15.75" thickBot="1" x14ac:dyDescent="0.3">
      <c r="A1035" s="593" t="s">
        <v>418</v>
      </c>
      <c r="B1035" s="673">
        <v>45237</v>
      </c>
      <c r="C1035" s="671" t="s">
        <v>396</v>
      </c>
      <c r="D1035" s="600" t="s">
        <v>402</v>
      </c>
      <c r="E1035" s="602"/>
      <c r="F1035" s="602"/>
      <c r="G1035" s="601">
        <v>52661</v>
      </c>
      <c r="H1035" s="601">
        <v>7837</v>
      </c>
      <c r="I1035" s="602"/>
      <c r="J1035" s="602"/>
      <c r="K1035" s="602"/>
      <c r="L1035" s="602"/>
      <c r="M1035" s="602"/>
      <c r="N1035" s="602"/>
      <c r="O1035" s="602"/>
      <c r="P1035" s="602"/>
      <c r="Q1035" s="603">
        <v>60498</v>
      </c>
      <c r="R1035" s="602"/>
      <c r="S1035" s="602"/>
      <c r="T1035" s="604">
        <v>90</v>
      </c>
      <c r="U1035" s="604">
        <v>12</v>
      </c>
      <c r="V1035" s="602"/>
      <c r="W1035" s="602"/>
      <c r="X1035" s="602"/>
      <c r="Y1035" s="602"/>
      <c r="Z1035" s="602"/>
      <c r="AA1035" s="602"/>
      <c r="AB1035" s="602"/>
      <c r="AC1035" s="602"/>
      <c r="AD1035" s="605">
        <v>100</v>
      </c>
    </row>
    <row r="1036" spans="1:30" ht="15.75" thickBot="1" x14ac:dyDescent="0.3">
      <c r="A1036" s="593" t="s">
        <v>418</v>
      </c>
      <c r="B1036" s="672">
        <v>45238</v>
      </c>
      <c r="C1036" s="671" t="s">
        <v>396</v>
      </c>
      <c r="D1036" s="606" t="s">
        <v>402</v>
      </c>
      <c r="E1036" s="670"/>
      <c r="F1036" s="670"/>
      <c r="G1036" s="607">
        <v>182203</v>
      </c>
      <c r="H1036" s="607">
        <v>16292</v>
      </c>
      <c r="I1036" s="670"/>
      <c r="J1036" s="670"/>
      <c r="K1036" s="670"/>
      <c r="L1036" s="670"/>
      <c r="M1036" s="670"/>
      <c r="N1036" s="670"/>
      <c r="O1036" s="670"/>
      <c r="P1036" s="670"/>
      <c r="Q1036" s="603">
        <v>198495</v>
      </c>
      <c r="R1036" s="670"/>
      <c r="S1036" s="670"/>
      <c r="T1036" s="608">
        <v>439</v>
      </c>
      <c r="U1036" s="608">
        <v>42</v>
      </c>
      <c r="V1036" s="670"/>
      <c r="W1036" s="670"/>
      <c r="X1036" s="670"/>
      <c r="Y1036" s="670"/>
      <c r="Z1036" s="670"/>
      <c r="AA1036" s="670"/>
      <c r="AB1036" s="670"/>
      <c r="AC1036" s="670"/>
      <c r="AD1036" s="605">
        <v>479</v>
      </c>
    </row>
    <row r="1037" spans="1:30" ht="15.75" thickBot="1" x14ac:dyDescent="0.3">
      <c r="A1037" s="593" t="s">
        <v>418</v>
      </c>
      <c r="B1037" s="673">
        <v>45251</v>
      </c>
      <c r="C1037" s="671" t="s">
        <v>396</v>
      </c>
      <c r="D1037" s="600" t="s">
        <v>402</v>
      </c>
      <c r="E1037" s="602"/>
      <c r="F1037" s="602"/>
      <c r="G1037" s="601">
        <v>44989</v>
      </c>
      <c r="H1037" s="601">
        <v>47087</v>
      </c>
      <c r="I1037" s="602"/>
      <c r="J1037" s="602"/>
      <c r="K1037" s="602"/>
      <c r="L1037" s="602"/>
      <c r="M1037" s="602"/>
      <c r="N1037" s="602"/>
      <c r="O1037" s="602"/>
      <c r="P1037" s="602"/>
      <c r="Q1037" s="603">
        <v>92076</v>
      </c>
      <c r="R1037" s="602"/>
      <c r="S1037" s="602"/>
      <c r="T1037" s="604">
        <v>103</v>
      </c>
      <c r="U1037" s="604">
        <v>98</v>
      </c>
      <c r="V1037" s="602"/>
      <c r="W1037" s="602"/>
      <c r="X1037" s="602"/>
      <c r="Y1037" s="602"/>
      <c r="Z1037" s="602"/>
      <c r="AA1037" s="602"/>
      <c r="AB1037" s="602"/>
      <c r="AC1037" s="602"/>
      <c r="AD1037" s="605">
        <v>201</v>
      </c>
    </row>
    <row r="1038" spans="1:30" ht="15.75" thickBot="1" x14ac:dyDescent="0.3">
      <c r="A1038" s="593" t="s">
        <v>418</v>
      </c>
      <c r="B1038" s="672">
        <v>45258</v>
      </c>
      <c r="C1038" s="671" t="s">
        <v>396</v>
      </c>
      <c r="D1038" s="606" t="s">
        <v>402</v>
      </c>
      <c r="E1038" s="670"/>
      <c r="F1038" s="670"/>
      <c r="G1038" s="607">
        <v>6956</v>
      </c>
      <c r="H1038" s="607">
        <v>15283</v>
      </c>
      <c r="I1038" s="670"/>
      <c r="J1038" s="670"/>
      <c r="K1038" s="670"/>
      <c r="L1038" s="670"/>
      <c r="M1038" s="670"/>
      <c r="N1038" s="670"/>
      <c r="O1038" s="670"/>
      <c r="P1038" s="670"/>
      <c r="Q1038" s="603">
        <v>22239</v>
      </c>
      <c r="R1038" s="670"/>
      <c r="S1038" s="670"/>
      <c r="T1038" s="608">
        <v>11</v>
      </c>
      <c r="U1038" s="608">
        <v>26</v>
      </c>
      <c r="V1038" s="670"/>
      <c r="W1038" s="670"/>
      <c r="X1038" s="670"/>
      <c r="Y1038" s="670"/>
      <c r="Z1038" s="670"/>
      <c r="AA1038" s="670"/>
      <c r="AB1038" s="670"/>
      <c r="AC1038" s="670"/>
      <c r="AD1038" s="605">
        <v>37</v>
      </c>
    </row>
    <row r="1039" spans="1:30" ht="15.75" thickBot="1" x14ac:dyDescent="0.3">
      <c r="A1039" s="593" t="s">
        <v>418</v>
      </c>
      <c r="B1039" s="673">
        <v>45259</v>
      </c>
      <c r="C1039" s="671" t="s">
        <v>396</v>
      </c>
      <c r="D1039" s="600" t="s">
        <v>402</v>
      </c>
      <c r="E1039" s="602"/>
      <c r="F1039" s="602"/>
      <c r="G1039" s="601">
        <v>21975</v>
      </c>
      <c r="H1039" s="601">
        <v>52226</v>
      </c>
      <c r="I1039" s="602"/>
      <c r="J1039" s="602"/>
      <c r="K1039" s="602"/>
      <c r="L1039" s="602"/>
      <c r="M1039" s="602"/>
      <c r="N1039" s="602"/>
      <c r="O1039" s="602"/>
      <c r="P1039" s="602"/>
      <c r="Q1039" s="603">
        <v>74201</v>
      </c>
      <c r="R1039" s="602"/>
      <c r="S1039" s="602"/>
      <c r="T1039" s="604">
        <v>54</v>
      </c>
      <c r="U1039" s="604">
        <v>131</v>
      </c>
      <c r="V1039" s="602"/>
      <c r="W1039" s="602"/>
      <c r="X1039" s="602"/>
      <c r="Y1039" s="602"/>
      <c r="Z1039" s="602"/>
      <c r="AA1039" s="602"/>
      <c r="AB1039" s="602"/>
      <c r="AC1039" s="602"/>
      <c r="AD1039" s="605">
        <v>184</v>
      </c>
    </row>
    <row r="1040" spans="1:30" ht="15.75" thickBot="1" x14ac:dyDescent="0.3">
      <c r="A1040" s="593" t="s">
        <v>418</v>
      </c>
      <c r="B1040" s="672">
        <v>45264</v>
      </c>
      <c r="C1040" s="671" t="s">
        <v>396</v>
      </c>
      <c r="D1040" s="606" t="s">
        <v>402</v>
      </c>
      <c r="E1040" s="670"/>
      <c r="F1040" s="670"/>
      <c r="G1040" s="607">
        <v>26866</v>
      </c>
      <c r="H1040" s="607">
        <v>40969</v>
      </c>
      <c r="I1040" s="607">
        <v>3721</v>
      </c>
      <c r="J1040" s="670"/>
      <c r="K1040" s="670"/>
      <c r="L1040" s="670"/>
      <c r="M1040" s="670"/>
      <c r="N1040" s="670"/>
      <c r="O1040" s="670"/>
      <c r="P1040" s="670"/>
      <c r="Q1040" s="603">
        <v>71556</v>
      </c>
      <c r="R1040" s="670"/>
      <c r="S1040" s="670"/>
      <c r="T1040" s="608">
        <v>69</v>
      </c>
      <c r="U1040" s="608">
        <v>85</v>
      </c>
      <c r="V1040" s="608">
        <v>10</v>
      </c>
      <c r="W1040" s="670"/>
      <c r="X1040" s="670"/>
      <c r="Y1040" s="670"/>
      <c r="Z1040" s="670"/>
      <c r="AA1040" s="670"/>
      <c r="AB1040" s="670"/>
      <c r="AC1040" s="670"/>
      <c r="AD1040" s="605">
        <v>161</v>
      </c>
    </row>
    <row r="1041" spans="1:30" ht="15.75" thickBot="1" x14ac:dyDescent="0.3">
      <c r="A1041" s="593" t="s">
        <v>418</v>
      </c>
      <c r="B1041" s="673">
        <v>45266</v>
      </c>
      <c r="C1041" s="671" t="s">
        <v>396</v>
      </c>
      <c r="D1041" s="600" t="s">
        <v>402</v>
      </c>
      <c r="E1041" s="602"/>
      <c r="F1041" s="602"/>
      <c r="G1041" s="601">
        <v>217</v>
      </c>
      <c r="H1041" s="601">
        <v>20837</v>
      </c>
      <c r="I1041" s="601">
        <v>924</v>
      </c>
      <c r="J1041" s="602"/>
      <c r="K1041" s="602"/>
      <c r="L1041" s="602"/>
      <c r="M1041" s="602"/>
      <c r="N1041" s="602"/>
      <c r="O1041" s="602"/>
      <c r="P1041" s="602"/>
      <c r="Q1041" s="603">
        <v>21978</v>
      </c>
      <c r="R1041" s="602"/>
      <c r="S1041" s="602"/>
      <c r="T1041" s="604">
        <v>1</v>
      </c>
      <c r="U1041" s="604">
        <v>44</v>
      </c>
      <c r="V1041" s="604">
        <v>3</v>
      </c>
      <c r="W1041" s="602"/>
      <c r="X1041" s="602"/>
      <c r="Y1041" s="602"/>
      <c r="Z1041" s="602"/>
      <c r="AA1041" s="602"/>
      <c r="AB1041" s="602"/>
      <c r="AC1041" s="602"/>
      <c r="AD1041" s="605">
        <v>48</v>
      </c>
    </row>
    <row r="1042" spans="1:30" ht="15.75" thickBot="1" x14ac:dyDescent="0.3">
      <c r="A1042" s="593" t="s">
        <v>418</v>
      </c>
      <c r="B1042" s="672">
        <v>45281</v>
      </c>
      <c r="C1042" s="671" t="s">
        <v>396</v>
      </c>
      <c r="D1042" s="606" t="s">
        <v>402</v>
      </c>
      <c r="E1042" s="670"/>
      <c r="F1042" s="670"/>
      <c r="G1042" s="607">
        <v>4149</v>
      </c>
      <c r="H1042" s="607">
        <v>58686</v>
      </c>
      <c r="I1042" s="607">
        <v>41338</v>
      </c>
      <c r="J1042" s="670"/>
      <c r="K1042" s="670"/>
      <c r="L1042" s="670"/>
      <c r="M1042" s="670"/>
      <c r="N1042" s="670"/>
      <c r="O1042" s="670"/>
      <c r="P1042" s="670"/>
      <c r="Q1042" s="603">
        <v>104173</v>
      </c>
      <c r="R1042" s="670"/>
      <c r="S1042" s="670"/>
      <c r="T1042" s="608">
        <v>9</v>
      </c>
      <c r="U1042" s="608">
        <v>122</v>
      </c>
      <c r="V1042" s="608">
        <v>75</v>
      </c>
      <c r="W1042" s="670"/>
      <c r="X1042" s="670"/>
      <c r="Y1042" s="670"/>
      <c r="Z1042" s="670"/>
      <c r="AA1042" s="670"/>
      <c r="AB1042" s="670"/>
      <c r="AC1042" s="670"/>
      <c r="AD1042" s="605">
        <v>206</v>
      </c>
    </row>
    <row r="1043" spans="1:30" ht="15.75" thickBot="1" x14ac:dyDescent="0.3">
      <c r="A1043" s="593" t="s">
        <v>418</v>
      </c>
      <c r="B1043" s="673">
        <v>45299</v>
      </c>
      <c r="C1043" s="671" t="s">
        <v>396</v>
      </c>
      <c r="D1043" s="600" t="s">
        <v>402</v>
      </c>
      <c r="E1043" s="602"/>
      <c r="F1043" s="602"/>
      <c r="G1043" s="601">
        <v>405</v>
      </c>
      <c r="H1043" s="601">
        <v>8914</v>
      </c>
      <c r="I1043" s="601">
        <v>22985</v>
      </c>
      <c r="J1043" s="601">
        <v>1903</v>
      </c>
      <c r="K1043" s="602"/>
      <c r="L1043" s="602"/>
      <c r="M1043" s="602"/>
      <c r="N1043" s="602"/>
      <c r="O1043" s="602"/>
      <c r="P1043" s="602"/>
      <c r="Q1043" s="603">
        <v>34207</v>
      </c>
      <c r="R1043" s="602"/>
      <c r="S1043" s="602"/>
      <c r="T1043" s="604">
        <v>1</v>
      </c>
      <c r="U1043" s="604">
        <v>15</v>
      </c>
      <c r="V1043" s="604">
        <v>48</v>
      </c>
      <c r="W1043" s="604">
        <v>3</v>
      </c>
      <c r="X1043" s="602"/>
      <c r="Y1043" s="602"/>
      <c r="Z1043" s="602"/>
      <c r="AA1043" s="602"/>
      <c r="AB1043" s="602"/>
      <c r="AC1043" s="602"/>
      <c r="AD1043" s="605">
        <v>67</v>
      </c>
    </row>
    <row r="1044" spans="1:30" ht="15.75" thickBot="1" x14ac:dyDescent="0.3">
      <c r="A1044" s="593" t="s">
        <v>418</v>
      </c>
      <c r="B1044" s="690">
        <v>45307</v>
      </c>
      <c r="C1044" s="692" t="s">
        <v>396</v>
      </c>
      <c r="D1044" s="606" t="s">
        <v>399</v>
      </c>
      <c r="E1044" s="670"/>
      <c r="F1044" s="670"/>
      <c r="G1044" s="607">
        <v>39471</v>
      </c>
      <c r="H1044" s="607">
        <v>3295</v>
      </c>
      <c r="I1044" s="607">
        <v>314</v>
      </c>
      <c r="J1044" s="607">
        <v>490</v>
      </c>
      <c r="K1044" s="670"/>
      <c r="L1044" s="670"/>
      <c r="M1044" s="670"/>
      <c r="N1044" s="670"/>
      <c r="O1044" s="670"/>
      <c r="P1044" s="670"/>
      <c r="Q1044" s="603">
        <v>43570</v>
      </c>
      <c r="R1044" s="670"/>
      <c r="S1044" s="670"/>
      <c r="T1044" s="608">
        <v>83</v>
      </c>
      <c r="U1044" s="608">
        <v>7</v>
      </c>
      <c r="V1044" s="608">
        <v>1</v>
      </c>
      <c r="W1044" s="608">
        <v>1</v>
      </c>
      <c r="X1044" s="670"/>
      <c r="Y1044" s="670"/>
      <c r="Z1044" s="670"/>
      <c r="AA1044" s="670"/>
      <c r="AB1044" s="670"/>
      <c r="AC1044" s="670"/>
      <c r="AD1044" s="605">
        <v>92</v>
      </c>
    </row>
    <row r="1045" spans="1:30" ht="15.75" thickBot="1" x14ac:dyDescent="0.3">
      <c r="A1045" s="593" t="s">
        <v>418</v>
      </c>
      <c r="B1045" s="691">
        <v>45307</v>
      </c>
      <c r="C1045" s="692" t="s">
        <v>396</v>
      </c>
      <c r="D1045" s="600" t="s">
        <v>403</v>
      </c>
      <c r="E1045" s="602"/>
      <c r="F1045" s="602"/>
      <c r="G1045" s="601">
        <v>6255</v>
      </c>
      <c r="H1045" s="602"/>
      <c r="I1045" s="602"/>
      <c r="J1045" s="601">
        <v>594</v>
      </c>
      <c r="K1045" s="602"/>
      <c r="L1045" s="602"/>
      <c r="M1045" s="602"/>
      <c r="N1045" s="602"/>
      <c r="O1045" s="602"/>
      <c r="P1045" s="602"/>
      <c r="Q1045" s="603">
        <v>6849</v>
      </c>
      <c r="R1045" s="602"/>
      <c r="S1045" s="602"/>
      <c r="T1045" s="604">
        <v>13</v>
      </c>
      <c r="U1045" s="602"/>
      <c r="V1045" s="602"/>
      <c r="W1045" s="604">
        <v>2</v>
      </c>
      <c r="X1045" s="602"/>
      <c r="Y1045" s="602"/>
      <c r="Z1045" s="602"/>
      <c r="AA1045" s="602"/>
      <c r="AB1045" s="602"/>
      <c r="AC1045" s="602"/>
      <c r="AD1045" s="605">
        <v>15</v>
      </c>
    </row>
    <row r="1046" spans="1:30" ht="15.75" thickBot="1" x14ac:dyDescent="0.3">
      <c r="A1046" s="593" t="s">
        <v>418</v>
      </c>
      <c r="B1046" s="690">
        <v>45308</v>
      </c>
      <c r="C1046" s="692" t="s">
        <v>396</v>
      </c>
      <c r="D1046" s="606" t="s">
        <v>399</v>
      </c>
      <c r="E1046" s="670"/>
      <c r="F1046" s="670"/>
      <c r="G1046" s="607">
        <v>137698</v>
      </c>
      <c r="H1046" s="607">
        <v>8295</v>
      </c>
      <c r="I1046" s="607">
        <v>450</v>
      </c>
      <c r="J1046" s="607">
        <v>2546</v>
      </c>
      <c r="K1046" s="670"/>
      <c r="L1046" s="670"/>
      <c r="M1046" s="670"/>
      <c r="N1046" s="670"/>
      <c r="O1046" s="670"/>
      <c r="P1046" s="670"/>
      <c r="Q1046" s="603">
        <v>148989</v>
      </c>
      <c r="R1046" s="670"/>
      <c r="S1046" s="670"/>
      <c r="T1046" s="608">
        <v>283</v>
      </c>
      <c r="U1046" s="608">
        <v>17</v>
      </c>
      <c r="V1046" s="608">
        <v>1</v>
      </c>
      <c r="W1046" s="608">
        <v>6</v>
      </c>
      <c r="X1046" s="670"/>
      <c r="Y1046" s="670"/>
      <c r="Z1046" s="670"/>
      <c r="AA1046" s="670"/>
      <c r="AB1046" s="670"/>
      <c r="AC1046" s="670"/>
      <c r="AD1046" s="605">
        <v>304</v>
      </c>
    </row>
    <row r="1047" spans="1:30" ht="15.75" thickBot="1" x14ac:dyDescent="0.3">
      <c r="A1047" s="593" t="s">
        <v>418</v>
      </c>
      <c r="B1047" s="691">
        <v>45308</v>
      </c>
      <c r="C1047" s="692" t="s">
        <v>396</v>
      </c>
      <c r="D1047" s="600" t="s">
        <v>403</v>
      </c>
      <c r="E1047" s="602"/>
      <c r="F1047" s="602"/>
      <c r="G1047" s="601">
        <v>26014</v>
      </c>
      <c r="H1047" s="601">
        <v>1736</v>
      </c>
      <c r="I1047" s="602"/>
      <c r="J1047" s="601">
        <v>2550</v>
      </c>
      <c r="K1047" s="602"/>
      <c r="L1047" s="602"/>
      <c r="M1047" s="602"/>
      <c r="N1047" s="602"/>
      <c r="O1047" s="602"/>
      <c r="P1047" s="602"/>
      <c r="Q1047" s="603">
        <v>30300</v>
      </c>
      <c r="R1047" s="602"/>
      <c r="S1047" s="602"/>
      <c r="T1047" s="604">
        <v>55</v>
      </c>
      <c r="U1047" s="604">
        <v>6</v>
      </c>
      <c r="V1047" s="602"/>
      <c r="W1047" s="604">
        <v>6</v>
      </c>
      <c r="X1047" s="602"/>
      <c r="Y1047" s="602"/>
      <c r="Z1047" s="602"/>
      <c r="AA1047" s="602"/>
      <c r="AB1047" s="602"/>
      <c r="AC1047" s="602"/>
      <c r="AD1047" s="605">
        <v>65</v>
      </c>
    </row>
    <row r="1048" spans="1:30" ht="15.75" thickBot="1" x14ac:dyDescent="0.3">
      <c r="A1048" s="593" t="s">
        <v>418</v>
      </c>
      <c r="B1048" s="690">
        <v>45309</v>
      </c>
      <c r="C1048" s="692" t="s">
        <v>396</v>
      </c>
      <c r="D1048" s="606" t="s">
        <v>399</v>
      </c>
      <c r="E1048" s="670"/>
      <c r="F1048" s="670"/>
      <c r="G1048" s="607">
        <v>273288</v>
      </c>
      <c r="H1048" s="607">
        <v>5502</v>
      </c>
      <c r="I1048" s="607">
        <v>8355</v>
      </c>
      <c r="J1048" s="607">
        <v>3957</v>
      </c>
      <c r="K1048" s="670"/>
      <c r="L1048" s="670"/>
      <c r="M1048" s="670"/>
      <c r="N1048" s="670"/>
      <c r="O1048" s="670"/>
      <c r="P1048" s="670"/>
      <c r="Q1048" s="603">
        <v>291102</v>
      </c>
      <c r="R1048" s="670"/>
      <c r="S1048" s="670"/>
      <c r="T1048" s="608">
        <v>532</v>
      </c>
      <c r="U1048" s="608">
        <v>16</v>
      </c>
      <c r="V1048" s="608">
        <v>26</v>
      </c>
      <c r="W1048" s="608">
        <v>9</v>
      </c>
      <c r="X1048" s="670"/>
      <c r="Y1048" s="670"/>
      <c r="Z1048" s="670"/>
      <c r="AA1048" s="670"/>
      <c r="AB1048" s="670"/>
      <c r="AC1048" s="670"/>
      <c r="AD1048" s="605">
        <v>552</v>
      </c>
    </row>
    <row r="1049" spans="1:30" ht="15.75" thickBot="1" x14ac:dyDescent="0.3">
      <c r="A1049" s="593" t="s">
        <v>418</v>
      </c>
      <c r="B1049" s="691">
        <v>45309</v>
      </c>
      <c r="C1049" s="692" t="s">
        <v>396</v>
      </c>
      <c r="D1049" s="600" t="s">
        <v>403</v>
      </c>
      <c r="E1049" s="602"/>
      <c r="F1049" s="602"/>
      <c r="G1049" s="601">
        <v>56068</v>
      </c>
      <c r="H1049" s="601">
        <v>1773</v>
      </c>
      <c r="I1049" s="601">
        <v>2717</v>
      </c>
      <c r="J1049" s="601">
        <v>4767</v>
      </c>
      <c r="K1049" s="602"/>
      <c r="L1049" s="602"/>
      <c r="M1049" s="602"/>
      <c r="N1049" s="602"/>
      <c r="O1049" s="602"/>
      <c r="P1049" s="602"/>
      <c r="Q1049" s="603">
        <v>65325</v>
      </c>
      <c r="R1049" s="602"/>
      <c r="S1049" s="602"/>
      <c r="T1049" s="604">
        <v>130</v>
      </c>
      <c r="U1049" s="604">
        <v>4</v>
      </c>
      <c r="V1049" s="604">
        <v>10</v>
      </c>
      <c r="W1049" s="604">
        <v>8</v>
      </c>
      <c r="X1049" s="602"/>
      <c r="Y1049" s="602"/>
      <c r="Z1049" s="602"/>
      <c r="AA1049" s="602"/>
      <c r="AB1049" s="602"/>
      <c r="AC1049" s="602"/>
      <c r="AD1049" s="605">
        <v>142</v>
      </c>
    </row>
    <row r="1050" spans="1:30" ht="15.75" thickBot="1" x14ac:dyDescent="0.3">
      <c r="A1050" s="593" t="s">
        <v>418</v>
      </c>
      <c r="B1050" s="690">
        <v>45310</v>
      </c>
      <c r="C1050" s="692" t="s">
        <v>396</v>
      </c>
      <c r="D1050" s="606" t="s">
        <v>399</v>
      </c>
      <c r="E1050" s="670"/>
      <c r="F1050" s="670"/>
      <c r="G1050" s="607">
        <v>148468</v>
      </c>
      <c r="H1050" s="607">
        <v>101728</v>
      </c>
      <c r="I1050" s="607">
        <v>13228</v>
      </c>
      <c r="J1050" s="607">
        <v>8844</v>
      </c>
      <c r="K1050" s="670"/>
      <c r="L1050" s="670"/>
      <c r="M1050" s="670"/>
      <c r="N1050" s="670"/>
      <c r="O1050" s="670"/>
      <c r="P1050" s="670"/>
      <c r="Q1050" s="603">
        <v>272268</v>
      </c>
      <c r="R1050" s="670"/>
      <c r="S1050" s="670"/>
      <c r="T1050" s="608">
        <v>296</v>
      </c>
      <c r="U1050" s="608">
        <v>200</v>
      </c>
      <c r="V1050" s="608">
        <v>32</v>
      </c>
      <c r="W1050" s="608">
        <v>17</v>
      </c>
      <c r="X1050" s="670"/>
      <c r="Y1050" s="670"/>
      <c r="Z1050" s="670"/>
      <c r="AA1050" s="670"/>
      <c r="AB1050" s="670"/>
      <c r="AC1050" s="670"/>
      <c r="AD1050" s="605">
        <v>511</v>
      </c>
    </row>
    <row r="1051" spans="1:30" ht="15.75" thickBot="1" x14ac:dyDescent="0.3">
      <c r="A1051" s="593" t="s">
        <v>418</v>
      </c>
      <c r="B1051" s="691">
        <v>45310</v>
      </c>
      <c r="C1051" s="692" t="s">
        <v>396</v>
      </c>
      <c r="D1051" s="600" t="s">
        <v>403</v>
      </c>
      <c r="E1051" s="602"/>
      <c r="F1051" s="602"/>
      <c r="G1051" s="601">
        <v>32774</v>
      </c>
      <c r="H1051" s="601">
        <v>26307</v>
      </c>
      <c r="I1051" s="601">
        <v>1697</v>
      </c>
      <c r="J1051" s="601">
        <v>3086</v>
      </c>
      <c r="K1051" s="602"/>
      <c r="L1051" s="602"/>
      <c r="M1051" s="602"/>
      <c r="N1051" s="602"/>
      <c r="O1051" s="602"/>
      <c r="P1051" s="602"/>
      <c r="Q1051" s="603">
        <v>63864</v>
      </c>
      <c r="R1051" s="602"/>
      <c r="S1051" s="602"/>
      <c r="T1051" s="604">
        <v>74</v>
      </c>
      <c r="U1051" s="604">
        <v>69</v>
      </c>
      <c r="V1051" s="604">
        <v>12</v>
      </c>
      <c r="W1051" s="604">
        <v>6</v>
      </c>
      <c r="X1051" s="602"/>
      <c r="Y1051" s="602"/>
      <c r="Z1051" s="602"/>
      <c r="AA1051" s="602"/>
      <c r="AB1051" s="602"/>
      <c r="AC1051" s="602"/>
      <c r="AD1051" s="605">
        <v>148</v>
      </c>
    </row>
    <row r="1052" spans="1:30" ht="15.75" thickBot="1" x14ac:dyDescent="0.3">
      <c r="A1052" s="593" t="s">
        <v>418</v>
      </c>
      <c r="B1052" s="672">
        <v>45313</v>
      </c>
      <c r="C1052" s="671" t="s">
        <v>396</v>
      </c>
      <c r="D1052" s="606" t="s">
        <v>402</v>
      </c>
      <c r="E1052" s="670"/>
      <c r="F1052" s="670"/>
      <c r="G1052" s="607">
        <v>3110</v>
      </c>
      <c r="H1052" s="607">
        <v>5199</v>
      </c>
      <c r="I1052" s="607">
        <v>8065</v>
      </c>
      <c r="J1052" s="607">
        <v>8169</v>
      </c>
      <c r="K1052" s="670"/>
      <c r="L1052" s="670"/>
      <c r="M1052" s="670"/>
      <c r="N1052" s="670"/>
      <c r="O1052" s="670"/>
      <c r="P1052" s="670"/>
      <c r="Q1052" s="603">
        <v>24543</v>
      </c>
      <c r="R1052" s="670"/>
      <c r="S1052" s="670"/>
      <c r="T1052" s="608">
        <v>11</v>
      </c>
      <c r="U1052" s="608">
        <v>12</v>
      </c>
      <c r="V1052" s="608">
        <v>16</v>
      </c>
      <c r="W1052" s="608">
        <v>15</v>
      </c>
      <c r="X1052" s="670"/>
      <c r="Y1052" s="670"/>
      <c r="Z1052" s="670"/>
      <c r="AA1052" s="670"/>
      <c r="AB1052" s="670"/>
      <c r="AC1052" s="670"/>
      <c r="AD1052" s="605">
        <v>54</v>
      </c>
    </row>
    <row r="1053" spans="1:30" ht="15.75" thickBot="1" x14ac:dyDescent="0.3">
      <c r="A1053" s="593" t="s">
        <v>418</v>
      </c>
      <c r="B1053" s="691">
        <v>45314</v>
      </c>
      <c r="C1053" s="692" t="s">
        <v>396</v>
      </c>
      <c r="D1053" s="600" t="s">
        <v>399</v>
      </c>
      <c r="E1053" s="602"/>
      <c r="F1053" s="602"/>
      <c r="G1053" s="601">
        <v>46761</v>
      </c>
      <c r="H1053" s="601">
        <v>124954</v>
      </c>
      <c r="I1053" s="601">
        <v>3960</v>
      </c>
      <c r="J1053" s="601">
        <v>388</v>
      </c>
      <c r="K1053" s="602"/>
      <c r="L1053" s="602"/>
      <c r="M1053" s="602"/>
      <c r="N1053" s="602"/>
      <c r="O1053" s="602"/>
      <c r="P1053" s="602"/>
      <c r="Q1053" s="603">
        <v>176063</v>
      </c>
      <c r="R1053" s="602"/>
      <c r="S1053" s="602"/>
      <c r="T1053" s="604">
        <v>104</v>
      </c>
      <c r="U1053" s="604">
        <v>249</v>
      </c>
      <c r="V1053" s="604">
        <v>10</v>
      </c>
      <c r="W1053" s="604">
        <v>1</v>
      </c>
      <c r="X1053" s="602"/>
      <c r="Y1053" s="602"/>
      <c r="Z1053" s="602"/>
      <c r="AA1053" s="602"/>
      <c r="AB1053" s="602"/>
      <c r="AC1053" s="602"/>
      <c r="AD1053" s="605">
        <v>358</v>
      </c>
    </row>
    <row r="1054" spans="1:30" ht="15.75" thickBot="1" x14ac:dyDescent="0.3">
      <c r="A1054" s="593" t="s">
        <v>418</v>
      </c>
      <c r="B1054" s="690">
        <v>45314</v>
      </c>
      <c r="C1054" s="692" t="s">
        <v>396</v>
      </c>
      <c r="D1054" s="606" t="s">
        <v>403</v>
      </c>
      <c r="E1054" s="670"/>
      <c r="F1054" s="670"/>
      <c r="G1054" s="607">
        <v>18511</v>
      </c>
      <c r="H1054" s="607">
        <v>36872</v>
      </c>
      <c r="I1054" s="607">
        <v>736</v>
      </c>
      <c r="J1054" s="607">
        <v>1283</v>
      </c>
      <c r="K1054" s="670"/>
      <c r="L1054" s="670"/>
      <c r="M1054" s="670"/>
      <c r="N1054" s="670"/>
      <c r="O1054" s="670"/>
      <c r="P1054" s="670"/>
      <c r="Q1054" s="603">
        <v>57402</v>
      </c>
      <c r="R1054" s="670"/>
      <c r="S1054" s="670"/>
      <c r="T1054" s="608">
        <v>39</v>
      </c>
      <c r="U1054" s="608">
        <v>91</v>
      </c>
      <c r="V1054" s="608">
        <v>3</v>
      </c>
      <c r="W1054" s="608">
        <v>2</v>
      </c>
      <c r="X1054" s="670"/>
      <c r="Y1054" s="670"/>
      <c r="Z1054" s="670"/>
      <c r="AA1054" s="670"/>
      <c r="AB1054" s="670"/>
      <c r="AC1054" s="670"/>
      <c r="AD1054" s="605">
        <v>132</v>
      </c>
    </row>
    <row r="1055" spans="1:30" ht="15.75" thickBot="1" x14ac:dyDescent="0.3">
      <c r="A1055" s="593" t="s">
        <v>418</v>
      </c>
      <c r="B1055" s="691">
        <v>45315</v>
      </c>
      <c r="C1055" s="692" t="s">
        <v>396</v>
      </c>
      <c r="D1055" s="600" t="s">
        <v>399</v>
      </c>
      <c r="E1055" s="602"/>
      <c r="F1055" s="602"/>
      <c r="G1055" s="601">
        <v>44467</v>
      </c>
      <c r="H1055" s="601">
        <v>146964</v>
      </c>
      <c r="I1055" s="601">
        <v>7090</v>
      </c>
      <c r="J1055" s="601">
        <v>3890</v>
      </c>
      <c r="K1055" s="602"/>
      <c r="L1055" s="602"/>
      <c r="M1055" s="602"/>
      <c r="N1055" s="602"/>
      <c r="O1055" s="602"/>
      <c r="P1055" s="602"/>
      <c r="Q1055" s="603">
        <v>202411</v>
      </c>
      <c r="R1055" s="602"/>
      <c r="S1055" s="602"/>
      <c r="T1055" s="604">
        <v>84</v>
      </c>
      <c r="U1055" s="604">
        <v>281</v>
      </c>
      <c r="V1055" s="604">
        <v>21</v>
      </c>
      <c r="W1055" s="604">
        <v>6</v>
      </c>
      <c r="X1055" s="602"/>
      <c r="Y1055" s="602"/>
      <c r="Z1055" s="602"/>
      <c r="AA1055" s="602"/>
      <c r="AB1055" s="602"/>
      <c r="AC1055" s="602"/>
      <c r="AD1055" s="605">
        <v>364</v>
      </c>
    </row>
    <row r="1056" spans="1:30" ht="15.75" thickBot="1" x14ac:dyDescent="0.3">
      <c r="A1056" s="593" t="s">
        <v>418</v>
      </c>
      <c r="B1056" s="690">
        <v>45315</v>
      </c>
      <c r="C1056" s="692" t="s">
        <v>396</v>
      </c>
      <c r="D1056" s="606" t="s">
        <v>403</v>
      </c>
      <c r="E1056" s="670"/>
      <c r="F1056" s="670"/>
      <c r="G1056" s="607">
        <v>7550</v>
      </c>
      <c r="H1056" s="607">
        <v>21801</v>
      </c>
      <c r="I1056" s="607">
        <v>743</v>
      </c>
      <c r="J1056" s="607">
        <v>1099</v>
      </c>
      <c r="K1056" s="670"/>
      <c r="L1056" s="670"/>
      <c r="M1056" s="670"/>
      <c r="N1056" s="670"/>
      <c r="O1056" s="670"/>
      <c r="P1056" s="670"/>
      <c r="Q1056" s="603">
        <v>31193</v>
      </c>
      <c r="R1056" s="670"/>
      <c r="S1056" s="670"/>
      <c r="T1056" s="608">
        <v>18</v>
      </c>
      <c r="U1056" s="608">
        <v>53</v>
      </c>
      <c r="V1056" s="608">
        <v>5</v>
      </c>
      <c r="W1056" s="608">
        <v>3</v>
      </c>
      <c r="X1056" s="670"/>
      <c r="Y1056" s="670"/>
      <c r="Z1056" s="670"/>
      <c r="AA1056" s="670"/>
      <c r="AB1056" s="670"/>
      <c r="AC1056" s="670"/>
      <c r="AD1056" s="605">
        <v>72</v>
      </c>
    </row>
    <row r="1057" spans="1:30" ht="15.75" thickBot="1" x14ac:dyDescent="0.3">
      <c r="A1057" s="593" t="s">
        <v>418</v>
      </c>
      <c r="B1057" s="691">
        <v>45316</v>
      </c>
      <c r="C1057" s="692" t="s">
        <v>396</v>
      </c>
      <c r="D1057" s="600" t="s">
        <v>399</v>
      </c>
      <c r="E1057" s="602"/>
      <c r="F1057" s="602"/>
      <c r="G1057" s="602"/>
      <c r="H1057" s="601">
        <v>144767</v>
      </c>
      <c r="I1057" s="601">
        <v>15674</v>
      </c>
      <c r="J1057" s="601">
        <v>12035</v>
      </c>
      <c r="K1057" s="602"/>
      <c r="L1057" s="602"/>
      <c r="M1057" s="602"/>
      <c r="N1057" s="602"/>
      <c r="O1057" s="602"/>
      <c r="P1057" s="602"/>
      <c r="Q1057" s="603">
        <v>172476</v>
      </c>
      <c r="R1057" s="602"/>
      <c r="S1057" s="602"/>
      <c r="T1057" s="602"/>
      <c r="U1057" s="604">
        <v>273</v>
      </c>
      <c r="V1057" s="604">
        <v>34</v>
      </c>
      <c r="W1057" s="604">
        <v>23</v>
      </c>
      <c r="X1057" s="602"/>
      <c r="Y1057" s="602"/>
      <c r="Z1057" s="602"/>
      <c r="AA1057" s="602"/>
      <c r="AB1057" s="602"/>
      <c r="AC1057" s="602"/>
      <c r="AD1057" s="605">
        <v>322</v>
      </c>
    </row>
    <row r="1058" spans="1:30" ht="15.75" thickBot="1" x14ac:dyDescent="0.3">
      <c r="A1058" s="593" t="s">
        <v>418</v>
      </c>
      <c r="B1058" s="690">
        <v>45316</v>
      </c>
      <c r="C1058" s="692" t="s">
        <v>396</v>
      </c>
      <c r="D1058" s="606" t="s">
        <v>403</v>
      </c>
      <c r="E1058" s="670"/>
      <c r="F1058" s="670"/>
      <c r="G1058" s="670"/>
      <c r="H1058" s="607">
        <v>38289</v>
      </c>
      <c r="I1058" s="607">
        <v>4200</v>
      </c>
      <c r="J1058" s="607">
        <v>3178</v>
      </c>
      <c r="K1058" s="670"/>
      <c r="L1058" s="670"/>
      <c r="M1058" s="670"/>
      <c r="N1058" s="670"/>
      <c r="O1058" s="670"/>
      <c r="P1058" s="670"/>
      <c r="Q1058" s="603">
        <v>45667</v>
      </c>
      <c r="R1058" s="670"/>
      <c r="S1058" s="670"/>
      <c r="T1058" s="670"/>
      <c r="U1058" s="608">
        <v>98</v>
      </c>
      <c r="V1058" s="608">
        <v>12</v>
      </c>
      <c r="W1058" s="608">
        <v>8</v>
      </c>
      <c r="X1058" s="670"/>
      <c r="Y1058" s="670"/>
      <c r="Z1058" s="670"/>
      <c r="AA1058" s="670"/>
      <c r="AB1058" s="670"/>
      <c r="AC1058" s="670"/>
      <c r="AD1058" s="605">
        <v>116</v>
      </c>
    </row>
    <row r="1059" spans="1:30" ht="15.75" thickBot="1" x14ac:dyDescent="0.3">
      <c r="A1059" s="593" t="s">
        <v>418</v>
      </c>
      <c r="B1059" s="691">
        <v>45317</v>
      </c>
      <c r="C1059" s="692" t="s">
        <v>396</v>
      </c>
      <c r="D1059" s="600" t="s">
        <v>399</v>
      </c>
      <c r="E1059" s="602"/>
      <c r="F1059" s="602"/>
      <c r="G1059" s="602"/>
      <c r="H1059" s="601">
        <v>142263</v>
      </c>
      <c r="I1059" s="601">
        <v>149817</v>
      </c>
      <c r="J1059" s="601">
        <v>7215</v>
      </c>
      <c r="K1059" s="602"/>
      <c r="L1059" s="602"/>
      <c r="M1059" s="602"/>
      <c r="N1059" s="602"/>
      <c r="O1059" s="602"/>
      <c r="P1059" s="602"/>
      <c r="Q1059" s="603">
        <v>299295</v>
      </c>
      <c r="R1059" s="602"/>
      <c r="S1059" s="602"/>
      <c r="T1059" s="602"/>
      <c r="U1059" s="604">
        <v>220</v>
      </c>
      <c r="V1059" s="604">
        <v>296</v>
      </c>
      <c r="W1059" s="604">
        <v>18</v>
      </c>
      <c r="X1059" s="602"/>
      <c r="Y1059" s="602"/>
      <c r="Z1059" s="602"/>
      <c r="AA1059" s="602"/>
      <c r="AB1059" s="602"/>
      <c r="AC1059" s="602"/>
      <c r="AD1059" s="605">
        <v>522</v>
      </c>
    </row>
    <row r="1060" spans="1:30" ht="15.75" thickBot="1" x14ac:dyDescent="0.3">
      <c r="A1060" s="593" t="s">
        <v>418</v>
      </c>
      <c r="B1060" s="690">
        <v>45317</v>
      </c>
      <c r="C1060" s="692" t="s">
        <v>396</v>
      </c>
      <c r="D1060" s="606" t="s">
        <v>403</v>
      </c>
      <c r="E1060" s="670"/>
      <c r="F1060" s="670"/>
      <c r="G1060" s="670"/>
      <c r="H1060" s="607">
        <v>23663</v>
      </c>
      <c r="I1060" s="607">
        <v>52754</v>
      </c>
      <c r="J1060" s="607">
        <v>4445</v>
      </c>
      <c r="K1060" s="670"/>
      <c r="L1060" s="670"/>
      <c r="M1060" s="670"/>
      <c r="N1060" s="670"/>
      <c r="O1060" s="670"/>
      <c r="P1060" s="670"/>
      <c r="Q1060" s="603">
        <v>80862</v>
      </c>
      <c r="R1060" s="670"/>
      <c r="S1060" s="670"/>
      <c r="T1060" s="670"/>
      <c r="U1060" s="608">
        <v>53</v>
      </c>
      <c r="V1060" s="608">
        <v>146</v>
      </c>
      <c r="W1060" s="608">
        <v>12</v>
      </c>
      <c r="X1060" s="670"/>
      <c r="Y1060" s="670"/>
      <c r="Z1060" s="670"/>
      <c r="AA1060" s="670"/>
      <c r="AB1060" s="670"/>
      <c r="AC1060" s="670"/>
      <c r="AD1060" s="605">
        <v>208</v>
      </c>
    </row>
    <row r="1061" spans="1:30" ht="15.75" thickBot="1" x14ac:dyDescent="0.3">
      <c r="A1061" s="593" t="s">
        <v>418</v>
      </c>
      <c r="B1061" s="691">
        <v>45320</v>
      </c>
      <c r="C1061" s="692" t="s">
        <v>396</v>
      </c>
      <c r="D1061" s="600" t="s">
        <v>402</v>
      </c>
      <c r="E1061" s="602"/>
      <c r="F1061" s="602"/>
      <c r="G1061" s="602"/>
      <c r="H1061" s="601">
        <v>1000</v>
      </c>
      <c r="I1061" s="602"/>
      <c r="J1061" s="601">
        <v>1482</v>
      </c>
      <c r="K1061" s="602"/>
      <c r="L1061" s="602"/>
      <c r="M1061" s="602"/>
      <c r="N1061" s="602"/>
      <c r="O1061" s="602"/>
      <c r="P1061" s="602"/>
      <c r="Q1061" s="603">
        <v>2482</v>
      </c>
      <c r="R1061" s="602"/>
      <c r="S1061" s="602"/>
      <c r="T1061" s="602"/>
      <c r="U1061" s="604">
        <v>1</v>
      </c>
      <c r="V1061" s="602"/>
      <c r="W1061" s="604">
        <v>3</v>
      </c>
      <c r="X1061" s="602"/>
      <c r="Y1061" s="602"/>
      <c r="Z1061" s="602"/>
      <c r="AA1061" s="602"/>
      <c r="AB1061" s="602"/>
      <c r="AC1061" s="602"/>
      <c r="AD1061" s="605">
        <v>4</v>
      </c>
    </row>
    <row r="1062" spans="1:30" ht="15.75" thickBot="1" x14ac:dyDescent="0.3">
      <c r="A1062" s="593" t="s">
        <v>418</v>
      </c>
      <c r="B1062" s="690">
        <v>45320</v>
      </c>
      <c r="C1062" s="692" t="s">
        <v>396</v>
      </c>
      <c r="D1062" s="606" t="s">
        <v>399</v>
      </c>
      <c r="E1062" s="670"/>
      <c r="F1062" s="670"/>
      <c r="G1062" s="670"/>
      <c r="H1062" s="670"/>
      <c r="I1062" s="607">
        <v>327539</v>
      </c>
      <c r="J1062" s="607">
        <v>28920</v>
      </c>
      <c r="K1062" s="670"/>
      <c r="L1062" s="670"/>
      <c r="M1062" s="670"/>
      <c r="N1062" s="670"/>
      <c r="O1062" s="670"/>
      <c r="P1062" s="670"/>
      <c r="Q1062" s="603">
        <v>356459</v>
      </c>
      <c r="R1062" s="670"/>
      <c r="S1062" s="670"/>
      <c r="T1062" s="670"/>
      <c r="U1062" s="670"/>
      <c r="V1062" s="608">
        <v>525</v>
      </c>
      <c r="W1062" s="608">
        <v>57</v>
      </c>
      <c r="X1062" s="670"/>
      <c r="Y1062" s="670"/>
      <c r="Z1062" s="670"/>
      <c r="AA1062" s="670"/>
      <c r="AB1062" s="670"/>
      <c r="AC1062" s="670"/>
      <c r="AD1062" s="605">
        <v>574</v>
      </c>
    </row>
    <row r="1063" spans="1:30" ht="15.75" thickBot="1" x14ac:dyDescent="0.3">
      <c r="A1063" s="593" t="s">
        <v>418</v>
      </c>
      <c r="B1063" s="691">
        <v>45320</v>
      </c>
      <c r="C1063" s="692" t="s">
        <v>396</v>
      </c>
      <c r="D1063" s="600" t="s">
        <v>403</v>
      </c>
      <c r="E1063" s="602"/>
      <c r="F1063" s="602"/>
      <c r="G1063" s="602"/>
      <c r="H1063" s="602"/>
      <c r="I1063" s="601">
        <v>66826</v>
      </c>
      <c r="J1063" s="601">
        <v>10963</v>
      </c>
      <c r="K1063" s="602"/>
      <c r="L1063" s="602"/>
      <c r="M1063" s="602"/>
      <c r="N1063" s="602"/>
      <c r="O1063" s="602"/>
      <c r="P1063" s="602"/>
      <c r="Q1063" s="603">
        <v>77789</v>
      </c>
      <c r="R1063" s="602"/>
      <c r="S1063" s="602"/>
      <c r="T1063" s="602"/>
      <c r="U1063" s="602"/>
      <c r="V1063" s="604">
        <v>156</v>
      </c>
      <c r="W1063" s="604">
        <v>25</v>
      </c>
      <c r="X1063" s="602"/>
      <c r="Y1063" s="602"/>
      <c r="Z1063" s="602"/>
      <c r="AA1063" s="602"/>
      <c r="AB1063" s="602"/>
      <c r="AC1063" s="602"/>
      <c r="AD1063" s="605">
        <v>179</v>
      </c>
    </row>
    <row r="1064" spans="1:30" ht="15.75" thickBot="1" x14ac:dyDescent="0.3">
      <c r="A1064" s="593" t="s">
        <v>418</v>
      </c>
      <c r="B1064" s="690">
        <v>45321</v>
      </c>
      <c r="C1064" s="692" t="s">
        <v>396</v>
      </c>
      <c r="D1064" s="606" t="s">
        <v>399</v>
      </c>
      <c r="E1064" s="670"/>
      <c r="F1064" s="670"/>
      <c r="G1064" s="670"/>
      <c r="H1064" s="607">
        <v>54641</v>
      </c>
      <c r="I1064" s="607">
        <v>234795</v>
      </c>
      <c r="J1064" s="607">
        <v>58614</v>
      </c>
      <c r="K1064" s="670"/>
      <c r="L1064" s="670"/>
      <c r="M1064" s="670"/>
      <c r="N1064" s="670"/>
      <c r="O1064" s="670"/>
      <c r="P1064" s="670"/>
      <c r="Q1064" s="603">
        <v>348050</v>
      </c>
      <c r="R1064" s="670"/>
      <c r="S1064" s="670"/>
      <c r="T1064" s="670"/>
      <c r="U1064" s="608">
        <v>86</v>
      </c>
      <c r="V1064" s="608">
        <v>400</v>
      </c>
      <c r="W1064" s="608">
        <v>110</v>
      </c>
      <c r="X1064" s="670"/>
      <c r="Y1064" s="670"/>
      <c r="Z1064" s="670"/>
      <c r="AA1064" s="670"/>
      <c r="AB1064" s="670"/>
      <c r="AC1064" s="670"/>
      <c r="AD1064" s="605">
        <v>590</v>
      </c>
    </row>
    <row r="1065" spans="1:30" ht="15.75" thickBot="1" x14ac:dyDescent="0.3">
      <c r="A1065" s="593" t="s">
        <v>418</v>
      </c>
      <c r="B1065" s="691">
        <v>45321</v>
      </c>
      <c r="C1065" s="692" t="s">
        <v>396</v>
      </c>
      <c r="D1065" s="600" t="s">
        <v>403</v>
      </c>
      <c r="E1065" s="602"/>
      <c r="F1065" s="602"/>
      <c r="G1065" s="602"/>
      <c r="H1065" s="601">
        <v>9288</v>
      </c>
      <c r="I1065" s="601">
        <v>52392</v>
      </c>
      <c r="J1065" s="601">
        <v>19228</v>
      </c>
      <c r="K1065" s="602"/>
      <c r="L1065" s="602"/>
      <c r="M1065" s="602"/>
      <c r="N1065" s="602"/>
      <c r="O1065" s="602"/>
      <c r="P1065" s="602"/>
      <c r="Q1065" s="603">
        <v>80908</v>
      </c>
      <c r="R1065" s="602"/>
      <c r="S1065" s="602"/>
      <c r="T1065" s="602"/>
      <c r="U1065" s="604">
        <v>23</v>
      </c>
      <c r="V1065" s="604">
        <v>115</v>
      </c>
      <c r="W1065" s="604">
        <v>48</v>
      </c>
      <c r="X1065" s="602"/>
      <c r="Y1065" s="602"/>
      <c r="Z1065" s="602"/>
      <c r="AA1065" s="602"/>
      <c r="AB1065" s="602"/>
      <c r="AC1065" s="602"/>
      <c r="AD1065" s="605">
        <v>185</v>
      </c>
    </row>
    <row r="1066" spans="1:30" ht="15.75" thickBot="1" x14ac:dyDescent="0.3">
      <c r="A1066" s="593" t="s">
        <v>418</v>
      </c>
      <c r="B1066" s="690">
        <v>45322</v>
      </c>
      <c r="C1066" s="692" t="s">
        <v>396</v>
      </c>
      <c r="D1066" s="606" t="s">
        <v>399</v>
      </c>
      <c r="E1066" s="670"/>
      <c r="F1066" s="670"/>
      <c r="G1066" s="607">
        <v>661</v>
      </c>
      <c r="H1066" s="607">
        <v>498</v>
      </c>
      <c r="I1066" s="607">
        <v>9892</v>
      </c>
      <c r="J1066" s="607">
        <v>233785</v>
      </c>
      <c r="K1066" s="670"/>
      <c r="L1066" s="670"/>
      <c r="M1066" s="670"/>
      <c r="N1066" s="670"/>
      <c r="O1066" s="670"/>
      <c r="P1066" s="670"/>
      <c r="Q1066" s="603">
        <v>244836</v>
      </c>
      <c r="R1066" s="670"/>
      <c r="S1066" s="670"/>
      <c r="T1066" s="608">
        <v>2</v>
      </c>
      <c r="U1066" s="608">
        <v>1</v>
      </c>
      <c r="V1066" s="608">
        <v>18</v>
      </c>
      <c r="W1066" s="608">
        <v>403</v>
      </c>
      <c r="X1066" s="670"/>
      <c r="Y1066" s="670"/>
      <c r="Z1066" s="670"/>
      <c r="AA1066" s="670"/>
      <c r="AB1066" s="670"/>
      <c r="AC1066" s="670"/>
      <c r="AD1066" s="605">
        <v>424</v>
      </c>
    </row>
    <row r="1067" spans="1:30" ht="15.75" thickBot="1" x14ac:dyDescent="0.3">
      <c r="A1067" s="593" t="s">
        <v>418</v>
      </c>
      <c r="B1067" s="691">
        <v>45322</v>
      </c>
      <c r="C1067" s="692" t="s">
        <v>396</v>
      </c>
      <c r="D1067" s="600" t="s">
        <v>403</v>
      </c>
      <c r="E1067" s="602"/>
      <c r="F1067" s="602"/>
      <c r="G1067" s="602"/>
      <c r="H1067" s="601">
        <v>502</v>
      </c>
      <c r="I1067" s="601">
        <v>2476</v>
      </c>
      <c r="J1067" s="601">
        <v>75518</v>
      </c>
      <c r="K1067" s="602"/>
      <c r="L1067" s="602"/>
      <c r="M1067" s="602"/>
      <c r="N1067" s="602"/>
      <c r="O1067" s="602"/>
      <c r="P1067" s="602"/>
      <c r="Q1067" s="603">
        <v>78496</v>
      </c>
      <c r="R1067" s="602"/>
      <c r="S1067" s="602"/>
      <c r="T1067" s="602"/>
      <c r="U1067" s="604">
        <v>1</v>
      </c>
      <c r="V1067" s="604">
        <v>6</v>
      </c>
      <c r="W1067" s="604">
        <v>181</v>
      </c>
      <c r="X1067" s="602"/>
      <c r="Y1067" s="602"/>
      <c r="Z1067" s="602"/>
      <c r="AA1067" s="602"/>
      <c r="AB1067" s="602"/>
      <c r="AC1067" s="602"/>
      <c r="AD1067" s="605">
        <v>188</v>
      </c>
    </row>
    <row r="1068" spans="1:30" ht="15.75" thickBot="1" x14ac:dyDescent="0.3">
      <c r="A1068" s="593" t="s">
        <v>418</v>
      </c>
      <c r="B1068" s="690">
        <v>45324</v>
      </c>
      <c r="C1068" s="692" t="s">
        <v>396</v>
      </c>
      <c r="D1068" s="606" t="s">
        <v>402</v>
      </c>
      <c r="E1068" s="670"/>
      <c r="F1068" s="670"/>
      <c r="G1068" s="607">
        <v>200</v>
      </c>
      <c r="H1068" s="670"/>
      <c r="I1068" s="670"/>
      <c r="J1068" s="607">
        <v>2500</v>
      </c>
      <c r="K1068" s="670"/>
      <c r="L1068" s="670"/>
      <c r="M1068" s="670"/>
      <c r="N1068" s="670"/>
      <c r="O1068" s="670"/>
      <c r="P1068" s="670"/>
      <c r="Q1068" s="603">
        <v>2700</v>
      </c>
      <c r="R1068" s="670"/>
      <c r="S1068" s="670"/>
      <c r="T1068" s="608">
        <v>1</v>
      </c>
      <c r="U1068" s="670"/>
      <c r="V1068" s="670"/>
      <c r="W1068" s="608">
        <v>2</v>
      </c>
      <c r="X1068" s="670"/>
      <c r="Y1068" s="670"/>
      <c r="Z1068" s="670"/>
      <c r="AA1068" s="670"/>
      <c r="AB1068" s="670"/>
      <c r="AC1068" s="670"/>
      <c r="AD1068" s="605">
        <v>3</v>
      </c>
    </row>
    <row r="1069" spans="1:30" ht="15.75" thickBot="1" x14ac:dyDescent="0.3">
      <c r="A1069" s="593" t="s">
        <v>418</v>
      </c>
      <c r="B1069" s="691">
        <v>45324</v>
      </c>
      <c r="C1069" s="692" t="s">
        <v>396</v>
      </c>
      <c r="D1069" s="600" t="s">
        <v>399</v>
      </c>
      <c r="E1069" s="602"/>
      <c r="F1069" s="602"/>
      <c r="G1069" s="602"/>
      <c r="H1069" s="601">
        <v>577</v>
      </c>
      <c r="I1069" s="601">
        <v>2304</v>
      </c>
      <c r="J1069" s="601">
        <v>180804</v>
      </c>
      <c r="K1069" s="601">
        <v>1207</v>
      </c>
      <c r="L1069" s="602"/>
      <c r="M1069" s="602"/>
      <c r="N1069" s="602"/>
      <c r="O1069" s="602"/>
      <c r="P1069" s="602"/>
      <c r="Q1069" s="603">
        <v>184892</v>
      </c>
      <c r="R1069" s="602"/>
      <c r="S1069" s="602"/>
      <c r="T1069" s="602"/>
      <c r="U1069" s="604">
        <v>1</v>
      </c>
      <c r="V1069" s="604">
        <v>5</v>
      </c>
      <c r="W1069" s="604">
        <v>291</v>
      </c>
      <c r="X1069" s="604">
        <v>5</v>
      </c>
      <c r="Y1069" s="602"/>
      <c r="Z1069" s="602"/>
      <c r="AA1069" s="602"/>
      <c r="AB1069" s="602"/>
      <c r="AC1069" s="602"/>
      <c r="AD1069" s="605">
        <v>299</v>
      </c>
    </row>
    <row r="1070" spans="1:30" ht="15.75" thickBot="1" x14ac:dyDescent="0.3">
      <c r="A1070" s="593" t="s">
        <v>418</v>
      </c>
      <c r="B1070" s="690">
        <v>45324</v>
      </c>
      <c r="C1070" s="692" t="s">
        <v>396</v>
      </c>
      <c r="D1070" s="606" t="s">
        <v>403</v>
      </c>
      <c r="E1070" s="670"/>
      <c r="F1070" s="670"/>
      <c r="G1070" s="670"/>
      <c r="H1070" s="670"/>
      <c r="I1070" s="607">
        <v>1224</v>
      </c>
      <c r="J1070" s="607">
        <v>50799</v>
      </c>
      <c r="K1070" s="607">
        <v>1118</v>
      </c>
      <c r="L1070" s="670"/>
      <c r="M1070" s="670"/>
      <c r="N1070" s="670"/>
      <c r="O1070" s="670"/>
      <c r="P1070" s="670"/>
      <c r="Q1070" s="603">
        <v>53141</v>
      </c>
      <c r="R1070" s="670"/>
      <c r="S1070" s="670"/>
      <c r="T1070" s="670"/>
      <c r="U1070" s="670"/>
      <c r="V1070" s="608">
        <v>3</v>
      </c>
      <c r="W1070" s="608">
        <v>120</v>
      </c>
      <c r="X1070" s="608">
        <v>3</v>
      </c>
      <c r="Y1070" s="670"/>
      <c r="Z1070" s="670"/>
      <c r="AA1070" s="670"/>
      <c r="AB1070" s="670"/>
      <c r="AC1070" s="670"/>
      <c r="AD1070" s="605">
        <v>125</v>
      </c>
    </row>
    <row r="1071" spans="1:30" ht="15.75" thickBot="1" x14ac:dyDescent="0.3">
      <c r="A1071" s="593" t="s">
        <v>418</v>
      </c>
      <c r="B1071" s="673">
        <v>45330</v>
      </c>
      <c r="C1071" s="671" t="s">
        <v>396</v>
      </c>
      <c r="D1071" s="600" t="s">
        <v>402</v>
      </c>
      <c r="E1071" s="602"/>
      <c r="F1071" s="602"/>
      <c r="G1071" s="602"/>
      <c r="H1071" s="602"/>
      <c r="I1071" s="602"/>
      <c r="J1071" s="601">
        <v>702</v>
      </c>
      <c r="K1071" s="602"/>
      <c r="L1071" s="602"/>
      <c r="M1071" s="602"/>
      <c r="N1071" s="602"/>
      <c r="O1071" s="602"/>
      <c r="P1071" s="602"/>
      <c r="Q1071" s="603">
        <v>702</v>
      </c>
      <c r="R1071" s="602"/>
      <c r="S1071" s="602"/>
      <c r="T1071" s="602"/>
      <c r="U1071" s="602"/>
      <c r="V1071" s="602"/>
      <c r="W1071" s="604">
        <v>1</v>
      </c>
      <c r="X1071" s="602"/>
      <c r="Y1071" s="602"/>
      <c r="Z1071" s="602"/>
      <c r="AA1071" s="602"/>
      <c r="AB1071" s="602"/>
      <c r="AC1071" s="602"/>
      <c r="AD1071" s="605">
        <v>1</v>
      </c>
    </row>
    <row r="1072" spans="1:30" ht="15.75" thickBot="1" x14ac:dyDescent="0.3">
      <c r="A1072" s="593" t="s">
        <v>418</v>
      </c>
      <c r="B1072" s="690">
        <v>45335</v>
      </c>
      <c r="C1072" s="692" t="s">
        <v>396</v>
      </c>
      <c r="D1072" s="606" t="s">
        <v>399</v>
      </c>
      <c r="E1072" s="670"/>
      <c r="F1072" s="670"/>
      <c r="G1072" s="670"/>
      <c r="H1072" s="670"/>
      <c r="I1072" s="670"/>
      <c r="J1072" s="670"/>
      <c r="K1072" s="607">
        <v>181</v>
      </c>
      <c r="L1072" s="670"/>
      <c r="M1072" s="670"/>
      <c r="N1072" s="670"/>
      <c r="O1072" s="670"/>
      <c r="P1072" s="670"/>
      <c r="Q1072" s="603">
        <v>181</v>
      </c>
      <c r="R1072" s="670"/>
      <c r="S1072" s="670"/>
      <c r="T1072" s="670"/>
      <c r="U1072" s="670"/>
      <c r="V1072" s="670"/>
      <c r="W1072" s="670"/>
      <c r="X1072" s="608">
        <v>1</v>
      </c>
      <c r="Y1072" s="670"/>
      <c r="Z1072" s="670"/>
      <c r="AA1072" s="670"/>
      <c r="AB1072" s="670"/>
      <c r="AC1072" s="670"/>
      <c r="AD1072" s="605">
        <v>1</v>
      </c>
    </row>
    <row r="1073" spans="1:30" ht="15.75" thickBot="1" x14ac:dyDescent="0.3">
      <c r="A1073" s="593" t="s">
        <v>418</v>
      </c>
      <c r="B1073" s="691">
        <v>45335</v>
      </c>
      <c r="C1073" s="692" t="s">
        <v>396</v>
      </c>
      <c r="D1073" s="600" t="s">
        <v>403</v>
      </c>
      <c r="E1073" s="602"/>
      <c r="F1073" s="602"/>
      <c r="G1073" s="602"/>
      <c r="H1073" s="602"/>
      <c r="I1073" s="602"/>
      <c r="J1073" s="602"/>
      <c r="K1073" s="601">
        <v>474</v>
      </c>
      <c r="L1073" s="602"/>
      <c r="M1073" s="602"/>
      <c r="N1073" s="602"/>
      <c r="O1073" s="602"/>
      <c r="P1073" s="602"/>
      <c r="Q1073" s="603">
        <v>474</v>
      </c>
      <c r="R1073" s="602"/>
      <c r="S1073" s="602"/>
      <c r="T1073" s="602"/>
      <c r="U1073" s="602"/>
      <c r="V1073" s="602"/>
      <c r="W1073" s="602"/>
      <c r="X1073" s="604">
        <v>1</v>
      </c>
      <c r="Y1073" s="602"/>
      <c r="Z1073" s="602"/>
      <c r="AA1073" s="602"/>
      <c r="AB1073" s="602"/>
      <c r="AC1073" s="602"/>
      <c r="AD1073" s="605">
        <v>1</v>
      </c>
    </row>
    <row r="1074" spans="1:30" ht="15.75" thickBot="1" x14ac:dyDescent="0.3">
      <c r="A1074" s="593" t="s">
        <v>418</v>
      </c>
      <c r="B1074" s="672">
        <v>45337</v>
      </c>
      <c r="C1074" s="671" t="s">
        <v>396</v>
      </c>
      <c r="D1074" s="606" t="s">
        <v>402</v>
      </c>
      <c r="E1074" s="670"/>
      <c r="F1074" s="670"/>
      <c r="G1074" s="670"/>
      <c r="H1074" s="607">
        <v>437</v>
      </c>
      <c r="I1074" s="670"/>
      <c r="J1074" s="670"/>
      <c r="K1074" s="670"/>
      <c r="L1074" s="670"/>
      <c r="M1074" s="670"/>
      <c r="N1074" s="670"/>
      <c r="O1074" s="670"/>
      <c r="P1074" s="670"/>
      <c r="Q1074" s="603">
        <v>437</v>
      </c>
      <c r="R1074" s="670"/>
      <c r="S1074" s="670"/>
      <c r="T1074" s="670"/>
      <c r="U1074" s="608">
        <v>1</v>
      </c>
      <c r="V1074" s="670"/>
      <c r="W1074" s="670"/>
      <c r="X1074" s="670"/>
      <c r="Y1074" s="670"/>
      <c r="Z1074" s="670"/>
      <c r="AA1074" s="670"/>
      <c r="AB1074" s="670"/>
      <c r="AC1074" s="670"/>
      <c r="AD1074" s="605">
        <v>1</v>
      </c>
    </row>
    <row r="1075" spans="1:30" ht="15.75" thickBot="1" x14ac:dyDescent="0.3">
      <c r="A1075" s="593" t="s">
        <v>418</v>
      </c>
      <c r="B1075" s="691">
        <v>45338</v>
      </c>
      <c r="C1075" s="692" t="s">
        <v>396</v>
      </c>
      <c r="D1075" s="600" t="s">
        <v>399</v>
      </c>
      <c r="E1075" s="602"/>
      <c r="F1075" s="602"/>
      <c r="G1075" s="602"/>
      <c r="H1075" s="602"/>
      <c r="I1075" s="602"/>
      <c r="J1075" s="601">
        <v>108864</v>
      </c>
      <c r="K1075" s="601">
        <v>135836</v>
      </c>
      <c r="L1075" s="602"/>
      <c r="M1075" s="602"/>
      <c r="N1075" s="602"/>
      <c r="O1075" s="602"/>
      <c r="P1075" s="602"/>
      <c r="Q1075" s="603">
        <v>244700</v>
      </c>
      <c r="R1075" s="602"/>
      <c r="S1075" s="602"/>
      <c r="T1075" s="602"/>
      <c r="U1075" s="602"/>
      <c r="V1075" s="602"/>
      <c r="W1075" s="604">
        <v>166</v>
      </c>
      <c r="X1075" s="604">
        <v>227</v>
      </c>
      <c r="Y1075" s="602"/>
      <c r="Z1075" s="602"/>
      <c r="AA1075" s="602"/>
      <c r="AB1075" s="602"/>
      <c r="AC1075" s="602"/>
      <c r="AD1075" s="605">
        <v>391</v>
      </c>
    </row>
    <row r="1076" spans="1:30" ht="15.75" thickBot="1" x14ac:dyDescent="0.3">
      <c r="A1076" s="593" t="s">
        <v>418</v>
      </c>
      <c r="B1076" s="690">
        <v>45338</v>
      </c>
      <c r="C1076" s="692" t="s">
        <v>396</v>
      </c>
      <c r="D1076" s="606" t="s">
        <v>403</v>
      </c>
      <c r="E1076" s="670"/>
      <c r="F1076" s="670"/>
      <c r="G1076" s="670"/>
      <c r="H1076" s="670"/>
      <c r="I1076" s="670"/>
      <c r="J1076" s="607">
        <v>19761</v>
      </c>
      <c r="K1076" s="607">
        <v>41809</v>
      </c>
      <c r="L1076" s="670"/>
      <c r="M1076" s="670"/>
      <c r="N1076" s="670"/>
      <c r="O1076" s="670"/>
      <c r="P1076" s="670"/>
      <c r="Q1076" s="603">
        <v>61570</v>
      </c>
      <c r="R1076" s="670"/>
      <c r="S1076" s="670"/>
      <c r="T1076" s="670"/>
      <c r="U1076" s="670"/>
      <c r="V1076" s="670"/>
      <c r="W1076" s="608">
        <v>48</v>
      </c>
      <c r="X1076" s="608">
        <v>107</v>
      </c>
      <c r="Y1076" s="670"/>
      <c r="Z1076" s="670"/>
      <c r="AA1076" s="670"/>
      <c r="AB1076" s="670"/>
      <c r="AC1076" s="670"/>
      <c r="AD1076" s="605">
        <v>154</v>
      </c>
    </row>
    <row r="1077" spans="1:30" ht="15.75" thickBot="1" x14ac:dyDescent="0.3">
      <c r="A1077" s="593" t="s">
        <v>418</v>
      </c>
      <c r="B1077" s="691">
        <v>45342</v>
      </c>
      <c r="C1077" s="692" t="s">
        <v>396</v>
      </c>
      <c r="D1077" s="600" t="s">
        <v>399</v>
      </c>
      <c r="E1077" s="602"/>
      <c r="F1077" s="602"/>
      <c r="G1077" s="602"/>
      <c r="H1077" s="602"/>
      <c r="I1077" s="602"/>
      <c r="J1077" s="602"/>
      <c r="K1077" s="601">
        <v>108577</v>
      </c>
      <c r="L1077" s="602"/>
      <c r="M1077" s="602"/>
      <c r="N1077" s="602"/>
      <c r="O1077" s="602"/>
      <c r="P1077" s="602"/>
      <c r="Q1077" s="603">
        <v>108577</v>
      </c>
      <c r="R1077" s="602"/>
      <c r="S1077" s="602"/>
      <c r="T1077" s="602"/>
      <c r="U1077" s="602"/>
      <c r="V1077" s="602"/>
      <c r="W1077" s="602"/>
      <c r="X1077" s="604">
        <v>183</v>
      </c>
      <c r="Y1077" s="602"/>
      <c r="Z1077" s="602"/>
      <c r="AA1077" s="602"/>
      <c r="AB1077" s="602"/>
      <c r="AC1077" s="602"/>
      <c r="AD1077" s="605">
        <v>183</v>
      </c>
    </row>
    <row r="1078" spans="1:30" ht="15.75" thickBot="1" x14ac:dyDescent="0.3">
      <c r="A1078" s="593" t="s">
        <v>418</v>
      </c>
      <c r="B1078" s="690">
        <v>45342</v>
      </c>
      <c r="C1078" s="692" t="s">
        <v>396</v>
      </c>
      <c r="D1078" s="606" t="s">
        <v>403</v>
      </c>
      <c r="E1078" s="670"/>
      <c r="F1078" s="670"/>
      <c r="G1078" s="670"/>
      <c r="H1078" s="670"/>
      <c r="I1078" s="670"/>
      <c r="J1078" s="670"/>
      <c r="K1078" s="607">
        <v>26714</v>
      </c>
      <c r="L1078" s="670"/>
      <c r="M1078" s="670"/>
      <c r="N1078" s="670"/>
      <c r="O1078" s="670"/>
      <c r="P1078" s="670"/>
      <c r="Q1078" s="603">
        <v>26714</v>
      </c>
      <c r="R1078" s="670"/>
      <c r="S1078" s="670"/>
      <c r="T1078" s="670"/>
      <c r="U1078" s="670"/>
      <c r="V1078" s="670"/>
      <c r="W1078" s="670"/>
      <c r="X1078" s="608">
        <v>59</v>
      </c>
      <c r="Y1078" s="670"/>
      <c r="Z1078" s="670"/>
      <c r="AA1078" s="670"/>
      <c r="AB1078" s="670"/>
      <c r="AC1078" s="670"/>
      <c r="AD1078" s="605">
        <v>59</v>
      </c>
    </row>
    <row r="1079" spans="1:30" ht="15.75" thickBot="1" x14ac:dyDescent="0.3">
      <c r="A1079" s="593" t="s">
        <v>418</v>
      </c>
      <c r="B1079" s="691">
        <v>45344</v>
      </c>
      <c r="C1079" s="692" t="s">
        <v>396</v>
      </c>
      <c r="D1079" s="600" t="s">
        <v>399</v>
      </c>
      <c r="E1079" s="602"/>
      <c r="F1079" s="602"/>
      <c r="G1079" s="601">
        <v>338</v>
      </c>
      <c r="H1079" s="602"/>
      <c r="I1079" s="602"/>
      <c r="J1079" s="601">
        <v>2685</v>
      </c>
      <c r="K1079" s="601">
        <v>240904</v>
      </c>
      <c r="L1079" s="602"/>
      <c r="M1079" s="602"/>
      <c r="N1079" s="602"/>
      <c r="O1079" s="602"/>
      <c r="P1079" s="602"/>
      <c r="Q1079" s="603">
        <v>243927</v>
      </c>
      <c r="R1079" s="602"/>
      <c r="S1079" s="602"/>
      <c r="T1079" s="604">
        <v>1</v>
      </c>
      <c r="U1079" s="602"/>
      <c r="V1079" s="602"/>
      <c r="W1079" s="604">
        <v>3</v>
      </c>
      <c r="X1079" s="604">
        <v>384</v>
      </c>
      <c r="Y1079" s="602"/>
      <c r="Z1079" s="602"/>
      <c r="AA1079" s="602"/>
      <c r="AB1079" s="602"/>
      <c r="AC1079" s="602"/>
      <c r="AD1079" s="605">
        <v>387</v>
      </c>
    </row>
    <row r="1080" spans="1:30" ht="15.75" thickBot="1" x14ac:dyDescent="0.3">
      <c r="A1080" s="593" t="s">
        <v>418</v>
      </c>
      <c r="B1080" s="690">
        <v>45344</v>
      </c>
      <c r="C1080" s="692" t="s">
        <v>396</v>
      </c>
      <c r="D1080" s="606" t="s">
        <v>403</v>
      </c>
      <c r="E1080" s="670"/>
      <c r="F1080" s="670"/>
      <c r="G1080" s="670"/>
      <c r="H1080" s="670"/>
      <c r="I1080" s="670"/>
      <c r="J1080" s="607">
        <v>545</v>
      </c>
      <c r="K1080" s="607">
        <v>48157</v>
      </c>
      <c r="L1080" s="670"/>
      <c r="M1080" s="670"/>
      <c r="N1080" s="670"/>
      <c r="O1080" s="670"/>
      <c r="P1080" s="670"/>
      <c r="Q1080" s="603">
        <v>48702</v>
      </c>
      <c r="R1080" s="670"/>
      <c r="S1080" s="670"/>
      <c r="T1080" s="670"/>
      <c r="U1080" s="670"/>
      <c r="V1080" s="670"/>
      <c r="W1080" s="608">
        <v>1</v>
      </c>
      <c r="X1080" s="608">
        <v>111</v>
      </c>
      <c r="Y1080" s="670"/>
      <c r="Z1080" s="670"/>
      <c r="AA1080" s="670"/>
      <c r="AB1080" s="670"/>
      <c r="AC1080" s="670"/>
      <c r="AD1080" s="605">
        <v>112</v>
      </c>
    </row>
    <row r="1081" spans="1:30" ht="15.75" thickBot="1" x14ac:dyDescent="0.3">
      <c r="A1081" s="593" t="s">
        <v>418</v>
      </c>
      <c r="B1081" s="673">
        <v>45345</v>
      </c>
      <c r="C1081" s="671" t="s">
        <v>396</v>
      </c>
      <c r="D1081" s="600" t="s">
        <v>402</v>
      </c>
      <c r="E1081" s="602"/>
      <c r="F1081" s="602"/>
      <c r="G1081" s="602"/>
      <c r="H1081" s="602"/>
      <c r="I1081" s="602"/>
      <c r="J1081" s="601">
        <v>2566</v>
      </c>
      <c r="K1081" s="601">
        <v>1860</v>
      </c>
      <c r="L1081" s="602"/>
      <c r="M1081" s="602"/>
      <c r="N1081" s="602"/>
      <c r="O1081" s="602"/>
      <c r="P1081" s="602"/>
      <c r="Q1081" s="603">
        <v>4426</v>
      </c>
      <c r="R1081" s="602"/>
      <c r="S1081" s="602"/>
      <c r="T1081" s="602"/>
      <c r="U1081" s="602"/>
      <c r="V1081" s="602"/>
      <c r="W1081" s="604">
        <v>3</v>
      </c>
      <c r="X1081" s="604">
        <v>3</v>
      </c>
      <c r="Y1081" s="602"/>
      <c r="Z1081" s="602"/>
      <c r="AA1081" s="602"/>
      <c r="AB1081" s="602"/>
      <c r="AC1081" s="602"/>
      <c r="AD1081" s="605">
        <v>6</v>
      </c>
    </row>
    <row r="1082" spans="1:30" ht="15.75" thickBot="1" x14ac:dyDescent="0.3">
      <c r="A1082" s="593" t="s">
        <v>418</v>
      </c>
      <c r="B1082" s="690">
        <v>45349</v>
      </c>
      <c r="C1082" s="692" t="s">
        <v>396</v>
      </c>
      <c r="D1082" s="606" t="s">
        <v>399</v>
      </c>
      <c r="E1082" s="670"/>
      <c r="F1082" s="670"/>
      <c r="G1082" s="670"/>
      <c r="H1082" s="670"/>
      <c r="I1082" s="607">
        <v>630</v>
      </c>
      <c r="J1082" s="607">
        <v>563</v>
      </c>
      <c r="K1082" s="607">
        <v>115323</v>
      </c>
      <c r="L1082" s="670"/>
      <c r="M1082" s="670"/>
      <c r="N1082" s="670"/>
      <c r="O1082" s="670"/>
      <c r="P1082" s="670"/>
      <c r="Q1082" s="603">
        <v>116516</v>
      </c>
      <c r="R1082" s="670"/>
      <c r="S1082" s="670"/>
      <c r="T1082" s="670"/>
      <c r="U1082" s="670"/>
      <c r="V1082" s="608">
        <v>2</v>
      </c>
      <c r="W1082" s="608">
        <v>1</v>
      </c>
      <c r="X1082" s="608">
        <v>189</v>
      </c>
      <c r="Y1082" s="670"/>
      <c r="Z1082" s="670"/>
      <c r="AA1082" s="670"/>
      <c r="AB1082" s="670"/>
      <c r="AC1082" s="670"/>
      <c r="AD1082" s="605">
        <v>192</v>
      </c>
    </row>
    <row r="1083" spans="1:30" ht="15.75" thickBot="1" x14ac:dyDescent="0.3">
      <c r="A1083" s="593" t="s">
        <v>418</v>
      </c>
      <c r="B1083" s="691">
        <v>45349</v>
      </c>
      <c r="C1083" s="692" t="s">
        <v>396</v>
      </c>
      <c r="D1083" s="600" t="s">
        <v>403</v>
      </c>
      <c r="E1083" s="602"/>
      <c r="F1083" s="602"/>
      <c r="G1083" s="602"/>
      <c r="H1083" s="602"/>
      <c r="I1083" s="601">
        <v>482</v>
      </c>
      <c r="J1083" s="602"/>
      <c r="K1083" s="601">
        <v>24987</v>
      </c>
      <c r="L1083" s="602"/>
      <c r="M1083" s="602"/>
      <c r="N1083" s="602"/>
      <c r="O1083" s="602"/>
      <c r="P1083" s="602"/>
      <c r="Q1083" s="603">
        <v>25469</v>
      </c>
      <c r="R1083" s="602"/>
      <c r="S1083" s="602"/>
      <c r="T1083" s="602"/>
      <c r="U1083" s="602"/>
      <c r="V1083" s="604">
        <v>1</v>
      </c>
      <c r="W1083" s="602"/>
      <c r="X1083" s="604">
        <v>64</v>
      </c>
      <c r="Y1083" s="602"/>
      <c r="Z1083" s="602"/>
      <c r="AA1083" s="602"/>
      <c r="AB1083" s="602"/>
      <c r="AC1083" s="602"/>
      <c r="AD1083" s="605">
        <v>65</v>
      </c>
    </row>
    <row r="1084" spans="1:30" ht="15.75" thickBot="1" x14ac:dyDescent="0.3">
      <c r="A1084" s="593" t="s">
        <v>418</v>
      </c>
      <c r="B1084" s="672">
        <v>45356</v>
      </c>
      <c r="C1084" s="671" t="s">
        <v>396</v>
      </c>
      <c r="D1084" s="606" t="s">
        <v>403</v>
      </c>
      <c r="E1084" s="670"/>
      <c r="F1084" s="670"/>
      <c r="G1084" s="670"/>
      <c r="H1084" s="670"/>
      <c r="I1084" s="670"/>
      <c r="J1084" s="670"/>
      <c r="K1084" s="607">
        <v>250</v>
      </c>
      <c r="L1084" s="670"/>
      <c r="M1084" s="670"/>
      <c r="N1084" s="670"/>
      <c r="O1084" s="670"/>
      <c r="P1084" s="670"/>
      <c r="Q1084" s="603">
        <v>250</v>
      </c>
      <c r="R1084" s="670"/>
      <c r="S1084" s="670"/>
      <c r="T1084" s="670"/>
      <c r="U1084" s="670"/>
      <c r="V1084" s="670"/>
      <c r="W1084" s="670"/>
      <c r="X1084" s="608">
        <v>1</v>
      </c>
      <c r="Y1084" s="670"/>
      <c r="Z1084" s="670"/>
      <c r="AA1084" s="670"/>
      <c r="AB1084" s="670"/>
      <c r="AC1084" s="670"/>
      <c r="AD1084" s="605">
        <v>1</v>
      </c>
    </row>
    <row r="1085" spans="1:30" ht="15.75" thickBot="1" x14ac:dyDescent="0.3">
      <c r="A1085" s="593" t="s">
        <v>418</v>
      </c>
      <c r="B1085" s="673">
        <v>45363</v>
      </c>
      <c r="C1085" s="671" t="s">
        <v>396</v>
      </c>
      <c r="D1085" s="600" t="s">
        <v>402</v>
      </c>
      <c r="E1085" s="602"/>
      <c r="F1085" s="602"/>
      <c r="G1085" s="602"/>
      <c r="H1085" s="602"/>
      <c r="I1085" s="602"/>
      <c r="J1085" s="602"/>
      <c r="K1085" s="601">
        <v>1504</v>
      </c>
      <c r="L1085" s="601">
        <v>1000</v>
      </c>
      <c r="M1085" s="602"/>
      <c r="N1085" s="602"/>
      <c r="O1085" s="602"/>
      <c r="P1085" s="602"/>
      <c r="Q1085" s="603">
        <v>2504</v>
      </c>
      <c r="R1085" s="602"/>
      <c r="S1085" s="602"/>
      <c r="T1085" s="602"/>
      <c r="U1085" s="602"/>
      <c r="V1085" s="602"/>
      <c r="W1085" s="602"/>
      <c r="X1085" s="604">
        <v>2</v>
      </c>
      <c r="Y1085" s="604">
        <v>1</v>
      </c>
      <c r="Z1085" s="602"/>
      <c r="AA1085" s="602"/>
      <c r="AB1085" s="602"/>
      <c r="AC1085" s="602"/>
      <c r="AD1085" s="605">
        <v>3</v>
      </c>
    </row>
    <row r="1086" spans="1:30" ht="15.75" thickBot="1" x14ac:dyDescent="0.3">
      <c r="A1086" s="593" t="s">
        <v>418</v>
      </c>
      <c r="B1086" s="690">
        <v>45369</v>
      </c>
      <c r="C1086" s="692" t="s">
        <v>396</v>
      </c>
      <c r="D1086" s="606" t="s">
        <v>399</v>
      </c>
      <c r="E1086" s="670"/>
      <c r="F1086" s="670"/>
      <c r="G1086" s="670"/>
      <c r="H1086" s="670"/>
      <c r="I1086" s="607">
        <v>296</v>
      </c>
      <c r="J1086" s="607">
        <v>1822</v>
      </c>
      <c r="K1086" s="607">
        <v>52391</v>
      </c>
      <c r="L1086" s="607">
        <v>3259</v>
      </c>
      <c r="M1086" s="670"/>
      <c r="N1086" s="670"/>
      <c r="O1086" s="670"/>
      <c r="P1086" s="670"/>
      <c r="Q1086" s="603">
        <v>57768</v>
      </c>
      <c r="R1086" s="670"/>
      <c r="S1086" s="670"/>
      <c r="T1086" s="670"/>
      <c r="U1086" s="670"/>
      <c r="V1086" s="608">
        <v>1</v>
      </c>
      <c r="W1086" s="608">
        <v>3</v>
      </c>
      <c r="X1086" s="608">
        <v>91</v>
      </c>
      <c r="Y1086" s="608">
        <v>6</v>
      </c>
      <c r="Z1086" s="670"/>
      <c r="AA1086" s="670"/>
      <c r="AB1086" s="670"/>
      <c r="AC1086" s="670"/>
      <c r="AD1086" s="605">
        <v>99</v>
      </c>
    </row>
    <row r="1087" spans="1:30" ht="15.75" thickBot="1" x14ac:dyDescent="0.3">
      <c r="A1087" s="593" t="s">
        <v>418</v>
      </c>
      <c r="B1087" s="691">
        <v>45369</v>
      </c>
      <c r="C1087" s="692" t="s">
        <v>396</v>
      </c>
      <c r="D1087" s="600" t="s">
        <v>403</v>
      </c>
      <c r="E1087" s="602"/>
      <c r="F1087" s="602"/>
      <c r="G1087" s="602"/>
      <c r="H1087" s="602"/>
      <c r="I1087" s="602"/>
      <c r="J1087" s="601">
        <v>207</v>
      </c>
      <c r="K1087" s="601">
        <v>14355</v>
      </c>
      <c r="L1087" s="601">
        <v>1578</v>
      </c>
      <c r="M1087" s="602"/>
      <c r="N1087" s="602"/>
      <c r="O1087" s="602"/>
      <c r="P1087" s="602"/>
      <c r="Q1087" s="603">
        <v>16140</v>
      </c>
      <c r="R1087" s="602"/>
      <c r="S1087" s="602"/>
      <c r="T1087" s="602"/>
      <c r="U1087" s="602"/>
      <c r="V1087" s="602"/>
      <c r="W1087" s="604">
        <v>1</v>
      </c>
      <c r="X1087" s="604">
        <v>35</v>
      </c>
      <c r="Y1087" s="604">
        <v>4</v>
      </c>
      <c r="Z1087" s="602"/>
      <c r="AA1087" s="602"/>
      <c r="AB1087" s="602"/>
      <c r="AC1087" s="602"/>
      <c r="AD1087" s="605">
        <v>39</v>
      </c>
    </row>
    <row r="1088" spans="1:30" ht="15.75" thickBot="1" x14ac:dyDescent="0.3">
      <c r="A1088" s="593" t="s">
        <v>418</v>
      </c>
      <c r="B1088" s="690">
        <v>45370</v>
      </c>
      <c r="C1088" s="692" t="s">
        <v>396</v>
      </c>
      <c r="D1088" s="606" t="s">
        <v>399</v>
      </c>
      <c r="E1088" s="670"/>
      <c r="F1088" s="670"/>
      <c r="G1088" s="670"/>
      <c r="H1088" s="670"/>
      <c r="I1088" s="670"/>
      <c r="J1088" s="670"/>
      <c r="K1088" s="670"/>
      <c r="L1088" s="607">
        <v>0</v>
      </c>
      <c r="M1088" s="670"/>
      <c r="N1088" s="670"/>
      <c r="O1088" s="670"/>
      <c r="P1088" s="670"/>
      <c r="Q1088" s="603">
        <v>0</v>
      </c>
      <c r="R1088" s="670"/>
      <c r="S1088" s="670"/>
      <c r="T1088" s="670"/>
      <c r="U1088" s="670"/>
      <c r="V1088" s="670"/>
      <c r="W1088" s="670"/>
      <c r="X1088" s="670"/>
      <c r="Y1088" s="608">
        <v>1</v>
      </c>
      <c r="Z1088" s="670"/>
      <c r="AA1088" s="670"/>
      <c r="AB1088" s="670"/>
      <c r="AC1088" s="670"/>
      <c r="AD1088" s="605">
        <v>1</v>
      </c>
    </row>
    <row r="1089" spans="1:30" ht="15.75" thickBot="1" x14ac:dyDescent="0.3">
      <c r="A1089" s="593" t="s">
        <v>418</v>
      </c>
      <c r="B1089" s="691">
        <v>45370</v>
      </c>
      <c r="C1089" s="692" t="s">
        <v>396</v>
      </c>
      <c r="D1089" s="600" t="s">
        <v>403</v>
      </c>
      <c r="E1089" s="602"/>
      <c r="F1089" s="602"/>
      <c r="G1089" s="602"/>
      <c r="H1089" s="602"/>
      <c r="I1089" s="602"/>
      <c r="J1089" s="602"/>
      <c r="K1089" s="602"/>
      <c r="L1089" s="601">
        <v>0</v>
      </c>
      <c r="M1089" s="602"/>
      <c r="N1089" s="602"/>
      <c r="O1089" s="602"/>
      <c r="P1089" s="602"/>
      <c r="Q1089" s="603">
        <v>0</v>
      </c>
      <c r="R1089" s="602"/>
      <c r="S1089" s="602"/>
      <c r="T1089" s="602"/>
      <c r="U1089" s="602"/>
      <c r="V1089" s="602"/>
      <c r="W1089" s="602"/>
      <c r="X1089" s="602"/>
      <c r="Y1089" s="604">
        <v>1</v>
      </c>
      <c r="Z1089" s="602"/>
      <c r="AA1089" s="602"/>
      <c r="AB1089" s="602"/>
      <c r="AC1089" s="602"/>
      <c r="AD1089" s="605">
        <v>1</v>
      </c>
    </row>
    <row r="1090" spans="1:30" ht="15.75" thickBot="1" x14ac:dyDescent="0.3">
      <c r="A1090" s="593" t="s">
        <v>418</v>
      </c>
      <c r="B1090" s="672">
        <v>45379</v>
      </c>
      <c r="C1090" s="671" t="s">
        <v>396</v>
      </c>
      <c r="D1090" s="606" t="s">
        <v>402</v>
      </c>
      <c r="E1090" s="670"/>
      <c r="F1090" s="670"/>
      <c r="G1090" s="670"/>
      <c r="H1090" s="670"/>
      <c r="I1090" s="670"/>
      <c r="J1090" s="670"/>
      <c r="K1090" s="670"/>
      <c r="L1090" s="607">
        <v>6604</v>
      </c>
      <c r="M1090" s="670"/>
      <c r="N1090" s="670"/>
      <c r="O1090" s="670"/>
      <c r="P1090" s="670"/>
      <c r="Q1090" s="603">
        <v>6604</v>
      </c>
      <c r="R1090" s="670"/>
      <c r="S1090" s="670"/>
      <c r="T1090" s="670"/>
      <c r="U1090" s="670"/>
      <c r="V1090" s="670"/>
      <c r="W1090" s="670"/>
      <c r="X1090" s="670"/>
      <c r="Y1090" s="608">
        <v>7</v>
      </c>
      <c r="Z1090" s="670"/>
      <c r="AA1090" s="670"/>
      <c r="AB1090" s="670"/>
      <c r="AC1090" s="670"/>
      <c r="AD1090" s="605">
        <v>7</v>
      </c>
    </row>
    <row r="1091" spans="1:30" ht="15.75" thickBot="1" x14ac:dyDescent="0.3">
      <c r="A1091" s="593" t="s">
        <v>418</v>
      </c>
      <c r="B1091" s="691">
        <v>45390</v>
      </c>
      <c r="C1091" s="692" t="s">
        <v>396</v>
      </c>
      <c r="D1091" s="600" t="s">
        <v>402</v>
      </c>
      <c r="E1091" s="602"/>
      <c r="F1091" s="602"/>
      <c r="G1091" s="602"/>
      <c r="H1091" s="602"/>
      <c r="I1091" s="602"/>
      <c r="J1091" s="602"/>
      <c r="K1091" s="602"/>
      <c r="L1091" s="601">
        <v>3500</v>
      </c>
      <c r="M1091" s="602"/>
      <c r="N1091" s="602"/>
      <c r="O1091" s="602"/>
      <c r="P1091" s="602"/>
      <c r="Q1091" s="603">
        <v>3500</v>
      </c>
      <c r="R1091" s="602"/>
      <c r="S1091" s="602"/>
      <c r="T1091" s="602"/>
      <c r="U1091" s="602"/>
      <c r="V1091" s="602"/>
      <c r="W1091" s="602"/>
      <c r="X1091" s="602"/>
      <c r="Y1091" s="604">
        <v>3</v>
      </c>
      <c r="Z1091" s="602"/>
      <c r="AA1091" s="602"/>
      <c r="AB1091" s="602"/>
      <c r="AC1091" s="602"/>
      <c r="AD1091" s="605">
        <v>3</v>
      </c>
    </row>
    <row r="1092" spans="1:30" ht="15.75" thickBot="1" x14ac:dyDescent="0.3">
      <c r="A1092" s="593" t="s">
        <v>418</v>
      </c>
      <c r="B1092" s="690">
        <v>45390</v>
      </c>
      <c r="C1092" s="692" t="s">
        <v>396</v>
      </c>
      <c r="D1092" s="606" t="s">
        <v>399</v>
      </c>
      <c r="E1092" s="670"/>
      <c r="F1092" s="670"/>
      <c r="G1092" s="670"/>
      <c r="H1092" s="670"/>
      <c r="I1092" s="670"/>
      <c r="J1092" s="670"/>
      <c r="K1092" s="670"/>
      <c r="L1092" s="607">
        <v>0</v>
      </c>
      <c r="M1092" s="670"/>
      <c r="N1092" s="670"/>
      <c r="O1092" s="670"/>
      <c r="P1092" s="670"/>
      <c r="Q1092" s="603">
        <v>0</v>
      </c>
      <c r="R1092" s="670"/>
      <c r="S1092" s="670"/>
      <c r="T1092" s="670"/>
      <c r="U1092" s="670"/>
      <c r="V1092" s="670"/>
      <c r="W1092" s="670"/>
      <c r="X1092" s="670"/>
      <c r="Y1092" s="608">
        <v>1</v>
      </c>
      <c r="Z1092" s="670"/>
      <c r="AA1092" s="670"/>
      <c r="AB1092" s="670"/>
      <c r="AC1092" s="670"/>
      <c r="AD1092" s="605">
        <v>1</v>
      </c>
    </row>
    <row r="1093" spans="1:30" ht="15.75" thickBot="1" x14ac:dyDescent="0.3">
      <c r="A1093" s="593" t="s">
        <v>418</v>
      </c>
      <c r="B1093" s="691">
        <v>45390</v>
      </c>
      <c r="C1093" s="692" t="s">
        <v>396</v>
      </c>
      <c r="D1093" s="600" t="s">
        <v>403</v>
      </c>
      <c r="E1093" s="602"/>
      <c r="F1093" s="602"/>
      <c r="G1093" s="602"/>
      <c r="H1093" s="602"/>
      <c r="I1093" s="602"/>
      <c r="J1093" s="602"/>
      <c r="K1093" s="602"/>
      <c r="L1093" s="601">
        <v>0</v>
      </c>
      <c r="M1093" s="602"/>
      <c r="N1093" s="602"/>
      <c r="O1093" s="602"/>
      <c r="P1093" s="602"/>
      <c r="Q1093" s="603">
        <v>0</v>
      </c>
      <c r="R1093" s="602"/>
      <c r="S1093" s="602"/>
      <c r="T1093" s="602"/>
      <c r="U1093" s="602"/>
      <c r="V1093" s="602"/>
      <c r="W1093" s="602"/>
      <c r="X1093" s="602"/>
      <c r="Y1093" s="604">
        <v>1</v>
      </c>
      <c r="Z1093" s="602"/>
      <c r="AA1093" s="602"/>
      <c r="AB1093" s="602"/>
      <c r="AC1093" s="602"/>
      <c r="AD1093" s="605">
        <v>1</v>
      </c>
    </row>
    <row r="1094" spans="1:30" ht="15.75" thickBot="1" x14ac:dyDescent="0.3">
      <c r="A1094" s="593" t="s">
        <v>418</v>
      </c>
      <c r="B1094" s="690">
        <v>45391</v>
      </c>
      <c r="C1094" s="692" t="s">
        <v>396</v>
      </c>
      <c r="D1094" s="606" t="s">
        <v>402</v>
      </c>
      <c r="E1094" s="670"/>
      <c r="F1094" s="670"/>
      <c r="G1094" s="670"/>
      <c r="H1094" s="670"/>
      <c r="I1094" s="670"/>
      <c r="J1094" s="670"/>
      <c r="K1094" s="670"/>
      <c r="L1094" s="607">
        <v>675</v>
      </c>
      <c r="M1094" s="607">
        <v>1838</v>
      </c>
      <c r="N1094" s="670"/>
      <c r="O1094" s="670"/>
      <c r="P1094" s="670"/>
      <c r="Q1094" s="603">
        <v>2513</v>
      </c>
      <c r="R1094" s="670"/>
      <c r="S1094" s="670"/>
      <c r="T1094" s="670"/>
      <c r="U1094" s="670"/>
      <c r="V1094" s="670"/>
      <c r="W1094" s="670"/>
      <c r="X1094" s="670"/>
      <c r="Y1094" s="608">
        <v>1</v>
      </c>
      <c r="Z1094" s="608">
        <v>2</v>
      </c>
      <c r="AA1094" s="670"/>
      <c r="AB1094" s="670"/>
      <c r="AC1094" s="670"/>
      <c r="AD1094" s="605">
        <v>3</v>
      </c>
    </row>
    <row r="1095" spans="1:30" ht="15.75" thickBot="1" x14ac:dyDescent="0.3">
      <c r="A1095" s="593" t="s">
        <v>418</v>
      </c>
      <c r="B1095" s="691">
        <v>45391</v>
      </c>
      <c r="C1095" s="692" t="s">
        <v>396</v>
      </c>
      <c r="D1095" s="600" t="s">
        <v>399</v>
      </c>
      <c r="E1095" s="602"/>
      <c r="F1095" s="602"/>
      <c r="G1095" s="602"/>
      <c r="H1095" s="602"/>
      <c r="I1095" s="602"/>
      <c r="J1095" s="602"/>
      <c r="K1095" s="602"/>
      <c r="L1095" s="601">
        <v>134669</v>
      </c>
      <c r="M1095" s="601">
        <v>1531</v>
      </c>
      <c r="N1095" s="602"/>
      <c r="O1095" s="602"/>
      <c r="P1095" s="602"/>
      <c r="Q1095" s="603">
        <v>136200</v>
      </c>
      <c r="R1095" s="602"/>
      <c r="S1095" s="602"/>
      <c r="T1095" s="602"/>
      <c r="U1095" s="602"/>
      <c r="V1095" s="602"/>
      <c r="W1095" s="602"/>
      <c r="X1095" s="602"/>
      <c r="Y1095" s="604">
        <v>229</v>
      </c>
      <c r="Z1095" s="604">
        <v>2</v>
      </c>
      <c r="AA1095" s="602"/>
      <c r="AB1095" s="602"/>
      <c r="AC1095" s="602"/>
      <c r="AD1095" s="605">
        <v>231</v>
      </c>
    </row>
    <row r="1096" spans="1:30" ht="15.75" thickBot="1" x14ac:dyDescent="0.3">
      <c r="A1096" s="593" t="s">
        <v>418</v>
      </c>
      <c r="B1096" s="690">
        <v>45391</v>
      </c>
      <c r="C1096" s="692" t="s">
        <v>396</v>
      </c>
      <c r="D1096" s="606" t="s">
        <v>403</v>
      </c>
      <c r="E1096" s="670"/>
      <c r="F1096" s="670"/>
      <c r="G1096" s="670"/>
      <c r="H1096" s="670"/>
      <c r="I1096" s="670"/>
      <c r="J1096" s="670"/>
      <c r="K1096" s="670"/>
      <c r="L1096" s="607">
        <v>32496</v>
      </c>
      <c r="M1096" s="607">
        <v>1230</v>
      </c>
      <c r="N1096" s="670"/>
      <c r="O1096" s="670"/>
      <c r="P1096" s="670"/>
      <c r="Q1096" s="603">
        <v>33726</v>
      </c>
      <c r="R1096" s="670"/>
      <c r="S1096" s="670"/>
      <c r="T1096" s="670"/>
      <c r="U1096" s="670"/>
      <c r="V1096" s="670"/>
      <c r="W1096" s="670"/>
      <c r="X1096" s="670"/>
      <c r="Y1096" s="608">
        <v>79</v>
      </c>
      <c r="Z1096" s="608">
        <v>3</v>
      </c>
      <c r="AA1096" s="670"/>
      <c r="AB1096" s="670"/>
      <c r="AC1096" s="670"/>
      <c r="AD1096" s="605">
        <v>82</v>
      </c>
    </row>
    <row r="1097" spans="1:30" ht="15.75" thickBot="1" x14ac:dyDescent="0.3">
      <c r="A1097" s="593" t="s">
        <v>418</v>
      </c>
      <c r="B1097" s="691">
        <v>45392</v>
      </c>
      <c r="C1097" s="692" t="s">
        <v>396</v>
      </c>
      <c r="D1097" s="600" t="s">
        <v>399</v>
      </c>
      <c r="E1097" s="602"/>
      <c r="F1097" s="602"/>
      <c r="G1097" s="602"/>
      <c r="H1097" s="602"/>
      <c r="I1097" s="602"/>
      <c r="J1097" s="601">
        <v>250</v>
      </c>
      <c r="K1097" s="601">
        <v>4450</v>
      </c>
      <c r="L1097" s="601">
        <v>147399</v>
      </c>
      <c r="M1097" s="601">
        <v>1332</v>
      </c>
      <c r="N1097" s="602"/>
      <c r="O1097" s="602"/>
      <c r="P1097" s="602"/>
      <c r="Q1097" s="603">
        <v>153431</v>
      </c>
      <c r="R1097" s="602"/>
      <c r="S1097" s="602"/>
      <c r="T1097" s="602"/>
      <c r="U1097" s="602"/>
      <c r="V1097" s="602"/>
      <c r="W1097" s="604">
        <v>1</v>
      </c>
      <c r="X1097" s="604">
        <v>8</v>
      </c>
      <c r="Y1097" s="604">
        <v>235</v>
      </c>
      <c r="Z1097" s="604">
        <v>3</v>
      </c>
      <c r="AA1097" s="602"/>
      <c r="AB1097" s="602"/>
      <c r="AC1097" s="602"/>
      <c r="AD1097" s="605">
        <v>245</v>
      </c>
    </row>
    <row r="1098" spans="1:30" ht="15.75" thickBot="1" x14ac:dyDescent="0.3">
      <c r="A1098" s="593" t="s">
        <v>418</v>
      </c>
      <c r="B1098" s="690">
        <v>45392</v>
      </c>
      <c r="C1098" s="692" t="s">
        <v>396</v>
      </c>
      <c r="D1098" s="606" t="s">
        <v>403</v>
      </c>
      <c r="E1098" s="670"/>
      <c r="F1098" s="670"/>
      <c r="G1098" s="670"/>
      <c r="H1098" s="670"/>
      <c r="I1098" s="670"/>
      <c r="J1098" s="670"/>
      <c r="K1098" s="607">
        <v>1524</v>
      </c>
      <c r="L1098" s="607">
        <v>29801</v>
      </c>
      <c r="M1098" s="607">
        <v>1309</v>
      </c>
      <c r="N1098" s="670"/>
      <c r="O1098" s="670"/>
      <c r="P1098" s="670"/>
      <c r="Q1098" s="603">
        <v>32634</v>
      </c>
      <c r="R1098" s="670"/>
      <c r="S1098" s="670"/>
      <c r="T1098" s="670"/>
      <c r="U1098" s="670"/>
      <c r="V1098" s="670"/>
      <c r="W1098" s="670"/>
      <c r="X1098" s="608">
        <v>5</v>
      </c>
      <c r="Y1098" s="608">
        <v>73</v>
      </c>
      <c r="Z1098" s="608">
        <v>5</v>
      </c>
      <c r="AA1098" s="670"/>
      <c r="AB1098" s="670"/>
      <c r="AC1098" s="670"/>
      <c r="AD1098" s="605">
        <v>82</v>
      </c>
    </row>
    <row r="1099" spans="1:30" ht="15.75" thickBot="1" x14ac:dyDescent="0.3">
      <c r="A1099" s="593" t="s">
        <v>418</v>
      </c>
      <c r="B1099" s="691">
        <v>45393</v>
      </c>
      <c r="C1099" s="692" t="s">
        <v>396</v>
      </c>
      <c r="D1099" s="600" t="s">
        <v>399</v>
      </c>
      <c r="E1099" s="602"/>
      <c r="F1099" s="602"/>
      <c r="G1099" s="602"/>
      <c r="H1099" s="602"/>
      <c r="I1099" s="602"/>
      <c r="J1099" s="602"/>
      <c r="K1099" s="602"/>
      <c r="L1099" s="601">
        <v>89249</v>
      </c>
      <c r="M1099" s="601">
        <v>1320</v>
      </c>
      <c r="N1099" s="602"/>
      <c r="O1099" s="602"/>
      <c r="P1099" s="602"/>
      <c r="Q1099" s="603">
        <v>90569</v>
      </c>
      <c r="R1099" s="602"/>
      <c r="S1099" s="602"/>
      <c r="T1099" s="602"/>
      <c r="U1099" s="602"/>
      <c r="V1099" s="602"/>
      <c r="W1099" s="602"/>
      <c r="X1099" s="602"/>
      <c r="Y1099" s="604">
        <v>133</v>
      </c>
      <c r="Z1099" s="604">
        <v>4</v>
      </c>
      <c r="AA1099" s="602"/>
      <c r="AB1099" s="602"/>
      <c r="AC1099" s="602"/>
      <c r="AD1099" s="605">
        <v>136</v>
      </c>
    </row>
    <row r="1100" spans="1:30" ht="15.75" thickBot="1" x14ac:dyDescent="0.3">
      <c r="A1100" s="593" t="s">
        <v>418</v>
      </c>
      <c r="B1100" s="690">
        <v>45393</v>
      </c>
      <c r="C1100" s="692" t="s">
        <v>396</v>
      </c>
      <c r="D1100" s="606" t="s">
        <v>403</v>
      </c>
      <c r="E1100" s="670"/>
      <c r="F1100" s="670"/>
      <c r="G1100" s="670"/>
      <c r="H1100" s="670"/>
      <c r="I1100" s="670"/>
      <c r="J1100" s="670"/>
      <c r="K1100" s="670"/>
      <c r="L1100" s="607">
        <v>18561</v>
      </c>
      <c r="M1100" s="607">
        <v>477</v>
      </c>
      <c r="N1100" s="670"/>
      <c r="O1100" s="670"/>
      <c r="P1100" s="670"/>
      <c r="Q1100" s="603">
        <v>19038</v>
      </c>
      <c r="R1100" s="670"/>
      <c r="S1100" s="670"/>
      <c r="T1100" s="670"/>
      <c r="U1100" s="670"/>
      <c r="V1100" s="670"/>
      <c r="W1100" s="670"/>
      <c r="X1100" s="670"/>
      <c r="Y1100" s="608">
        <v>38</v>
      </c>
      <c r="Z1100" s="608">
        <v>3</v>
      </c>
      <c r="AA1100" s="670"/>
      <c r="AB1100" s="670"/>
      <c r="AC1100" s="670"/>
      <c r="AD1100" s="605">
        <v>40</v>
      </c>
    </row>
    <row r="1101" spans="1:30" ht="15.75" thickBot="1" x14ac:dyDescent="0.3">
      <c r="A1101" s="593" t="s">
        <v>418</v>
      </c>
      <c r="B1101" s="691">
        <v>45394</v>
      </c>
      <c r="C1101" s="692" t="s">
        <v>396</v>
      </c>
      <c r="D1101" s="600" t="s">
        <v>399</v>
      </c>
      <c r="E1101" s="602"/>
      <c r="F1101" s="602"/>
      <c r="G1101" s="602"/>
      <c r="H1101" s="602"/>
      <c r="I1101" s="602"/>
      <c r="J1101" s="602"/>
      <c r="K1101" s="602"/>
      <c r="L1101" s="601">
        <v>62939</v>
      </c>
      <c r="M1101" s="602"/>
      <c r="N1101" s="602"/>
      <c r="O1101" s="602"/>
      <c r="P1101" s="602"/>
      <c r="Q1101" s="603">
        <v>62939</v>
      </c>
      <c r="R1101" s="602"/>
      <c r="S1101" s="602"/>
      <c r="T1101" s="602"/>
      <c r="U1101" s="602"/>
      <c r="V1101" s="602"/>
      <c r="W1101" s="602"/>
      <c r="X1101" s="602"/>
      <c r="Y1101" s="604">
        <v>93</v>
      </c>
      <c r="Z1101" s="602"/>
      <c r="AA1101" s="602"/>
      <c r="AB1101" s="602"/>
      <c r="AC1101" s="602"/>
      <c r="AD1101" s="605">
        <v>93</v>
      </c>
    </row>
    <row r="1102" spans="1:30" ht="15.75" thickBot="1" x14ac:dyDescent="0.3">
      <c r="A1102" s="593" t="s">
        <v>418</v>
      </c>
      <c r="B1102" s="690">
        <v>45394</v>
      </c>
      <c r="C1102" s="692" t="s">
        <v>396</v>
      </c>
      <c r="D1102" s="606" t="s">
        <v>403</v>
      </c>
      <c r="E1102" s="670"/>
      <c r="F1102" s="670"/>
      <c r="G1102" s="670"/>
      <c r="H1102" s="670"/>
      <c r="I1102" s="670"/>
      <c r="J1102" s="670"/>
      <c r="K1102" s="670"/>
      <c r="L1102" s="607">
        <v>10827</v>
      </c>
      <c r="M1102" s="607">
        <v>617</v>
      </c>
      <c r="N1102" s="670"/>
      <c r="O1102" s="670"/>
      <c r="P1102" s="670"/>
      <c r="Q1102" s="603">
        <v>11444</v>
      </c>
      <c r="R1102" s="670"/>
      <c r="S1102" s="670"/>
      <c r="T1102" s="670"/>
      <c r="U1102" s="670"/>
      <c r="V1102" s="670"/>
      <c r="W1102" s="670"/>
      <c r="X1102" s="670"/>
      <c r="Y1102" s="608">
        <v>25</v>
      </c>
      <c r="Z1102" s="608">
        <v>1</v>
      </c>
      <c r="AA1102" s="670"/>
      <c r="AB1102" s="670"/>
      <c r="AC1102" s="670"/>
      <c r="AD1102" s="605">
        <v>25</v>
      </c>
    </row>
    <row r="1103" spans="1:30" ht="15.75" thickBot="1" x14ac:dyDescent="0.3">
      <c r="A1103" s="593" t="s">
        <v>418</v>
      </c>
      <c r="B1103" s="673">
        <v>45398</v>
      </c>
      <c r="C1103" s="671" t="s">
        <v>396</v>
      </c>
      <c r="D1103" s="600" t="s">
        <v>402</v>
      </c>
      <c r="E1103" s="602"/>
      <c r="F1103" s="602"/>
      <c r="G1103" s="602"/>
      <c r="H1103" s="602"/>
      <c r="I1103" s="602"/>
      <c r="J1103" s="602"/>
      <c r="K1103" s="602"/>
      <c r="L1103" s="602"/>
      <c r="M1103" s="601">
        <v>3506</v>
      </c>
      <c r="N1103" s="602"/>
      <c r="O1103" s="602"/>
      <c r="P1103" s="602"/>
      <c r="Q1103" s="603">
        <v>3506</v>
      </c>
      <c r="R1103" s="602"/>
      <c r="S1103" s="602"/>
      <c r="T1103" s="602"/>
      <c r="U1103" s="602"/>
      <c r="V1103" s="602"/>
      <c r="W1103" s="602"/>
      <c r="X1103" s="602"/>
      <c r="Y1103" s="602"/>
      <c r="Z1103" s="604">
        <v>5</v>
      </c>
      <c r="AA1103" s="602"/>
      <c r="AB1103" s="602"/>
      <c r="AC1103" s="602"/>
      <c r="AD1103" s="605">
        <v>5</v>
      </c>
    </row>
    <row r="1104" spans="1:30" ht="15.75" thickBot="1" x14ac:dyDescent="0.3">
      <c r="A1104" s="593" t="s">
        <v>418</v>
      </c>
      <c r="B1104" s="690">
        <v>45407</v>
      </c>
      <c r="C1104" s="692" t="s">
        <v>396</v>
      </c>
      <c r="D1104" s="606" t="s">
        <v>399</v>
      </c>
      <c r="E1104" s="670"/>
      <c r="F1104" s="670"/>
      <c r="G1104" s="670"/>
      <c r="H1104" s="670"/>
      <c r="I1104" s="670"/>
      <c r="J1104" s="670"/>
      <c r="K1104" s="670"/>
      <c r="L1104" s="607">
        <v>3466</v>
      </c>
      <c r="M1104" s="607">
        <v>56366</v>
      </c>
      <c r="N1104" s="670"/>
      <c r="O1104" s="670"/>
      <c r="P1104" s="670"/>
      <c r="Q1104" s="603">
        <v>59832</v>
      </c>
      <c r="R1104" s="670"/>
      <c r="S1104" s="670"/>
      <c r="T1104" s="670"/>
      <c r="U1104" s="670"/>
      <c r="V1104" s="670"/>
      <c r="W1104" s="670"/>
      <c r="X1104" s="670"/>
      <c r="Y1104" s="608">
        <v>6</v>
      </c>
      <c r="Z1104" s="608">
        <v>100</v>
      </c>
      <c r="AA1104" s="670"/>
      <c r="AB1104" s="670"/>
      <c r="AC1104" s="670"/>
      <c r="AD1104" s="605">
        <v>106</v>
      </c>
    </row>
    <row r="1105" spans="1:30" ht="15.75" thickBot="1" x14ac:dyDescent="0.3">
      <c r="A1105" s="593" t="s">
        <v>418</v>
      </c>
      <c r="B1105" s="691">
        <v>45407</v>
      </c>
      <c r="C1105" s="692" t="s">
        <v>396</v>
      </c>
      <c r="D1105" s="600" t="s">
        <v>403</v>
      </c>
      <c r="E1105" s="602"/>
      <c r="F1105" s="602"/>
      <c r="G1105" s="602"/>
      <c r="H1105" s="602"/>
      <c r="I1105" s="602"/>
      <c r="J1105" s="602"/>
      <c r="K1105" s="602"/>
      <c r="L1105" s="601">
        <v>1017</v>
      </c>
      <c r="M1105" s="601">
        <v>11650</v>
      </c>
      <c r="N1105" s="602"/>
      <c r="O1105" s="602"/>
      <c r="P1105" s="602"/>
      <c r="Q1105" s="603">
        <v>12667</v>
      </c>
      <c r="R1105" s="602"/>
      <c r="S1105" s="602"/>
      <c r="T1105" s="602"/>
      <c r="U1105" s="602"/>
      <c r="V1105" s="602"/>
      <c r="W1105" s="602"/>
      <c r="X1105" s="602"/>
      <c r="Y1105" s="604">
        <v>3</v>
      </c>
      <c r="Z1105" s="604">
        <v>28</v>
      </c>
      <c r="AA1105" s="602"/>
      <c r="AB1105" s="602"/>
      <c r="AC1105" s="602"/>
      <c r="AD1105" s="605">
        <v>31</v>
      </c>
    </row>
    <row r="1106" spans="1:30" ht="15.75" thickBot="1" x14ac:dyDescent="0.3">
      <c r="A1106" s="593" t="s">
        <v>418</v>
      </c>
      <c r="B1106" s="690">
        <v>45408</v>
      </c>
      <c r="C1106" s="692" t="s">
        <v>396</v>
      </c>
      <c r="D1106" s="606" t="s">
        <v>399</v>
      </c>
      <c r="E1106" s="670"/>
      <c r="F1106" s="670"/>
      <c r="G1106" s="670"/>
      <c r="H1106" s="670"/>
      <c r="I1106" s="670"/>
      <c r="J1106" s="670"/>
      <c r="K1106" s="670"/>
      <c r="L1106" s="607">
        <v>1492</v>
      </c>
      <c r="M1106" s="607">
        <v>203178</v>
      </c>
      <c r="N1106" s="670"/>
      <c r="O1106" s="670"/>
      <c r="P1106" s="670"/>
      <c r="Q1106" s="603">
        <v>204670</v>
      </c>
      <c r="R1106" s="670"/>
      <c r="S1106" s="670"/>
      <c r="T1106" s="670"/>
      <c r="U1106" s="670"/>
      <c r="V1106" s="670"/>
      <c r="W1106" s="670"/>
      <c r="X1106" s="670"/>
      <c r="Y1106" s="608">
        <v>3</v>
      </c>
      <c r="Z1106" s="608">
        <v>319</v>
      </c>
      <c r="AA1106" s="670"/>
      <c r="AB1106" s="670"/>
      <c r="AC1106" s="670"/>
      <c r="AD1106" s="605">
        <v>321</v>
      </c>
    </row>
    <row r="1107" spans="1:30" ht="15.75" thickBot="1" x14ac:dyDescent="0.3">
      <c r="A1107" s="593" t="s">
        <v>418</v>
      </c>
      <c r="B1107" s="691">
        <v>45408</v>
      </c>
      <c r="C1107" s="692" t="s">
        <v>396</v>
      </c>
      <c r="D1107" s="600" t="s">
        <v>403</v>
      </c>
      <c r="E1107" s="602"/>
      <c r="F1107" s="602"/>
      <c r="G1107" s="602"/>
      <c r="H1107" s="602"/>
      <c r="I1107" s="602"/>
      <c r="J1107" s="602"/>
      <c r="K1107" s="602"/>
      <c r="L1107" s="601">
        <v>377</v>
      </c>
      <c r="M1107" s="601">
        <v>40469</v>
      </c>
      <c r="N1107" s="602"/>
      <c r="O1107" s="602"/>
      <c r="P1107" s="602"/>
      <c r="Q1107" s="603">
        <v>40846</v>
      </c>
      <c r="R1107" s="602"/>
      <c r="S1107" s="602"/>
      <c r="T1107" s="602"/>
      <c r="U1107" s="602"/>
      <c r="V1107" s="602"/>
      <c r="W1107" s="602"/>
      <c r="X1107" s="602"/>
      <c r="Y1107" s="604">
        <v>1</v>
      </c>
      <c r="Z1107" s="604">
        <v>96</v>
      </c>
      <c r="AA1107" s="602"/>
      <c r="AB1107" s="602"/>
      <c r="AC1107" s="602"/>
      <c r="AD1107" s="605">
        <v>97</v>
      </c>
    </row>
    <row r="1108" spans="1:30" ht="15.75" thickBot="1" x14ac:dyDescent="0.3">
      <c r="A1108" s="593" t="s">
        <v>418</v>
      </c>
      <c r="B1108" s="672">
        <v>45412</v>
      </c>
      <c r="C1108" s="671" t="s">
        <v>396</v>
      </c>
      <c r="D1108" s="606" t="s">
        <v>402</v>
      </c>
      <c r="E1108" s="670"/>
      <c r="F1108" s="670"/>
      <c r="G1108" s="670"/>
      <c r="H1108" s="670"/>
      <c r="I1108" s="670"/>
      <c r="J1108" s="670"/>
      <c r="K1108" s="670"/>
      <c r="L1108" s="670"/>
      <c r="M1108" s="607">
        <v>2261</v>
      </c>
      <c r="N1108" s="670"/>
      <c r="O1108" s="670"/>
      <c r="P1108" s="670"/>
      <c r="Q1108" s="603">
        <v>2261</v>
      </c>
      <c r="R1108" s="670"/>
      <c r="S1108" s="670"/>
      <c r="T1108" s="670"/>
      <c r="U1108" s="670"/>
      <c r="V1108" s="670"/>
      <c r="W1108" s="670"/>
      <c r="X1108" s="670"/>
      <c r="Y1108" s="670"/>
      <c r="Z1108" s="608">
        <v>7</v>
      </c>
      <c r="AA1108" s="670"/>
      <c r="AB1108" s="670"/>
      <c r="AC1108" s="670"/>
      <c r="AD1108" s="605">
        <v>7</v>
      </c>
    </row>
    <row r="1109" spans="1:30" ht="15.75" thickBot="1" x14ac:dyDescent="0.3">
      <c r="A1109" s="593" t="s">
        <v>418</v>
      </c>
      <c r="B1109" s="691">
        <v>45413</v>
      </c>
      <c r="C1109" s="692" t="s">
        <v>396</v>
      </c>
      <c r="D1109" s="600" t="s">
        <v>399</v>
      </c>
      <c r="E1109" s="602"/>
      <c r="F1109" s="602"/>
      <c r="G1109" s="602"/>
      <c r="H1109" s="602"/>
      <c r="I1109" s="602"/>
      <c r="J1109" s="602"/>
      <c r="K1109" s="602"/>
      <c r="L1109" s="602"/>
      <c r="M1109" s="601">
        <v>111643</v>
      </c>
      <c r="N1109" s="601">
        <v>2791</v>
      </c>
      <c r="O1109" s="602"/>
      <c r="P1109" s="602"/>
      <c r="Q1109" s="603">
        <v>114434</v>
      </c>
      <c r="R1109" s="602"/>
      <c r="S1109" s="602"/>
      <c r="T1109" s="602"/>
      <c r="U1109" s="602"/>
      <c r="V1109" s="602"/>
      <c r="W1109" s="602"/>
      <c r="X1109" s="602"/>
      <c r="Y1109" s="602"/>
      <c r="Z1109" s="604">
        <v>192</v>
      </c>
      <c r="AA1109" s="604">
        <v>6</v>
      </c>
      <c r="AB1109" s="602"/>
      <c r="AC1109" s="602"/>
      <c r="AD1109" s="605">
        <v>196</v>
      </c>
    </row>
    <row r="1110" spans="1:30" ht="15.75" thickBot="1" x14ac:dyDescent="0.3">
      <c r="A1110" s="593" t="s">
        <v>418</v>
      </c>
      <c r="B1110" s="690">
        <v>45413</v>
      </c>
      <c r="C1110" s="692" t="s">
        <v>396</v>
      </c>
      <c r="D1110" s="606" t="s">
        <v>403</v>
      </c>
      <c r="E1110" s="670"/>
      <c r="F1110" s="670"/>
      <c r="G1110" s="670"/>
      <c r="H1110" s="670"/>
      <c r="I1110" s="670"/>
      <c r="J1110" s="670"/>
      <c r="K1110" s="670"/>
      <c r="L1110" s="670"/>
      <c r="M1110" s="607">
        <v>22845</v>
      </c>
      <c r="N1110" s="607">
        <v>1300</v>
      </c>
      <c r="O1110" s="670"/>
      <c r="P1110" s="670"/>
      <c r="Q1110" s="603">
        <v>24145</v>
      </c>
      <c r="R1110" s="670"/>
      <c r="S1110" s="670"/>
      <c r="T1110" s="670"/>
      <c r="U1110" s="670"/>
      <c r="V1110" s="670"/>
      <c r="W1110" s="670"/>
      <c r="X1110" s="670"/>
      <c r="Y1110" s="670"/>
      <c r="Z1110" s="608">
        <v>53</v>
      </c>
      <c r="AA1110" s="608">
        <v>4</v>
      </c>
      <c r="AB1110" s="670"/>
      <c r="AC1110" s="670"/>
      <c r="AD1110" s="605">
        <v>55</v>
      </c>
    </row>
    <row r="1111" spans="1:30" ht="15.75" thickBot="1" x14ac:dyDescent="0.3">
      <c r="A1111" s="593" t="s">
        <v>418</v>
      </c>
      <c r="B1111" s="673">
        <v>45418</v>
      </c>
      <c r="C1111" s="671" t="s">
        <v>396</v>
      </c>
      <c r="D1111" s="600" t="s">
        <v>402</v>
      </c>
      <c r="E1111" s="602"/>
      <c r="F1111" s="602"/>
      <c r="G1111" s="602"/>
      <c r="H1111" s="602"/>
      <c r="I1111" s="602"/>
      <c r="J1111" s="602"/>
      <c r="K1111" s="602"/>
      <c r="L1111" s="602"/>
      <c r="M1111" s="601">
        <v>500</v>
      </c>
      <c r="N1111" s="601">
        <v>4345</v>
      </c>
      <c r="O1111" s="602"/>
      <c r="P1111" s="602"/>
      <c r="Q1111" s="603">
        <v>4845</v>
      </c>
      <c r="R1111" s="602"/>
      <c r="S1111" s="602"/>
      <c r="T1111" s="602"/>
      <c r="U1111" s="602"/>
      <c r="V1111" s="602"/>
      <c r="W1111" s="602"/>
      <c r="X1111" s="602"/>
      <c r="Y1111" s="602"/>
      <c r="Z1111" s="604">
        <v>1</v>
      </c>
      <c r="AA1111" s="604">
        <v>7</v>
      </c>
      <c r="AB1111" s="602"/>
      <c r="AC1111" s="602"/>
      <c r="AD1111" s="605">
        <v>7</v>
      </c>
    </row>
    <row r="1112" spans="1:30" ht="15.75" thickBot="1" x14ac:dyDescent="0.3">
      <c r="A1112" s="593" t="s">
        <v>418</v>
      </c>
      <c r="B1112" s="690">
        <v>45421</v>
      </c>
      <c r="C1112" s="692" t="s">
        <v>396</v>
      </c>
      <c r="D1112" s="606" t="s">
        <v>399</v>
      </c>
      <c r="E1112" s="670"/>
      <c r="F1112" s="670"/>
      <c r="G1112" s="670"/>
      <c r="H1112" s="670"/>
      <c r="I1112" s="670"/>
      <c r="J1112" s="670"/>
      <c r="K1112" s="670"/>
      <c r="L1112" s="670"/>
      <c r="M1112" s="607">
        <v>88094</v>
      </c>
      <c r="N1112" s="607">
        <v>167258</v>
      </c>
      <c r="O1112" s="670"/>
      <c r="P1112" s="670"/>
      <c r="Q1112" s="603">
        <v>255352</v>
      </c>
      <c r="R1112" s="670"/>
      <c r="S1112" s="670"/>
      <c r="T1112" s="670"/>
      <c r="U1112" s="670"/>
      <c r="V1112" s="670"/>
      <c r="W1112" s="670"/>
      <c r="X1112" s="670"/>
      <c r="Y1112" s="670"/>
      <c r="Z1112" s="608">
        <v>144</v>
      </c>
      <c r="AA1112" s="608">
        <v>270</v>
      </c>
      <c r="AB1112" s="670"/>
      <c r="AC1112" s="670"/>
      <c r="AD1112" s="605">
        <v>412</v>
      </c>
    </row>
    <row r="1113" spans="1:30" ht="15.75" thickBot="1" x14ac:dyDescent="0.3">
      <c r="A1113" s="593" t="s">
        <v>418</v>
      </c>
      <c r="B1113" s="691">
        <v>45421</v>
      </c>
      <c r="C1113" s="692" t="s">
        <v>396</v>
      </c>
      <c r="D1113" s="600" t="s">
        <v>403</v>
      </c>
      <c r="E1113" s="602"/>
      <c r="F1113" s="602"/>
      <c r="G1113" s="602"/>
      <c r="H1113" s="602"/>
      <c r="I1113" s="602"/>
      <c r="J1113" s="602"/>
      <c r="K1113" s="602"/>
      <c r="L1113" s="602"/>
      <c r="M1113" s="601">
        <v>12445</v>
      </c>
      <c r="N1113" s="601">
        <v>32741</v>
      </c>
      <c r="O1113" s="602"/>
      <c r="P1113" s="602"/>
      <c r="Q1113" s="603">
        <v>45186</v>
      </c>
      <c r="R1113" s="602"/>
      <c r="S1113" s="602"/>
      <c r="T1113" s="602"/>
      <c r="U1113" s="602"/>
      <c r="V1113" s="602"/>
      <c r="W1113" s="602"/>
      <c r="X1113" s="602"/>
      <c r="Y1113" s="602"/>
      <c r="Z1113" s="604">
        <v>36</v>
      </c>
      <c r="AA1113" s="604">
        <v>89</v>
      </c>
      <c r="AB1113" s="602"/>
      <c r="AC1113" s="602"/>
      <c r="AD1113" s="605">
        <v>124</v>
      </c>
    </row>
    <row r="1114" spans="1:30" ht="15.75" thickBot="1" x14ac:dyDescent="0.3">
      <c r="A1114" s="593" t="s">
        <v>418</v>
      </c>
      <c r="B1114" s="690">
        <v>45426</v>
      </c>
      <c r="C1114" s="692" t="s">
        <v>396</v>
      </c>
      <c r="D1114" s="606" t="s">
        <v>399</v>
      </c>
      <c r="E1114" s="670"/>
      <c r="F1114" s="670"/>
      <c r="G1114" s="670"/>
      <c r="H1114" s="670"/>
      <c r="I1114" s="670"/>
      <c r="J1114" s="670"/>
      <c r="K1114" s="670"/>
      <c r="L1114" s="670"/>
      <c r="M1114" s="607">
        <v>1497</v>
      </c>
      <c r="N1114" s="607">
        <v>81460</v>
      </c>
      <c r="O1114" s="670"/>
      <c r="P1114" s="670"/>
      <c r="Q1114" s="603">
        <v>82957</v>
      </c>
      <c r="R1114" s="670"/>
      <c r="S1114" s="670"/>
      <c r="T1114" s="670"/>
      <c r="U1114" s="670"/>
      <c r="V1114" s="670"/>
      <c r="W1114" s="670"/>
      <c r="X1114" s="670"/>
      <c r="Y1114" s="670"/>
      <c r="Z1114" s="608">
        <v>2</v>
      </c>
      <c r="AA1114" s="608">
        <v>120</v>
      </c>
      <c r="AB1114" s="670"/>
      <c r="AC1114" s="670"/>
      <c r="AD1114" s="605">
        <v>122</v>
      </c>
    </row>
    <row r="1115" spans="1:30" ht="15.75" thickBot="1" x14ac:dyDescent="0.3">
      <c r="A1115" s="593" t="s">
        <v>418</v>
      </c>
      <c r="B1115" s="691">
        <v>45426</v>
      </c>
      <c r="C1115" s="692" t="s">
        <v>396</v>
      </c>
      <c r="D1115" s="600" t="s">
        <v>403</v>
      </c>
      <c r="E1115" s="602"/>
      <c r="F1115" s="602"/>
      <c r="G1115" s="602"/>
      <c r="H1115" s="602"/>
      <c r="I1115" s="602"/>
      <c r="J1115" s="602"/>
      <c r="K1115" s="602"/>
      <c r="L1115" s="602"/>
      <c r="M1115" s="601">
        <v>95</v>
      </c>
      <c r="N1115" s="601">
        <v>21097</v>
      </c>
      <c r="O1115" s="602"/>
      <c r="P1115" s="602"/>
      <c r="Q1115" s="603">
        <v>21192</v>
      </c>
      <c r="R1115" s="602"/>
      <c r="S1115" s="602"/>
      <c r="T1115" s="602"/>
      <c r="U1115" s="602"/>
      <c r="V1115" s="602"/>
      <c r="W1115" s="602"/>
      <c r="X1115" s="602"/>
      <c r="Y1115" s="602"/>
      <c r="Z1115" s="604">
        <v>1</v>
      </c>
      <c r="AA1115" s="604">
        <v>42</v>
      </c>
      <c r="AB1115" s="602"/>
      <c r="AC1115" s="602"/>
      <c r="AD1115" s="605">
        <v>43</v>
      </c>
    </row>
    <row r="1116" spans="1:30" ht="15.75" thickBot="1" x14ac:dyDescent="0.3">
      <c r="A1116" s="593" t="s">
        <v>418</v>
      </c>
      <c r="B1116" s="672">
        <v>45429</v>
      </c>
      <c r="C1116" s="671" t="s">
        <v>396</v>
      </c>
      <c r="D1116" s="606" t="s">
        <v>399</v>
      </c>
      <c r="E1116" s="670"/>
      <c r="F1116" s="670"/>
      <c r="G1116" s="670"/>
      <c r="H1116" s="670"/>
      <c r="I1116" s="670"/>
      <c r="J1116" s="670"/>
      <c r="K1116" s="670"/>
      <c r="L1116" s="670"/>
      <c r="M1116" s="670"/>
      <c r="N1116" s="607">
        <v>727</v>
      </c>
      <c r="O1116" s="670"/>
      <c r="P1116" s="670"/>
      <c r="Q1116" s="603">
        <v>727</v>
      </c>
      <c r="R1116" s="670"/>
      <c r="S1116" s="670"/>
      <c r="T1116" s="670"/>
      <c r="U1116" s="670"/>
      <c r="V1116" s="670"/>
      <c r="W1116" s="670"/>
      <c r="X1116" s="670"/>
      <c r="Y1116" s="670"/>
      <c r="Z1116" s="670"/>
      <c r="AA1116" s="608">
        <v>1</v>
      </c>
      <c r="AB1116" s="670"/>
      <c r="AC1116" s="670"/>
      <c r="AD1116" s="605">
        <v>1</v>
      </c>
    </row>
    <row r="1117" spans="1:30" ht="15.75" thickBot="1" x14ac:dyDescent="0.3">
      <c r="A1117" s="593" t="s">
        <v>418</v>
      </c>
      <c r="B1117" s="673">
        <v>45432</v>
      </c>
      <c r="C1117" s="671" t="s">
        <v>396</v>
      </c>
      <c r="D1117" s="600" t="s">
        <v>402</v>
      </c>
      <c r="E1117" s="602"/>
      <c r="F1117" s="602"/>
      <c r="G1117" s="601">
        <v>462</v>
      </c>
      <c r="H1117" s="602"/>
      <c r="I1117" s="602"/>
      <c r="J1117" s="602"/>
      <c r="K1117" s="602"/>
      <c r="L1117" s="602"/>
      <c r="M1117" s="602"/>
      <c r="N1117" s="602"/>
      <c r="O1117" s="602"/>
      <c r="P1117" s="602"/>
      <c r="Q1117" s="603">
        <v>462</v>
      </c>
      <c r="R1117" s="602"/>
      <c r="S1117" s="602"/>
      <c r="T1117" s="604">
        <v>1</v>
      </c>
      <c r="U1117" s="602"/>
      <c r="V1117" s="602"/>
      <c r="W1117" s="602"/>
      <c r="X1117" s="602"/>
      <c r="Y1117" s="602"/>
      <c r="Z1117" s="602"/>
      <c r="AA1117" s="602"/>
      <c r="AB1117" s="602"/>
      <c r="AC1117" s="602"/>
      <c r="AD1117" s="605">
        <v>1</v>
      </c>
    </row>
    <row r="1118" spans="1:30" ht="15.75" thickBot="1" x14ac:dyDescent="0.3">
      <c r="A1118" s="593" t="s">
        <v>418</v>
      </c>
      <c r="B1118" s="690">
        <v>45433</v>
      </c>
      <c r="C1118" s="692" t="s">
        <v>396</v>
      </c>
      <c r="D1118" s="606" t="s">
        <v>399</v>
      </c>
      <c r="E1118" s="670"/>
      <c r="F1118" s="670"/>
      <c r="G1118" s="670"/>
      <c r="H1118" s="670"/>
      <c r="I1118" s="670"/>
      <c r="J1118" s="670"/>
      <c r="K1118" s="670"/>
      <c r="L1118" s="670"/>
      <c r="M1118" s="607">
        <v>281</v>
      </c>
      <c r="N1118" s="607">
        <v>102321</v>
      </c>
      <c r="O1118" s="670"/>
      <c r="P1118" s="670"/>
      <c r="Q1118" s="603">
        <v>102602</v>
      </c>
      <c r="R1118" s="670"/>
      <c r="S1118" s="670"/>
      <c r="T1118" s="670"/>
      <c r="U1118" s="670"/>
      <c r="V1118" s="670"/>
      <c r="W1118" s="670"/>
      <c r="X1118" s="670"/>
      <c r="Y1118" s="670"/>
      <c r="Z1118" s="608">
        <v>1</v>
      </c>
      <c r="AA1118" s="608">
        <v>166</v>
      </c>
      <c r="AB1118" s="670"/>
      <c r="AC1118" s="670"/>
      <c r="AD1118" s="605">
        <v>167</v>
      </c>
    </row>
    <row r="1119" spans="1:30" ht="15.75" thickBot="1" x14ac:dyDescent="0.3">
      <c r="A1119" s="593" t="s">
        <v>418</v>
      </c>
      <c r="B1119" s="691">
        <v>45433</v>
      </c>
      <c r="C1119" s="692" t="s">
        <v>396</v>
      </c>
      <c r="D1119" s="600" t="s">
        <v>403</v>
      </c>
      <c r="E1119" s="602"/>
      <c r="F1119" s="602"/>
      <c r="G1119" s="602"/>
      <c r="H1119" s="602"/>
      <c r="I1119" s="602"/>
      <c r="J1119" s="602"/>
      <c r="K1119" s="602"/>
      <c r="L1119" s="602"/>
      <c r="M1119" s="601">
        <v>448</v>
      </c>
      <c r="N1119" s="601">
        <v>28501</v>
      </c>
      <c r="O1119" s="602"/>
      <c r="P1119" s="602"/>
      <c r="Q1119" s="603">
        <v>28949</v>
      </c>
      <c r="R1119" s="602"/>
      <c r="S1119" s="602"/>
      <c r="T1119" s="602"/>
      <c r="U1119" s="602"/>
      <c r="V1119" s="602"/>
      <c r="W1119" s="602"/>
      <c r="X1119" s="602"/>
      <c r="Y1119" s="602"/>
      <c r="Z1119" s="604">
        <v>1</v>
      </c>
      <c r="AA1119" s="604">
        <v>69</v>
      </c>
      <c r="AB1119" s="602"/>
      <c r="AC1119" s="602"/>
      <c r="AD1119" s="605">
        <v>70</v>
      </c>
    </row>
    <row r="1120" spans="1:30" ht="15.75" thickBot="1" x14ac:dyDescent="0.3">
      <c r="A1120" s="593" t="s">
        <v>418</v>
      </c>
      <c r="B1120" s="672">
        <v>45447</v>
      </c>
      <c r="C1120" s="671" t="s">
        <v>396</v>
      </c>
      <c r="D1120" s="606" t="s">
        <v>402</v>
      </c>
      <c r="E1120" s="670"/>
      <c r="F1120" s="670"/>
      <c r="G1120" s="670"/>
      <c r="H1120" s="670"/>
      <c r="I1120" s="670"/>
      <c r="J1120" s="670"/>
      <c r="K1120" s="670"/>
      <c r="L1120" s="670"/>
      <c r="M1120" s="670"/>
      <c r="N1120" s="607">
        <v>17910</v>
      </c>
      <c r="O1120" s="607">
        <v>1000</v>
      </c>
      <c r="P1120" s="670"/>
      <c r="Q1120" s="603">
        <v>18910</v>
      </c>
      <c r="R1120" s="670"/>
      <c r="S1120" s="670"/>
      <c r="T1120" s="670"/>
      <c r="U1120" s="670"/>
      <c r="V1120" s="670"/>
      <c r="W1120" s="670"/>
      <c r="X1120" s="670"/>
      <c r="Y1120" s="670"/>
      <c r="Z1120" s="670"/>
      <c r="AA1120" s="608">
        <v>22</v>
      </c>
      <c r="AB1120" s="608">
        <v>1</v>
      </c>
      <c r="AC1120" s="670"/>
      <c r="AD1120" s="605">
        <v>23</v>
      </c>
    </row>
    <row r="1121" spans="1:30" ht="15.75" thickBot="1" x14ac:dyDescent="0.3">
      <c r="A1121" s="593" t="s">
        <v>418</v>
      </c>
      <c r="B1121" s="691">
        <v>45448</v>
      </c>
      <c r="C1121" s="692" t="s">
        <v>396</v>
      </c>
      <c r="D1121" s="600" t="s">
        <v>399</v>
      </c>
      <c r="E1121" s="602"/>
      <c r="F1121" s="602"/>
      <c r="G1121" s="602"/>
      <c r="H1121" s="602"/>
      <c r="I1121" s="602"/>
      <c r="J1121" s="602"/>
      <c r="K1121" s="602"/>
      <c r="L1121" s="602"/>
      <c r="M1121" s="602"/>
      <c r="N1121" s="601">
        <v>41754</v>
      </c>
      <c r="O1121" s="602"/>
      <c r="P1121" s="602"/>
      <c r="Q1121" s="603">
        <v>41754</v>
      </c>
      <c r="R1121" s="602"/>
      <c r="S1121" s="602"/>
      <c r="T1121" s="602"/>
      <c r="U1121" s="602"/>
      <c r="V1121" s="602"/>
      <c r="W1121" s="602"/>
      <c r="X1121" s="602"/>
      <c r="Y1121" s="602"/>
      <c r="Z1121" s="602"/>
      <c r="AA1121" s="604">
        <v>70</v>
      </c>
      <c r="AB1121" s="602"/>
      <c r="AC1121" s="602"/>
      <c r="AD1121" s="605">
        <v>70</v>
      </c>
    </row>
    <row r="1122" spans="1:30" ht="15.75" thickBot="1" x14ac:dyDescent="0.3">
      <c r="A1122" s="593" t="s">
        <v>418</v>
      </c>
      <c r="B1122" s="690">
        <v>45448</v>
      </c>
      <c r="C1122" s="692" t="s">
        <v>396</v>
      </c>
      <c r="D1122" s="606" t="s">
        <v>403</v>
      </c>
      <c r="E1122" s="670"/>
      <c r="F1122" s="670"/>
      <c r="G1122" s="670"/>
      <c r="H1122" s="670"/>
      <c r="I1122" s="670"/>
      <c r="J1122" s="670"/>
      <c r="K1122" s="670"/>
      <c r="L1122" s="670"/>
      <c r="M1122" s="670"/>
      <c r="N1122" s="607">
        <v>12578</v>
      </c>
      <c r="O1122" s="607">
        <v>577</v>
      </c>
      <c r="P1122" s="670"/>
      <c r="Q1122" s="603">
        <v>13155</v>
      </c>
      <c r="R1122" s="670"/>
      <c r="S1122" s="670"/>
      <c r="T1122" s="670"/>
      <c r="U1122" s="670"/>
      <c r="V1122" s="670"/>
      <c r="W1122" s="670"/>
      <c r="X1122" s="670"/>
      <c r="Y1122" s="670"/>
      <c r="Z1122" s="670"/>
      <c r="AA1122" s="608">
        <v>33</v>
      </c>
      <c r="AB1122" s="608">
        <v>1</v>
      </c>
      <c r="AC1122" s="670"/>
      <c r="AD1122" s="605">
        <v>34</v>
      </c>
    </row>
    <row r="1123" spans="1:30" ht="15.75" thickBot="1" x14ac:dyDescent="0.3">
      <c r="A1123" s="593" t="s">
        <v>418</v>
      </c>
      <c r="B1123" s="673">
        <v>45460</v>
      </c>
      <c r="C1123" s="671" t="s">
        <v>396</v>
      </c>
      <c r="D1123" s="600" t="s">
        <v>402</v>
      </c>
      <c r="E1123" s="602"/>
      <c r="F1123" s="602"/>
      <c r="G1123" s="601">
        <v>500</v>
      </c>
      <c r="H1123" s="601">
        <v>1000</v>
      </c>
      <c r="I1123" s="601">
        <v>500</v>
      </c>
      <c r="J1123" s="601">
        <v>500</v>
      </c>
      <c r="K1123" s="602"/>
      <c r="L1123" s="602"/>
      <c r="M1123" s="602"/>
      <c r="N1123" s="601">
        <v>20308</v>
      </c>
      <c r="O1123" s="601">
        <v>5307</v>
      </c>
      <c r="P1123" s="602"/>
      <c r="Q1123" s="603">
        <v>28115</v>
      </c>
      <c r="R1123" s="602"/>
      <c r="S1123" s="602"/>
      <c r="T1123" s="604">
        <v>1</v>
      </c>
      <c r="U1123" s="604">
        <v>2</v>
      </c>
      <c r="V1123" s="604">
        <v>1</v>
      </c>
      <c r="W1123" s="604">
        <v>1</v>
      </c>
      <c r="X1123" s="602"/>
      <c r="Y1123" s="602"/>
      <c r="Z1123" s="602"/>
      <c r="AA1123" s="604">
        <v>32</v>
      </c>
      <c r="AB1123" s="604">
        <v>12</v>
      </c>
      <c r="AC1123" s="602"/>
      <c r="AD1123" s="605">
        <v>49</v>
      </c>
    </row>
    <row r="1124" spans="1:30" ht="15.75" thickBot="1" x14ac:dyDescent="0.3">
      <c r="A1124" s="593" t="s">
        <v>418</v>
      </c>
      <c r="B1124" s="690">
        <v>45461</v>
      </c>
      <c r="C1124" s="692" t="s">
        <v>396</v>
      </c>
      <c r="D1124" s="606" t="s">
        <v>399</v>
      </c>
      <c r="E1124" s="670"/>
      <c r="F1124" s="670"/>
      <c r="G1124" s="670"/>
      <c r="H1124" s="670"/>
      <c r="I1124" s="670"/>
      <c r="J1124" s="670"/>
      <c r="K1124" s="670"/>
      <c r="L1124" s="670"/>
      <c r="M1124" s="670"/>
      <c r="N1124" s="607">
        <v>131837</v>
      </c>
      <c r="O1124" s="607">
        <v>1634</v>
      </c>
      <c r="P1124" s="670"/>
      <c r="Q1124" s="603">
        <v>133471</v>
      </c>
      <c r="R1124" s="670"/>
      <c r="S1124" s="670"/>
      <c r="T1124" s="670"/>
      <c r="U1124" s="670"/>
      <c r="V1124" s="670"/>
      <c r="W1124" s="670"/>
      <c r="X1124" s="670"/>
      <c r="Y1124" s="670"/>
      <c r="Z1124" s="670"/>
      <c r="AA1124" s="608">
        <v>222</v>
      </c>
      <c r="AB1124" s="608">
        <v>3</v>
      </c>
      <c r="AC1124" s="670"/>
      <c r="AD1124" s="605">
        <v>225</v>
      </c>
    </row>
    <row r="1125" spans="1:30" ht="15.75" thickBot="1" x14ac:dyDescent="0.3">
      <c r="A1125" s="593" t="s">
        <v>418</v>
      </c>
      <c r="B1125" s="691">
        <v>45461</v>
      </c>
      <c r="C1125" s="692" t="s">
        <v>396</v>
      </c>
      <c r="D1125" s="600" t="s">
        <v>403</v>
      </c>
      <c r="E1125" s="602"/>
      <c r="F1125" s="602"/>
      <c r="G1125" s="602"/>
      <c r="H1125" s="602"/>
      <c r="I1125" s="602"/>
      <c r="J1125" s="602"/>
      <c r="K1125" s="602"/>
      <c r="L1125" s="602"/>
      <c r="M1125" s="602"/>
      <c r="N1125" s="601">
        <v>41768</v>
      </c>
      <c r="O1125" s="601">
        <v>523</v>
      </c>
      <c r="P1125" s="602"/>
      <c r="Q1125" s="603">
        <v>42291</v>
      </c>
      <c r="R1125" s="602"/>
      <c r="S1125" s="602"/>
      <c r="T1125" s="602"/>
      <c r="U1125" s="602"/>
      <c r="V1125" s="602"/>
      <c r="W1125" s="602"/>
      <c r="X1125" s="602"/>
      <c r="Y1125" s="602"/>
      <c r="Z1125" s="602"/>
      <c r="AA1125" s="604">
        <v>109</v>
      </c>
      <c r="AB1125" s="604">
        <v>1</v>
      </c>
      <c r="AC1125" s="602"/>
      <c r="AD1125" s="605">
        <v>110</v>
      </c>
    </row>
    <row r="1126" spans="1:30" ht="15.75" thickBot="1" x14ac:dyDescent="0.3">
      <c r="A1126" s="593" t="s">
        <v>418</v>
      </c>
      <c r="B1126" s="690">
        <v>45463</v>
      </c>
      <c r="C1126" s="692" t="s">
        <v>396</v>
      </c>
      <c r="D1126" s="606" t="s">
        <v>399</v>
      </c>
      <c r="E1126" s="670"/>
      <c r="F1126" s="670"/>
      <c r="G1126" s="670"/>
      <c r="H1126" s="670"/>
      <c r="I1126" s="670"/>
      <c r="J1126" s="670"/>
      <c r="K1126" s="670"/>
      <c r="L1126" s="670"/>
      <c r="M1126" s="670"/>
      <c r="N1126" s="607">
        <v>10342</v>
      </c>
      <c r="O1126" s="607">
        <v>67246</v>
      </c>
      <c r="P1126" s="670"/>
      <c r="Q1126" s="603">
        <v>77588</v>
      </c>
      <c r="R1126" s="670"/>
      <c r="S1126" s="670"/>
      <c r="T1126" s="670"/>
      <c r="U1126" s="670"/>
      <c r="V1126" s="670"/>
      <c r="W1126" s="670"/>
      <c r="X1126" s="670"/>
      <c r="Y1126" s="670"/>
      <c r="Z1126" s="670"/>
      <c r="AA1126" s="608">
        <v>17</v>
      </c>
      <c r="AB1126" s="608">
        <v>123</v>
      </c>
      <c r="AC1126" s="670"/>
      <c r="AD1126" s="605">
        <v>140</v>
      </c>
    </row>
    <row r="1127" spans="1:30" ht="15.75" thickBot="1" x14ac:dyDescent="0.3">
      <c r="A1127" s="593" t="s">
        <v>418</v>
      </c>
      <c r="B1127" s="691">
        <v>45463</v>
      </c>
      <c r="C1127" s="692" t="s">
        <v>396</v>
      </c>
      <c r="D1127" s="600" t="s">
        <v>403</v>
      </c>
      <c r="E1127" s="602"/>
      <c r="F1127" s="602"/>
      <c r="G1127" s="602"/>
      <c r="H1127" s="602"/>
      <c r="I1127" s="602"/>
      <c r="J1127" s="602"/>
      <c r="K1127" s="602"/>
      <c r="L1127" s="602"/>
      <c r="M1127" s="602"/>
      <c r="N1127" s="601">
        <v>2910</v>
      </c>
      <c r="O1127" s="601">
        <v>25230</v>
      </c>
      <c r="P1127" s="602"/>
      <c r="Q1127" s="603">
        <v>28140</v>
      </c>
      <c r="R1127" s="602"/>
      <c r="S1127" s="602"/>
      <c r="T1127" s="602"/>
      <c r="U1127" s="602"/>
      <c r="V1127" s="602"/>
      <c r="W1127" s="602"/>
      <c r="X1127" s="602"/>
      <c r="Y1127" s="602"/>
      <c r="Z1127" s="602"/>
      <c r="AA1127" s="604">
        <v>10</v>
      </c>
      <c r="AB1127" s="604">
        <v>63</v>
      </c>
      <c r="AC1127" s="602"/>
      <c r="AD1127" s="605">
        <v>73</v>
      </c>
    </row>
    <row r="1128" spans="1:30" ht="15.75" thickBot="1" x14ac:dyDescent="0.3">
      <c r="A1128" s="593" t="s">
        <v>418</v>
      </c>
      <c r="B1128" s="690">
        <v>45468</v>
      </c>
      <c r="C1128" s="692" t="s">
        <v>396</v>
      </c>
      <c r="D1128" s="606" t="s">
        <v>399</v>
      </c>
      <c r="E1128" s="670"/>
      <c r="F1128" s="670"/>
      <c r="G1128" s="670"/>
      <c r="H1128" s="670"/>
      <c r="I1128" s="670"/>
      <c r="J1128" s="670"/>
      <c r="K1128" s="670"/>
      <c r="L1128" s="670"/>
      <c r="M1128" s="670"/>
      <c r="N1128" s="670"/>
      <c r="O1128" s="607">
        <v>41621</v>
      </c>
      <c r="P1128" s="670"/>
      <c r="Q1128" s="603">
        <v>41621</v>
      </c>
      <c r="R1128" s="670"/>
      <c r="S1128" s="670"/>
      <c r="T1128" s="670"/>
      <c r="U1128" s="670"/>
      <c r="V1128" s="670"/>
      <c r="W1128" s="670"/>
      <c r="X1128" s="670"/>
      <c r="Y1128" s="670"/>
      <c r="Z1128" s="670"/>
      <c r="AA1128" s="670"/>
      <c r="AB1128" s="608">
        <v>65</v>
      </c>
      <c r="AC1128" s="670"/>
      <c r="AD1128" s="605">
        <v>65</v>
      </c>
    </row>
    <row r="1129" spans="1:30" ht="15.75" thickBot="1" x14ac:dyDescent="0.3">
      <c r="A1129" s="593" t="s">
        <v>418</v>
      </c>
      <c r="B1129" s="691">
        <v>45468</v>
      </c>
      <c r="C1129" s="692" t="s">
        <v>396</v>
      </c>
      <c r="D1129" s="600" t="s">
        <v>403</v>
      </c>
      <c r="E1129" s="602"/>
      <c r="F1129" s="602"/>
      <c r="G1129" s="602"/>
      <c r="H1129" s="602"/>
      <c r="I1129" s="602"/>
      <c r="J1129" s="602"/>
      <c r="K1129" s="602"/>
      <c r="L1129" s="602"/>
      <c r="M1129" s="602"/>
      <c r="N1129" s="602"/>
      <c r="O1129" s="601">
        <v>11349</v>
      </c>
      <c r="P1129" s="602"/>
      <c r="Q1129" s="603">
        <v>11349</v>
      </c>
      <c r="R1129" s="602"/>
      <c r="S1129" s="602"/>
      <c r="T1129" s="602"/>
      <c r="U1129" s="602"/>
      <c r="V1129" s="602"/>
      <c r="W1129" s="602"/>
      <c r="X1129" s="602"/>
      <c r="Y1129" s="602"/>
      <c r="Z1129" s="602"/>
      <c r="AA1129" s="602"/>
      <c r="AB1129" s="604">
        <v>25</v>
      </c>
      <c r="AC1129" s="602"/>
      <c r="AD1129" s="605">
        <v>25</v>
      </c>
    </row>
    <row r="1130" spans="1:30" ht="15.75" thickBot="1" x14ac:dyDescent="0.3">
      <c r="A1130" s="593" t="s">
        <v>418</v>
      </c>
      <c r="B1130" s="672">
        <v>45470</v>
      </c>
      <c r="C1130" s="671" t="s">
        <v>396</v>
      </c>
      <c r="D1130" s="606" t="s">
        <v>402</v>
      </c>
      <c r="E1130" s="670"/>
      <c r="F1130" s="670"/>
      <c r="G1130" s="670"/>
      <c r="H1130" s="670"/>
      <c r="I1130" s="670"/>
      <c r="J1130" s="670"/>
      <c r="K1130" s="670"/>
      <c r="L1130" s="670"/>
      <c r="M1130" s="670"/>
      <c r="N1130" s="607">
        <v>2537</v>
      </c>
      <c r="O1130" s="607">
        <v>13419</v>
      </c>
      <c r="P1130" s="670"/>
      <c r="Q1130" s="603">
        <v>15956</v>
      </c>
      <c r="R1130" s="670"/>
      <c r="S1130" s="670"/>
      <c r="T1130" s="670"/>
      <c r="U1130" s="670"/>
      <c r="V1130" s="670"/>
      <c r="W1130" s="670"/>
      <c r="X1130" s="670"/>
      <c r="Y1130" s="670"/>
      <c r="Z1130" s="670"/>
      <c r="AA1130" s="608">
        <v>4</v>
      </c>
      <c r="AB1130" s="608">
        <v>22</v>
      </c>
      <c r="AC1130" s="670"/>
      <c r="AD1130" s="605">
        <v>26</v>
      </c>
    </row>
    <row r="1131" spans="1:30" ht="15.75" thickBot="1" x14ac:dyDescent="0.3">
      <c r="A1131" s="593" t="s">
        <v>418</v>
      </c>
      <c r="B1131" s="691">
        <v>45481</v>
      </c>
      <c r="C1131" s="692" t="s">
        <v>396</v>
      </c>
      <c r="D1131" s="600" t="s">
        <v>399</v>
      </c>
      <c r="E1131" s="602"/>
      <c r="F1131" s="602"/>
      <c r="G1131" s="602"/>
      <c r="H1131" s="602"/>
      <c r="I1131" s="602"/>
      <c r="J1131" s="602"/>
      <c r="K1131" s="602"/>
      <c r="L1131" s="602"/>
      <c r="M1131" s="602"/>
      <c r="N1131" s="601">
        <v>1500</v>
      </c>
      <c r="O1131" s="601">
        <v>64522</v>
      </c>
      <c r="P1131" s="601">
        <v>1820</v>
      </c>
      <c r="Q1131" s="603">
        <v>67842</v>
      </c>
      <c r="R1131" s="602"/>
      <c r="S1131" s="602"/>
      <c r="T1131" s="602"/>
      <c r="U1131" s="602"/>
      <c r="V1131" s="602"/>
      <c r="W1131" s="602"/>
      <c r="X1131" s="602"/>
      <c r="Y1131" s="602"/>
      <c r="Z1131" s="602"/>
      <c r="AA1131" s="604">
        <v>1</v>
      </c>
      <c r="AB1131" s="604">
        <v>95</v>
      </c>
      <c r="AC1131" s="604">
        <v>3</v>
      </c>
      <c r="AD1131" s="605">
        <v>99</v>
      </c>
    </row>
    <row r="1132" spans="1:30" ht="15.75" thickBot="1" x14ac:dyDescent="0.3">
      <c r="A1132" s="593" t="s">
        <v>418</v>
      </c>
      <c r="B1132" s="690">
        <v>45481</v>
      </c>
      <c r="C1132" s="692" t="s">
        <v>396</v>
      </c>
      <c r="D1132" s="606" t="s">
        <v>403</v>
      </c>
      <c r="E1132" s="670"/>
      <c r="F1132" s="670"/>
      <c r="G1132" s="670"/>
      <c r="H1132" s="670"/>
      <c r="I1132" s="670"/>
      <c r="J1132" s="670"/>
      <c r="K1132" s="670"/>
      <c r="L1132" s="670"/>
      <c r="M1132" s="670"/>
      <c r="N1132" s="670"/>
      <c r="O1132" s="607">
        <v>13858</v>
      </c>
      <c r="P1132" s="607">
        <v>844</v>
      </c>
      <c r="Q1132" s="603">
        <v>14702</v>
      </c>
      <c r="R1132" s="670"/>
      <c r="S1132" s="670"/>
      <c r="T1132" s="670"/>
      <c r="U1132" s="670"/>
      <c r="V1132" s="670"/>
      <c r="W1132" s="670"/>
      <c r="X1132" s="670"/>
      <c r="Y1132" s="670"/>
      <c r="Z1132" s="670"/>
      <c r="AA1132" s="670"/>
      <c r="AB1132" s="608">
        <v>33</v>
      </c>
      <c r="AC1132" s="608">
        <v>2</v>
      </c>
      <c r="AD1132" s="605">
        <v>35</v>
      </c>
    </row>
    <row r="1133" spans="1:30" ht="15.75" thickBot="1" x14ac:dyDescent="0.3">
      <c r="A1133" s="593" t="s">
        <v>418</v>
      </c>
      <c r="B1133" s="691">
        <v>45485</v>
      </c>
      <c r="C1133" s="692" t="s">
        <v>396</v>
      </c>
      <c r="D1133" s="600" t="s">
        <v>399</v>
      </c>
      <c r="E1133" s="602"/>
      <c r="F1133" s="602"/>
      <c r="G1133" s="602"/>
      <c r="H1133" s="602"/>
      <c r="I1133" s="602"/>
      <c r="J1133" s="602"/>
      <c r="K1133" s="602"/>
      <c r="L1133" s="602"/>
      <c r="M1133" s="602"/>
      <c r="N1133" s="601">
        <v>439</v>
      </c>
      <c r="O1133" s="601">
        <v>53963</v>
      </c>
      <c r="P1133" s="601">
        <v>434</v>
      </c>
      <c r="Q1133" s="603">
        <v>54836</v>
      </c>
      <c r="R1133" s="602"/>
      <c r="S1133" s="602"/>
      <c r="T1133" s="602"/>
      <c r="U1133" s="602"/>
      <c r="V1133" s="602"/>
      <c r="W1133" s="602"/>
      <c r="X1133" s="602"/>
      <c r="Y1133" s="602"/>
      <c r="Z1133" s="602"/>
      <c r="AA1133" s="604">
        <v>1</v>
      </c>
      <c r="AB1133" s="604">
        <v>96</v>
      </c>
      <c r="AC1133" s="604">
        <v>1</v>
      </c>
      <c r="AD1133" s="605">
        <v>98</v>
      </c>
    </row>
    <row r="1134" spans="1:30" ht="15.75" thickBot="1" x14ac:dyDescent="0.3">
      <c r="A1134" s="593" t="s">
        <v>418</v>
      </c>
      <c r="B1134" s="690">
        <v>45485</v>
      </c>
      <c r="C1134" s="692" t="s">
        <v>396</v>
      </c>
      <c r="D1134" s="606" t="s">
        <v>403</v>
      </c>
      <c r="E1134" s="670"/>
      <c r="F1134" s="670"/>
      <c r="G1134" s="670"/>
      <c r="H1134" s="670"/>
      <c r="I1134" s="670"/>
      <c r="J1134" s="670"/>
      <c r="K1134" s="670"/>
      <c r="L1134" s="670"/>
      <c r="M1134" s="670"/>
      <c r="N1134" s="607">
        <v>643</v>
      </c>
      <c r="O1134" s="607">
        <v>17329</v>
      </c>
      <c r="P1134" s="607">
        <v>257</v>
      </c>
      <c r="Q1134" s="603">
        <v>18229</v>
      </c>
      <c r="R1134" s="670"/>
      <c r="S1134" s="670"/>
      <c r="T1134" s="670"/>
      <c r="U1134" s="670"/>
      <c r="V1134" s="670"/>
      <c r="W1134" s="670"/>
      <c r="X1134" s="670"/>
      <c r="Y1134" s="670"/>
      <c r="Z1134" s="670"/>
      <c r="AA1134" s="608">
        <v>1</v>
      </c>
      <c r="AB1134" s="608">
        <v>47</v>
      </c>
      <c r="AC1134" s="608">
        <v>1</v>
      </c>
      <c r="AD1134" s="605">
        <v>49</v>
      </c>
    </row>
    <row r="1135" spans="1:30" ht="15.75" thickBot="1" x14ac:dyDescent="0.3">
      <c r="A1135" s="593" t="s">
        <v>418</v>
      </c>
      <c r="B1135" s="691">
        <v>45488</v>
      </c>
      <c r="C1135" s="692" t="s">
        <v>396</v>
      </c>
      <c r="D1135" s="600" t="s">
        <v>399</v>
      </c>
      <c r="E1135" s="602"/>
      <c r="F1135" s="602"/>
      <c r="G1135" s="602"/>
      <c r="H1135" s="602"/>
      <c r="I1135" s="602"/>
      <c r="J1135" s="602"/>
      <c r="K1135" s="602"/>
      <c r="L1135" s="602"/>
      <c r="M1135" s="602"/>
      <c r="N1135" s="601">
        <v>2500</v>
      </c>
      <c r="O1135" s="601">
        <v>523</v>
      </c>
      <c r="P1135" s="601">
        <v>22476</v>
      </c>
      <c r="Q1135" s="603">
        <v>25499</v>
      </c>
      <c r="R1135" s="602"/>
      <c r="S1135" s="602"/>
      <c r="T1135" s="602"/>
      <c r="U1135" s="602"/>
      <c r="V1135" s="602"/>
      <c r="W1135" s="602"/>
      <c r="X1135" s="602"/>
      <c r="Y1135" s="602"/>
      <c r="Z1135" s="602"/>
      <c r="AA1135" s="604">
        <v>2</v>
      </c>
      <c r="AB1135" s="604">
        <v>1</v>
      </c>
      <c r="AC1135" s="604">
        <v>38</v>
      </c>
      <c r="AD1135" s="605">
        <v>41</v>
      </c>
    </row>
    <row r="1136" spans="1:30" ht="15.75" thickBot="1" x14ac:dyDescent="0.3">
      <c r="A1136" s="593" t="s">
        <v>418</v>
      </c>
      <c r="B1136" s="690">
        <v>45488</v>
      </c>
      <c r="C1136" s="692" t="s">
        <v>396</v>
      </c>
      <c r="D1136" s="606" t="s">
        <v>403</v>
      </c>
      <c r="E1136" s="670"/>
      <c r="F1136" s="670"/>
      <c r="G1136" s="670"/>
      <c r="H1136" s="670"/>
      <c r="I1136" s="670"/>
      <c r="J1136" s="670"/>
      <c r="K1136" s="670"/>
      <c r="L1136" s="670"/>
      <c r="M1136" s="670"/>
      <c r="N1136" s="670"/>
      <c r="O1136" s="607">
        <v>89</v>
      </c>
      <c r="P1136" s="607">
        <v>9730</v>
      </c>
      <c r="Q1136" s="603">
        <v>9819</v>
      </c>
      <c r="R1136" s="670"/>
      <c r="S1136" s="670"/>
      <c r="T1136" s="670"/>
      <c r="U1136" s="670"/>
      <c r="V1136" s="670"/>
      <c r="W1136" s="670"/>
      <c r="X1136" s="670"/>
      <c r="Y1136" s="670"/>
      <c r="Z1136" s="670"/>
      <c r="AA1136" s="670"/>
      <c r="AB1136" s="608">
        <v>1</v>
      </c>
      <c r="AC1136" s="608">
        <v>22</v>
      </c>
      <c r="AD1136" s="605">
        <v>23</v>
      </c>
    </row>
    <row r="1137" spans="1:30" ht="15.75" thickBot="1" x14ac:dyDescent="0.3">
      <c r="A1137" s="593" t="s">
        <v>418</v>
      </c>
      <c r="B1137" s="673">
        <v>45490</v>
      </c>
      <c r="C1137" s="671" t="s">
        <v>396</v>
      </c>
      <c r="D1137" s="600" t="s">
        <v>402</v>
      </c>
      <c r="E1137" s="602"/>
      <c r="F1137" s="602"/>
      <c r="G1137" s="602"/>
      <c r="H1137" s="602"/>
      <c r="I1137" s="602"/>
      <c r="J1137" s="602"/>
      <c r="K1137" s="602"/>
      <c r="L1137" s="602"/>
      <c r="M1137" s="602"/>
      <c r="N1137" s="601">
        <v>816</v>
      </c>
      <c r="O1137" s="601">
        <v>22713</v>
      </c>
      <c r="P1137" s="601">
        <v>2153</v>
      </c>
      <c r="Q1137" s="603">
        <v>25682</v>
      </c>
      <c r="R1137" s="602"/>
      <c r="S1137" s="602"/>
      <c r="T1137" s="602"/>
      <c r="U1137" s="602"/>
      <c r="V1137" s="602"/>
      <c r="W1137" s="602"/>
      <c r="X1137" s="602"/>
      <c r="Y1137" s="602"/>
      <c r="Z1137" s="602"/>
      <c r="AA1137" s="604">
        <v>1</v>
      </c>
      <c r="AB1137" s="604">
        <v>41</v>
      </c>
      <c r="AC1137" s="604">
        <v>5</v>
      </c>
      <c r="AD1137" s="605">
        <v>47</v>
      </c>
    </row>
    <row r="1138" spans="1:30" ht="15.75" thickBot="1" x14ac:dyDescent="0.3">
      <c r="A1138" s="593" t="s">
        <v>418</v>
      </c>
      <c r="B1138" s="690">
        <v>45491</v>
      </c>
      <c r="C1138" s="692" t="s">
        <v>396</v>
      </c>
      <c r="D1138" s="606" t="s">
        <v>399</v>
      </c>
      <c r="E1138" s="670"/>
      <c r="F1138" s="670"/>
      <c r="G1138" s="670"/>
      <c r="H1138" s="670"/>
      <c r="I1138" s="670"/>
      <c r="J1138" s="670"/>
      <c r="K1138" s="670"/>
      <c r="L1138" s="670"/>
      <c r="M1138" s="670"/>
      <c r="N1138" s="670"/>
      <c r="O1138" s="607">
        <v>9978</v>
      </c>
      <c r="P1138" s="607">
        <v>34753</v>
      </c>
      <c r="Q1138" s="603">
        <v>44731</v>
      </c>
      <c r="R1138" s="670"/>
      <c r="S1138" s="670"/>
      <c r="T1138" s="670"/>
      <c r="U1138" s="670"/>
      <c r="V1138" s="670"/>
      <c r="W1138" s="670"/>
      <c r="X1138" s="670"/>
      <c r="Y1138" s="670"/>
      <c r="Z1138" s="670"/>
      <c r="AA1138" s="670"/>
      <c r="AB1138" s="608">
        <v>15</v>
      </c>
      <c r="AC1138" s="608">
        <v>53</v>
      </c>
      <c r="AD1138" s="605">
        <v>68</v>
      </c>
    </row>
    <row r="1139" spans="1:30" ht="15.75" thickBot="1" x14ac:dyDescent="0.3">
      <c r="A1139" s="593" t="s">
        <v>418</v>
      </c>
      <c r="B1139" s="691">
        <v>45491</v>
      </c>
      <c r="C1139" s="692" t="s">
        <v>396</v>
      </c>
      <c r="D1139" s="600" t="s">
        <v>403</v>
      </c>
      <c r="E1139" s="602"/>
      <c r="F1139" s="602"/>
      <c r="G1139" s="602"/>
      <c r="H1139" s="602"/>
      <c r="I1139" s="602"/>
      <c r="J1139" s="602"/>
      <c r="K1139" s="602"/>
      <c r="L1139" s="602"/>
      <c r="M1139" s="602"/>
      <c r="N1139" s="602"/>
      <c r="O1139" s="601">
        <v>3472</v>
      </c>
      <c r="P1139" s="601">
        <v>6184</v>
      </c>
      <c r="Q1139" s="603">
        <v>9656</v>
      </c>
      <c r="R1139" s="602"/>
      <c r="S1139" s="602"/>
      <c r="T1139" s="602"/>
      <c r="U1139" s="602"/>
      <c r="V1139" s="602"/>
      <c r="W1139" s="602"/>
      <c r="X1139" s="602"/>
      <c r="Y1139" s="602"/>
      <c r="Z1139" s="602"/>
      <c r="AA1139" s="602"/>
      <c r="AB1139" s="604">
        <v>5</v>
      </c>
      <c r="AC1139" s="604">
        <v>17</v>
      </c>
      <c r="AD1139" s="605">
        <v>22</v>
      </c>
    </row>
    <row r="1140" spans="1:30" ht="15.75" thickBot="1" x14ac:dyDescent="0.3">
      <c r="A1140" s="593" t="s">
        <v>418</v>
      </c>
      <c r="B1140" s="672">
        <v>45495</v>
      </c>
      <c r="C1140" s="671" t="s">
        <v>396</v>
      </c>
      <c r="D1140" s="606" t="s">
        <v>402</v>
      </c>
      <c r="E1140" s="670"/>
      <c r="F1140" s="670"/>
      <c r="G1140" s="670"/>
      <c r="H1140" s="670"/>
      <c r="I1140" s="670"/>
      <c r="J1140" s="670"/>
      <c r="K1140" s="670"/>
      <c r="L1140" s="670"/>
      <c r="M1140" s="607">
        <v>500</v>
      </c>
      <c r="N1140" s="670"/>
      <c r="O1140" s="607">
        <v>12317</v>
      </c>
      <c r="P1140" s="607">
        <v>10330</v>
      </c>
      <c r="Q1140" s="603">
        <v>23147</v>
      </c>
      <c r="R1140" s="670"/>
      <c r="S1140" s="670"/>
      <c r="T1140" s="670"/>
      <c r="U1140" s="670"/>
      <c r="V1140" s="670"/>
      <c r="W1140" s="670"/>
      <c r="X1140" s="670"/>
      <c r="Y1140" s="670"/>
      <c r="Z1140" s="608">
        <v>1</v>
      </c>
      <c r="AA1140" s="670"/>
      <c r="AB1140" s="608">
        <v>24</v>
      </c>
      <c r="AC1140" s="608">
        <v>22</v>
      </c>
      <c r="AD1140" s="605">
        <v>47</v>
      </c>
    </row>
    <row r="1141" spans="1:30" ht="15.75" thickBot="1" x14ac:dyDescent="0.3">
      <c r="A1141" s="593" t="s">
        <v>418</v>
      </c>
      <c r="B1141" s="691">
        <v>45496</v>
      </c>
      <c r="C1141" s="692" t="s">
        <v>396</v>
      </c>
      <c r="D1141" s="600" t="s">
        <v>399</v>
      </c>
      <c r="E1141" s="602"/>
      <c r="F1141" s="602"/>
      <c r="G1141" s="602"/>
      <c r="H1141" s="602"/>
      <c r="I1141" s="602"/>
      <c r="J1141" s="601">
        <v>269</v>
      </c>
      <c r="K1141" s="602"/>
      <c r="L1141" s="602"/>
      <c r="M1141" s="602"/>
      <c r="N1141" s="602"/>
      <c r="O1141" s="601">
        <v>617</v>
      </c>
      <c r="P1141" s="601">
        <v>118986</v>
      </c>
      <c r="Q1141" s="603">
        <v>119872</v>
      </c>
      <c r="R1141" s="602"/>
      <c r="S1141" s="602"/>
      <c r="T1141" s="602"/>
      <c r="U1141" s="602"/>
      <c r="V1141" s="602"/>
      <c r="W1141" s="604">
        <v>1</v>
      </c>
      <c r="X1141" s="602"/>
      <c r="Y1141" s="602"/>
      <c r="Z1141" s="602"/>
      <c r="AA1141" s="602"/>
      <c r="AB1141" s="604">
        <v>1</v>
      </c>
      <c r="AC1141" s="604">
        <v>181</v>
      </c>
      <c r="AD1141" s="605">
        <v>183</v>
      </c>
    </row>
    <row r="1142" spans="1:30" ht="15.75" thickBot="1" x14ac:dyDescent="0.3">
      <c r="A1142" s="593" t="s">
        <v>418</v>
      </c>
      <c r="B1142" s="690">
        <v>45496</v>
      </c>
      <c r="C1142" s="692" t="s">
        <v>396</v>
      </c>
      <c r="D1142" s="606" t="s">
        <v>403</v>
      </c>
      <c r="E1142" s="670"/>
      <c r="F1142" s="670"/>
      <c r="G1142" s="670"/>
      <c r="H1142" s="670"/>
      <c r="I1142" s="607">
        <v>626</v>
      </c>
      <c r="J1142" s="607">
        <v>656</v>
      </c>
      <c r="K1142" s="670"/>
      <c r="L1142" s="670"/>
      <c r="M1142" s="670"/>
      <c r="N1142" s="670"/>
      <c r="O1142" s="607">
        <v>317</v>
      </c>
      <c r="P1142" s="607">
        <v>16665</v>
      </c>
      <c r="Q1142" s="603">
        <v>18264</v>
      </c>
      <c r="R1142" s="670"/>
      <c r="S1142" s="670"/>
      <c r="T1142" s="670"/>
      <c r="U1142" s="670"/>
      <c r="V1142" s="608">
        <v>1</v>
      </c>
      <c r="W1142" s="608">
        <v>1</v>
      </c>
      <c r="X1142" s="670"/>
      <c r="Y1142" s="670"/>
      <c r="Z1142" s="670"/>
      <c r="AA1142" s="670"/>
      <c r="AB1142" s="608">
        <v>1</v>
      </c>
      <c r="AC1142" s="608">
        <v>46</v>
      </c>
      <c r="AD1142" s="605">
        <v>49</v>
      </c>
    </row>
    <row r="1143" spans="1:30" ht="15.75" thickBot="1" x14ac:dyDescent="0.3">
      <c r="A1143" s="593" t="s">
        <v>418</v>
      </c>
      <c r="B1143" s="691">
        <v>45504</v>
      </c>
      <c r="C1143" s="692" t="s">
        <v>396</v>
      </c>
      <c r="D1143" s="600" t="s">
        <v>402</v>
      </c>
      <c r="E1143" s="602"/>
      <c r="F1143" s="602"/>
      <c r="G1143" s="602"/>
      <c r="H1143" s="602"/>
      <c r="I1143" s="602"/>
      <c r="J1143" s="602"/>
      <c r="K1143" s="602"/>
      <c r="L1143" s="602"/>
      <c r="M1143" s="602"/>
      <c r="N1143" s="602"/>
      <c r="O1143" s="601">
        <v>1701</v>
      </c>
      <c r="P1143" s="601">
        <v>50266</v>
      </c>
      <c r="Q1143" s="603">
        <v>51967</v>
      </c>
      <c r="R1143" s="602"/>
      <c r="S1143" s="602"/>
      <c r="T1143" s="602"/>
      <c r="U1143" s="602"/>
      <c r="V1143" s="602"/>
      <c r="W1143" s="602"/>
      <c r="X1143" s="602"/>
      <c r="Y1143" s="602"/>
      <c r="Z1143" s="602"/>
      <c r="AA1143" s="602"/>
      <c r="AB1143" s="604">
        <v>4</v>
      </c>
      <c r="AC1143" s="604">
        <v>86</v>
      </c>
      <c r="AD1143" s="605">
        <v>90</v>
      </c>
    </row>
    <row r="1144" spans="1:30" ht="15.75" thickBot="1" x14ac:dyDescent="0.3">
      <c r="A1144" s="593" t="s">
        <v>418</v>
      </c>
      <c r="B1144" s="690">
        <v>45504</v>
      </c>
      <c r="C1144" s="692" t="s">
        <v>396</v>
      </c>
      <c r="D1144" s="606" t="s">
        <v>399</v>
      </c>
      <c r="E1144" s="670"/>
      <c r="F1144" s="670"/>
      <c r="G1144" s="670"/>
      <c r="H1144" s="670"/>
      <c r="I1144" s="670"/>
      <c r="J1144" s="670"/>
      <c r="K1144" s="670"/>
      <c r="L1144" s="670"/>
      <c r="M1144" s="670"/>
      <c r="N1144" s="670"/>
      <c r="O1144" s="607">
        <v>930</v>
      </c>
      <c r="P1144" s="607">
        <v>90579</v>
      </c>
      <c r="Q1144" s="603">
        <v>91509</v>
      </c>
      <c r="R1144" s="670"/>
      <c r="S1144" s="670"/>
      <c r="T1144" s="670"/>
      <c r="U1144" s="670"/>
      <c r="V1144" s="670"/>
      <c r="W1144" s="670"/>
      <c r="X1144" s="670"/>
      <c r="Y1144" s="670"/>
      <c r="Z1144" s="670"/>
      <c r="AA1144" s="670"/>
      <c r="AB1144" s="608">
        <v>1</v>
      </c>
      <c r="AC1144" s="608">
        <v>155</v>
      </c>
      <c r="AD1144" s="605">
        <v>156</v>
      </c>
    </row>
    <row r="1145" spans="1:30" ht="15.75" thickBot="1" x14ac:dyDescent="0.3">
      <c r="A1145" s="593" t="s">
        <v>418</v>
      </c>
      <c r="B1145" s="691">
        <v>45504</v>
      </c>
      <c r="C1145" s="692" t="s">
        <v>396</v>
      </c>
      <c r="D1145" s="600" t="s">
        <v>403</v>
      </c>
      <c r="E1145" s="602"/>
      <c r="F1145" s="602"/>
      <c r="G1145" s="602"/>
      <c r="H1145" s="602"/>
      <c r="I1145" s="602"/>
      <c r="J1145" s="602"/>
      <c r="K1145" s="602"/>
      <c r="L1145" s="602"/>
      <c r="M1145" s="602"/>
      <c r="N1145" s="602"/>
      <c r="O1145" s="601">
        <v>235</v>
      </c>
      <c r="P1145" s="601">
        <v>17616</v>
      </c>
      <c r="Q1145" s="603">
        <v>17851</v>
      </c>
      <c r="R1145" s="602"/>
      <c r="S1145" s="602"/>
      <c r="T1145" s="602"/>
      <c r="U1145" s="602"/>
      <c r="V1145" s="602"/>
      <c r="W1145" s="602"/>
      <c r="X1145" s="602"/>
      <c r="Y1145" s="602"/>
      <c r="Z1145" s="602"/>
      <c r="AA1145" s="602"/>
      <c r="AB1145" s="604">
        <v>1</v>
      </c>
      <c r="AC1145" s="604">
        <v>42</v>
      </c>
      <c r="AD1145" s="605">
        <v>42</v>
      </c>
    </row>
    <row r="1146" spans="1:30" ht="15.75" thickBot="1" x14ac:dyDescent="0.3">
      <c r="A1146" s="593" t="s">
        <v>418</v>
      </c>
      <c r="B1146" s="690">
        <v>45511</v>
      </c>
      <c r="C1146" s="692" t="s">
        <v>396</v>
      </c>
      <c r="D1146" s="606" t="s">
        <v>399</v>
      </c>
      <c r="E1146" s="670"/>
      <c r="F1146" s="670"/>
      <c r="G1146" s="670"/>
      <c r="H1146" s="670"/>
      <c r="I1146" s="670"/>
      <c r="J1146" s="670"/>
      <c r="K1146" s="670"/>
      <c r="L1146" s="670"/>
      <c r="M1146" s="670"/>
      <c r="N1146" s="670"/>
      <c r="O1146" s="670"/>
      <c r="P1146" s="607">
        <v>37966</v>
      </c>
      <c r="Q1146" s="603">
        <v>37966</v>
      </c>
      <c r="R1146" s="670"/>
      <c r="S1146" s="670"/>
      <c r="T1146" s="670"/>
      <c r="U1146" s="670"/>
      <c r="V1146" s="670"/>
      <c r="W1146" s="670"/>
      <c r="X1146" s="670"/>
      <c r="Y1146" s="670"/>
      <c r="Z1146" s="670"/>
      <c r="AA1146" s="670"/>
      <c r="AB1146" s="670"/>
      <c r="AC1146" s="608">
        <v>65</v>
      </c>
      <c r="AD1146" s="605">
        <v>65</v>
      </c>
    </row>
    <row r="1147" spans="1:30" ht="15.75" thickBot="1" x14ac:dyDescent="0.3">
      <c r="A1147" s="593" t="s">
        <v>418</v>
      </c>
      <c r="B1147" s="691">
        <v>45511</v>
      </c>
      <c r="C1147" s="692" t="s">
        <v>396</v>
      </c>
      <c r="D1147" s="600" t="s">
        <v>403</v>
      </c>
      <c r="E1147" s="602"/>
      <c r="F1147" s="602"/>
      <c r="G1147" s="602"/>
      <c r="H1147" s="602"/>
      <c r="I1147" s="602"/>
      <c r="J1147" s="602"/>
      <c r="K1147" s="602"/>
      <c r="L1147" s="602"/>
      <c r="M1147" s="602"/>
      <c r="N1147" s="602"/>
      <c r="O1147" s="602"/>
      <c r="P1147" s="601">
        <v>5380</v>
      </c>
      <c r="Q1147" s="603">
        <v>5380</v>
      </c>
      <c r="R1147" s="602"/>
      <c r="S1147" s="602"/>
      <c r="T1147" s="602"/>
      <c r="U1147" s="602"/>
      <c r="V1147" s="602"/>
      <c r="W1147" s="602"/>
      <c r="X1147" s="602"/>
      <c r="Y1147" s="602"/>
      <c r="Z1147" s="602"/>
      <c r="AA1147" s="602"/>
      <c r="AB1147" s="602"/>
      <c r="AC1147" s="604">
        <v>17</v>
      </c>
      <c r="AD1147" s="605">
        <v>17</v>
      </c>
    </row>
    <row r="1148" spans="1:30" ht="15.75" thickBot="1" x14ac:dyDescent="0.3">
      <c r="A1148" s="593" t="s">
        <v>418</v>
      </c>
      <c r="B1148" s="672">
        <v>45519</v>
      </c>
      <c r="C1148" s="671" t="s">
        <v>396</v>
      </c>
      <c r="D1148" s="606" t="s">
        <v>402</v>
      </c>
      <c r="E1148" s="670"/>
      <c r="F1148" s="670"/>
      <c r="G1148" s="670"/>
      <c r="H1148" s="670"/>
      <c r="I1148" s="670"/>
      <c r="J1148" s="670"/>
      <c r="K1148" s="670"/>
      <c r="L1148" s="670"/>
      <c r="M1148" s="670"/>
      <c r="N1148" s="670"/>
      <c r="O1148" s="670"/>
      <c r="P1148" s="607">
        <v>38008</v>
      </c>
      <c r="Q1148" s="603">
        <v>38008</v>
      </c>
      <c r="R1148" s="670"/>
      <c r="S1148" s="670"/>
      <c r="T1148" s="670"/>
      <c r="U1148" s="670"/>
      <c r="V1148" s="670"/>
      <c r="W1148" s="670"/>
      <c r="X1148" s="670"/>
      <c r="Y1148" s="670"/>
      <c r="Z1148" s="670"/>
      <c r="AA1148" s="670"/>
      <c r="AB1148" s="670"/>
      <c r="AC1148" s="608">
        <v>62</v>
      </c>
      <c r="AD1148" s="605">
        <v>62</v>
      </c>
    </row>
    <row r="1149" spans="1:30" ht="15.75" thickBot="1" x14ac:dyDescent="0.3">
      <c r="A1149" s="593" t="s">
        <v>418</v>
      </c>
      <c r="B1149" s="692" t="s">
        <v>398</v>
      </c>
      <c r="C1149" s="692" t="s">
        <v>396</v>
      </c>
      <c r="D1149" s="600" t="s">
        <v>402</v>
      </c>
      <c r="E1149" s="602"/>
      <c r="F1149" s="602"/>
      <c r="G1149" s="602"/>
      <c r="H1149" s="602"/>
      <c r="I1149" s="602"/>
      <c r="J1149" s="602"/>
      <c r="K1149" s="602"/>
      <c r="L1149" s="602"/>
      <c r="M1149" s="602"/>
      <c r="N1149" s="602"/>
      <c r="O1149" s="602"/>
      <c r="P1149" s="602"/>
      <c r="Q1149" s="591"/>
      <c r="R1149" s="604">
        <v>250</v>
      </c>
      <c r="S1149" s="604">
        <v>5</v>
      </c>
      <c r="T1149" s="604">
        <v>1041</v>
      </c>
      <c r="U1149" s="604">
        <v>599</v>
      </c>
      <c r="V1149" s="604">
        <v>144</v>
      </c>
      <c r="W1149" s="604">
        <v>23</v>
      </c>
      <c r="X1149" s="604">
        <v>8</v>
      </c>
      <c r="Y1149" s="604">
        <v>29</v>
      </c>
      <c r="Z1149" s="604">
        <v>5</v>
      </c>
      <c r="AA1149" s="604">
        <v>67</v>
      </c>
      <c r="AB1149" s="604">
        <v>105</v>
      </c>
      <c r="AC1149" s="604">
        <v>192</v>
      </c>
      <c r="AD1149" s="605">
        <v>2355</v>
      </c>
    </row>
    <row r="1150" spans="1:30" ht="15.75" thickBot="1" x14ac:dyDescent="0.3">
      <c r="A1150" s="593" t="s">
        <v>418</v>
      </c>
      <c r="B1150" s="692" t="s">
        <v>398</v>
      </c>
      <c r="C1150" s="692" t="s">
        <v>396</v>
      </c>
      <c r="D1150" s="606" t="s">
        <v>397</v>
      </c>
      <c r="E1150" s="670"/>
      <c r="F1150" s="670"/>
      <c r="G1150" s="670"/>
      <c r="H1150" s="670"/>
      <c r="I1150" s="670"/>
      <c r="J1150" s="670"/>
      <c r="K1150" s="670"/>
      <c r="L1150" s="670"/>
      <c r="M1150" s="670"/>
      <c r="N1150" s="670"/>
      <c r="O1150" s="670"/>
      <c r="P1150" s="670"/>
      <c r="Q1150" s="591"/>
      <c r="R1150" s="670"/>
      <c r="S1150" s="670"/>
      <c r="T1150" s="670"/>
      <c r="U1150" s="670"/>
      <c r="V1150" s="670"/>
      <c r="W1150" s="670"/>
      <c r="X1150" s="670"/>
      <c r="Y1150" s="670"/>
      <c r="Z1150" s="670"/>
      <c r="AA1150" s="608">
        <v>1</v>
      </c>
      <c r="AB1150" s="670"/>
      <c r="AC1150" s="670"/>
      <c r="AD1150" s="605">
        <v>1</v>
      </c>
    </row>
    <row r="1151" spans="1:30" ht="15.75" thickBot="1" x14ac:dyDescent="0.3">
      <c r="A1151" s="593" t="s">
        <v>418</v>
      </c>
      <c r="B1151" s="692" t="s">
        <v>398</v>
      </c>
      <c r="C1151" s="692" t="s">
        <v>396</v>
      </c>
      <c r="D1151" s="600" t="s">
        <v>399</v>
      </c>
      <c r="E1151" s="602"/>
      <c r="F1151" s="602"/>
      <c r="G1151" s="602"/>
      <c r="H1151" s="602"/>
      <c r="I1151" s="602"/>
      <c r="J1151" s="602"/>
      <c r="K1151" s="602"/>
      <c r="L1151" s="602"/>
      <c r="M1151" s="602"/>
      <c r="N1151" s="602"/>
      <c r="O1151" s="602"/>
      <c r="P1151" s="602"/>
      <c r="Q1151" s="591"/>
      <c r="R1151" s="604">
        <v>323</v>
      </c>
      <c r="S1151" s="604">
        <v>37</v>
      </c>
      <c r="T1151" s="604">
        <v>1409</v>
      </c>
      <c r="U1151" s="604">
        <v>1386</v>
      </c>
      <c r="V1151" s="604">
        <v>1398</v>
      </c>
      <c r="W1151" s="604">
        <v>1046</v>
      </c>
      <c r="X1151" s="604">
        <v>1097</v>
      </c>
      <c r="Y1151" s="604">
        <v>771</v>
      </c>
      <c r="Z1151" s="604">
        <v>774</v>
      </c>
      <c r="AA1151" s="604">
        <v>869</v>
      </c>
      <c r="AB1151" s="604">
        <v>404</v>
      </c>
      <c r="AC1151" s="604">
        <v>491</v>
      </c>
      <c r="AD1151" s="605">
        <v>9676</v>
      </c>
    </row>
    <row r="1152" spans="1:30" ht="15.75" thickBot="1" x14ac:dyDescent="0.3">
      <c r="A1152" s="593" t="s">
        <v>418</v>
      </c>
      <c r="B1152" s="692" t="s">
        <v>398</v>
      </c>
      <c r="C1152" s="692" t="s">
        <v>396</v>
      </c>
      <c r="D1152" s="606" t="s">
        <v>403</v>
      </c>
      <c r="E1152" s="670"/>
      <c r="F1152" s="670"/>
      <c r="G1152" s="670"/>
      <c r="H1152" s="670"/>
      <c r="I1152" s="670"/>
      <c r="J1152" s="670"/>
      <c r="K1152" s="670"/>
      <c r="L1152" s="670"/>
      <c r="M1152" s="670"/>
      <c r="N1152" s="670"/>
      <c r="O1152" s="670"/>
      <c r="P1152" s="670"/>
      <c r="Q1152" s="591"/>
      <c r="R1152" s="608">
        <v>71</v>
      </c>
      <c r="S1152" s="608">
        <v>10</v>
      </c>
      <c r="T1152" s="608">
        <v>339</v>
      </c>
      <c r="U1152" s="608">
        <v>408</v>
      </c>
      <c r="V1152" s="608">
        <v>484</v>
      </c>
      <c r="W1152" s="608">
        <v>421</v>
      </c>
      <c r="X1152" s="608">
        <v>384</v>
      </c>
      <c r="Y1152" s="608">
        <v>260</v>
      </c>
      <c r="Z1152" s="608">
        <v>219</v>
      </c>
      <c r="AA1152" s="608">
        <v>348</v>
      </c>
      <c r="AB1152" s="608">
        <v>180</v>
      </c>
      <c r="AC1152" s="608">
        <v>141</v>
      </c>
      <c r="AD1152" s="605">
        <v>3172</v>
      </c>
    </row>
    <row r="1153" spans="1:30" ht="15.75" thickBot="1" x14ac:dyDescent="0.3">
      <c r="A1153" s="593" t="s">
        <v>418</v>
      </c>
      <c r="B1153" s="692" t="s">
        <v>398</v>
      </c>
      <c r="C1153" s="692" t="s">
        <v>396</v>
      </c>
      <c r="D1153" s="600" t="s">
        <v>407</v>
      </c>
      <c r="E1153" s="602"/>
      <c r="F1153" s="602"/>
      <c r="G1153" s="602"/>
      <c r="H1153" s="602"/>
      <c r="I1153" s="602"/>
      <c r="J1153" s="602"/>
      <c r="K1153" s="602"/>
      <c r="L1153" s="602"/>
      <c r="M1153" s="602"/>
      <c r="N1153" s="602"/>
      <c r="O1153" s="602"/>
      <c r="P1153" s="602"/>
      <c r="Q1153" s="591"/>
      <c r="R1153" s="602"/>
      <c r="S1153" s="602"/>
      <c r="T1153" s="602"/>
      <c r="U1153" s="602"/>
      <c r="V1153" s="602"/>
      <c r="W1153" s="604">
        <v>1</v>
      </c>
      <c r="X1153" s="602"/>
      <c r="Y1153" s="604">
        <v>1</v>
      </c>
      <c r="Z1153" s="602"/>
      <c r="AA1153" s="602"/>
      <c r="AB1153" s="602"/>
      <c r="AC1153" s="602"/>
      <c r="AD1153" s="605">
        <v>2</v>
      </c>
    </row>
    <row r="1154" spans="1:30" ht="15.75" thickBot="1" x14ac:dyDescent="0.3">
      <c r="A1154" s="593" t="s">
        <v>418</v>
      </c>
      <c r="B1154" s="671" t="s">
        <v>400</v>
      </c>
      <c r="C1154" s="671" t="s">
        <v>400</v>
      </c>
      <c r="D1154" s="609" t="s">
        <v>400</v>
      </c>
      <c r="E1154" s="603">
        <v>477112.53</v>
      </c>
      <c r="F1154" s="603">
        <v>46719.77</v>
      </c>
      <c r="G1154" s="603">
        <v>1271328</v>
      </c>
      <c r="H1154" s="603">
        <v>1170484</v>
      </c>
      <c r="I1154" s="603">
        <v>1038750</v>
      </c>
      <c r="J1154" s="603">
        <v>872442</v>
      </c>
      <c r="K1154" s="603">
        <v>821621</v>
      </c>
      <c r="L1154" s="603">
        <v>548909</v>
      </c>
      <c r="M1154" s="603">
        <v>565432</v>
      </c>
      <c r="N1154" s="603">
        <v>730383</v>
      </c>
      <c r="O1154" s="603">
        <v>370470</v>
      </c>
      <c r="P1154" s="603">
        <v>464447</v>
      </c>
      <c r="Q1154" s="603">
        <v>8378098.2999999998</v>
      </c>
      <c r="R1154" s="610">
        <v>414</v>
      </c>
      <c r="S1154" s="610">
        <v>54</v>
      </c>
      <c r="T1154" s="610">
        <v>1456</v>
      </c>
      <c r="U1154" s="610">
        <v>1546</v>
      </c>
      <c r="V1154" s="610">
        <v>1566</v>
      </c>
      <c r="W1154" s="610">
        <v>1218</v>
      </c>
      <c r="X1154" s="610">
        <v>1153</v>
      </c>
      <c r="Y1154" s="610">
        <v>811</v>
      </c>
      <c r="Z1154" s="610">
        <v>828</v>
      </c>
      <c r="AA1154" s="610">
        <v>989</v>
      </c>
      <c r="AB1154" s="610">
        <v>517</v>
      </c>
      <c r="AC1154" s="610">
        <v>654</v>
      </c>
      <c r="AD1154" s="605">
        <v>10120</v>
      </c>
    </row>
    <row r="1155" spans="1:30" ht="15.75" thickBot="1" x14ac:dyDescent="0.3">
      <c r="A1155" s="593" t="s">
        <v>419</v>
      </c>
      <c r="B1155" s="673">
        <v>45142</v>
      </c>
      <c r="C1155" s="671" t="s">
        <v>396</v>
      </c>
      <c r="D1155" s="600" t="s">
        <v>403</v>
      </c>
      <c r="E1155" s="601">
        <v>1558</v>
      </c>
      <c r="F1155" s="602"/>
      <c r="G1155" s="602"/>
      <c r="H1155" s="602"/>
      <c r="I1155" s="602"/>
      <c r="J1155" s="602"/>
      <c r="K1155" s="602"/>
      <c r="L1155" s="602"/>
      <c r="M1155" s="602"/>
      <c r="N1155" s="602"/>
      <c r="O1155" s="602"/>
      <c r="P1155" s="602"/>
      <c r="Q1155" s="603">
        <v>1558</v>
      </c>
      <c r="R1155" s="604">
        <v>3</v>
      </c>
      <c r="S1155" s="602"/>
      <c r="T1155" s="602"/>
      <c r="U1155" s="602"/>
      <c r="V1155" s="602"/>
      <c r="W1155" s="602"/>
      <c r="X1155" s="602"/>
      <c r="Y1155" s="602"/>
      <c r="Z1155" s="602"/>
      <c r="AA1155" s="602"/>
      <c r="AB1155" s="602"/>
      <c r="AC1155" s="602"/>
      <c r="AD1155" s="605">
        <v>3</v>
      </c>
    </row>
    <row r="1156" spans="1:30" ht="15.75" thickBot="1" x14ac:dyDescent="0.3">
      <c r="A1156" s="593" t="s">
        <v>419</v>
      </c>
      <c r="B1156" s="672">
        <v>45152</v>
      </c>
      <c r="C1156" s="671" t="s">
        <v>396</v>
      </c>
      <c r="D1156" s="606" t="s">
        <v>403</v>
      </c>
      <c r="E1156" s="607">
        <v>15109</v>
      </c>
      <c r="F1156" s="670"/>
      <c r="G1156" s="670"/>
      <c r="H1156" s="670"/>
      <c r="I1156" s="670"/>
      <c r="J1156" s="670"/>
      <c r="K1156" s="670"/>
      <c r="L1156" s="670"/>
      <c r="M1156" s="670"/>
      <c r="N1156" s="670"/>
      <c r="O1156" s="670"/>
      <c r="P1156" s="670"/>
      <c r="Q1156" s="603">
        <v>15109</v>
      </c>
      <c r="R1156" s="608">
        <v>22</v>
      </c>
      <c r="S1156" s="670"/>
      <c r="T1156" s="670"/>
      <c r="U1156" s="670"/>
      <c r="V1156" s="670"/>
      <c r="W1156" s="670"/>
      <c r="X1156" s="670"/>
      <c r="Y1156" s="670"/>
      <c r="Z1156" s="670"/>
      <c r="AA1156" s="670"/>
      <c r="AB1156" s="670"/>
      <c r="AC1156" s="670"/>
      <c r="AD1156" s="605">
        <v>22</v>
      </c>
    </row>
    <row r="1157" spans="1:30" ht="15.75" thickBot="1" x14ac:dyDescent="0.3">
      <c r="A1157" s="593" t="s">
        <v>419</v>
      </c>
      <c r="B1157" s="673">
        <v>45155</v>
      </c>
      <c r="C1157" s="671" t="s">
        <v>396</v>
      </c>
      <c r="D1157" s="600" t="s">
        <v>402</v>
      </c>
      <c r="E1157" s="601">
        <v>5227</v>
      </c>
      <c r="F1157" s="602"/>
      <c r="G1157" s="602"/>
      <c r="H1157" s="602"/>
      <c r="I1157" s="602"/>
      <c r="J1157" s="602"/>
      <c r="K1157" s="602"/>
      <c r="L1157" s="602"/>
      <c r="M1157" s="602"/>
      <c r="N1157" s="602"/>
      <c r="O1157" s="602"/>
      <c r="P1157" s="602"/>
      <c r="Q1157" s="603">
        <v>5227</v>
      </c>
      <c r="R1157" s="604">
        <v>9</v>
      </c>
      <c r="S1157" s="602"/>
      <c r="T1157" s="602"/>
      <c r="U1157" s="602"/>
      <c r="V1157" s="602"/>
      <c r="W1157" s="602"/>
      <c r="X1157" s="602"/>
      <c r="Y1157" s="602"/>
      <c r="Z1157" s="602"/>
      <c r="AA1157" s="602"/>
      <c r="AB1157" s="602"/>
      <c r="AC1157" s="602"/>
      <c r="AD1157" s="605">
        <v>9</v>
      </c>
    </row>
    <row r="1158" spans="1:30" ht="15.75" thickBot="1" x14ac:dyDescent="0.3">
      <c r="A1158" s="593" t="s">
        <v>419</v>
      </c>
      <c r="B1158" s="672">
        <v>45159</v>
      </c>
      <c r="C1158" s="671" t="s">
        <v>396</v>
      </c>
      <c r="D1158" s="606" t="s">
        <v>403</v>
      </c>
      <c r="E1158" s="607">
        <v>23354</v>
      </c>
      <c r="F1158" s="670"/>
      <c r="G1158" s="670"/>
      <c r="H1158" s="670"/>
      <c r="I1158" s="670"/>
      <c r="J1158" s="670"/>
      <c r="K1158" s="670"/>
      <c r="L1158" s="670"/>
      <c r="M1158" s="670"/>
      <c r="N1158" s="670"/>
      <c r="O1158" s="670"/>
      <c r="P1158" s="670"/>
      <c r="Q1158" s="603">
        <v>23354</v>
      </c>
      <c r="R1158" s="608">
        <v>40</v>
      </c>
      <c r="S1158" s="670"/>
      <c r="T1158" s="670"/>
      <c r="U1158" s="670"/>
      <c r="V1158" s="670"/>
      <c r="W1158" s="670"/>
      <c r="X1158" s="670"/>
      <c r="Y1158" s="670"/>
      <c r="Z1158" s="670"/>
      <c r="AA1158" s="670"/>
      <c r="AB1158" s="670"/>
      <c r="AC1158" s="670"/>
      <c r="AD1158" s="605">
        <v>40</v>
      </c>
    </row>
    <row r="1159" spans="1:30" ht="15.75" thickBot="1" x14ac:dyDescent="0.3">
      <c r="A1159" s="593" t="s">
        <v>419</v>
      </c>
      <c r="B1159" s="673">
        <v>45163</v>
      </c>
      <c r="C1159" s="671" t="s">
        <v>396</v>
      </c>
      <c r="D1159" s="600" t="s">
        <v>403</v>
      </c>
      <c r="E1159" s="601">
        <v>31578</v>
      </c>
      <c r="F1159" s="602"/>
      <c r="G1159" s="602"/>
      <c r="H1159" s="602"/>
      <c r="I1159" s="602"/>
      <c r="J1159" s="602"/>
      <c r="K1159" s="602"/>
      <c r="L1159" s="602"/>
      <c r="M1159" s="602"/>
      <c r="N1159" s="602"/>
      <c r="O1159" s="602"/>
      <c r="P1159" s="602"/>
      <c r="Q1159" s="603">
        <v>31578</v>
      </c>
      <c r="R1159" s="604">
        <v>57</v>
      </c>
      <c r="S1159" s="602"/>
      <c r="T1159" s="602"/>
      <c r="U1159" s="602"/>
      <c r="V1159" s="602"/>
      <c r="W1159" s="602"/>
      <c r="X1159" s="602"/>
      <c r="Y1159" s="602"/>
      <c r="Z1159" s="602"/>
      <c r="AA1159" s="602"/>
      <c r="AB1159" s="602"/>
      <c r="AC1159" s="602"/>
      <c r="AD1159" s="605">
        <v>57</v>
      </c>
    </row>
    <row r="1160" spans="1:30" ht="15.75" thickBot="1" x14ac:dyDescent="0.3">
      <c r="A1160" s="593" t="s">
        <v>419</v>
      </c>
      <c r="B1160" s="672">
        <v>45167</v>
      </c>
      <c r="C1160" s="671" t="s">
        <v>396</v>
      </c>
      <c r="D1160" s="606" t="s">
        <v>402</v>
      </c>
      <c r="E1160" s="607">
        <v>16552</v>
      </c>
      <c r="F1160" s="670"/>
      <c r="G1160" s="670"/>
      <c r="H1160" s="670"/>
      <c r="I1160" s="670"/>
      <c r="J1160" s="670"/>
      <c r="K1160" s="670"/>
      <c r="L1160" s="670"/>
      <c r="M1160" s="670"/>
      <c r="N1160" s="670"/>
      <c r="O1160" s="670"/>
      <c r="P1160" s="670"/>
      <c r="Q1160" s="603">
        <v>16552</v>
      </c>
      <c r="R1160" s="608">
        <v>33</v>
      </c>
      <c r="S1160" s="670"/>
      <c r="T1160" s="670"/>
      <c r="U1160" s="670"/>
      <c r="V1160" s="670"/>
      <c r="W1160" s="670"/>
      <c r="X1160" s="670"/>
      <c r="Y1160" s="670"/>
      <c r="Z1160" s="670"/>
      <c r="AA1160" s="670"/>
      <c r="AB1160" s="670"/>
      <c r="AC1160" s="670"/>
      <c r="AD1160" s="605">
        <v>33</v>
      </c>
    </row>
    <row r="1161" spans="1:30" ht="15.75" thickBot="1" x14ac:dyDescent="0.3">
      <c r="A1161" s="593" t="s">
        <v>419</v>
      </c>
      <c r="B1161" s="673">
        <v>45169</v>
      </c>
      <c r="C1161" s="671" t="s">
        <v>396</v>
      </c>
      <c r="D1161" s="600" t="s">
        <v>402</v>
      </c>
      <c r="E1161" s="601">
        <v>458</v>
      </c>
      <c r="F1161" s="602"/>
      <c r="G1161" s="602"/>
      <c r="H1161" s="602"/>
      <c r="I1161" s="602"/>
      <c r="J1161" s="602"/>
      <c r="K1161" s="602"/>
      <c r="L1161" s="602"/>
      <c r="M1161" s="602"/>
      <c r="N1161" s="602"/>
      <c r="O1161" s="602"/>
      <c r="P1161" s="602"/>
      <c r="Q1161" s="603">
        <v>458</v>
      </c>
      <c r="R1161" s="604">
        <v>1</v>
      </c>
      <c r="S1161" s="602"/>
      <c r="T1161" s="602"/>
      <c r="U1161" s="602"/>
      <c r="V1161" s="602"/>
      <c r="W1161" s="602"/>
      <c r="X1161" s="602"/>
      <c r="Y1161" s="602"/>
      <c r="Z1161" s="602"/>
      <c r="AA1161" s="602"/>
      <c r="AB1161" s="602"/>
      <c r="AC1161" s="602"/>
      <c r="AD1161" s="605">
        <v>1</v>
      </c>
    </row>
    <row r="1162" spans="1:30" ht="15.75" thickBot="1" x14ac:dyDescent="0.3">
      <c r="A1162" s="593" t="s">
        <v>419</v>
      </c>
      <c r="B1162" s="672">
        <v>45174</v>
      </c>
      <c r="C1162" s="671" t="s">
        <v>396</v>
      </c>
      <c r="D1162" s="606" t="s">
        <v>402</v>
      </c>
      <c r="E1162" s="607">
        <v>7941</v>
      </c>
      <c r="F1162" s="670"/>
      <c r="G1162" s="670"/>
      <c r="H1162" s="670"/>
      <c r="I1162" s="670"/>
      <c r="J1162" s="670"/>
      <c r="K1162" s="670"/>
      <c r="L1162" s="670"/>
      <c r="M1162" s="670"/>
      <c r="N1162" s="670"/>
      <c r="O1162" s="670"/>
      <c r="P1162" s="670"/>
      <c r="Q1162" s="603">
        <v>7941</v>
      </c>
      <c r="R1162" s="608">
        <v>16</v>
      </c>
      <c r="S1162" s="670"/>
      <c r="T1162" s="670"/>
      <c r="U1162" s="670"/>
      <c r="V1162" s="670"/>
      <c r="W1162" s="670"/>
      <c r="X1162" s="670"/>
      <c r="Y1162" s="670"/>
      <c r="Z1162" s="670"/>
      <c r="AA1162" s="670"/>
      <c r="AB1162" s="670"/>
      <c r="AC1162" s="670"/>
      <c r="AD1162" s="605">
        <v>16</v>
      </c>
    </row>
    <row r="1163" spans="1:30" ht="15.75" thickBot="1" x14ac:dyDescent="0.3">
      <c r="A1163" s="593" t="s">
        <v>419</v>
      </c>
      <c r="B1163" s="673">
        <v>45177</v>
      </c>
      <c r="C1163" s="671" t="s">
        <v>396</v>
      </c>
      <c r="D1163" s="600" t="s">
        <v>403</v>
      </c>
      <c r="E1163" s="601">
        <v>32417</v>
      </c>
      <c r="F1163" s="602"/>
      <c r="G1163" s="602"/>
      <c r="H1163" s="602"/>
      <c r="I1163" s="602"/>
      <c r="J1163" s="602"/>
      <c r="K1163" s="602"/>
      <c r="L1163" s="602"/>
      <c r="M1163" s="602"/>
      <c r="N1163" s="602"/>
      <c r="O1163" s="602"/>
      <c r="P1163" s="602"/>
      <c r="Q1163" s="603">
        <v>32417</v>
      </c>
      <c r="R1163" s="604">
        <v>55</v>
      </c>
      <c r="S1163" s="602"/>
      <c r="T1163" s="602"/>
      <c r="U1163" s="602"/>
      <c r="V1163" s="602"/>
      <c r="W1163" s="602"/>
      <c r="X1163" s="602"/>
      <c r="Y1163" s="602"/>
      <c r="Z1163" s="602"/>
      <c r="AA1163" s="602"/>
      <c r="AB1163" s="602"/>
      <c r="AC1163" s="602"/>
      <c r="AD1163" s="605">
        <v>55</v>
      </c>
    </row>
    <row r="1164" spans="1:30" ht="15.75" thickBot="1" x14ac:dyDescent="0.3">
      <c r="A1164" s="593" t="s">
        <v>419</v>
      </c>
      <c r="B1164" s="672">
        <v>45181</v>
      </c>
      <c r="C1164" s="671" t="s">
        <v>396</v>
      </c>
      <c r="D1164" s="606" t="s">
        <v>403</v>
      </c>
      <c r="E1164" s="607">
        <v>548</v>
      </c>
      <c r="F1164" s="607">
        <v>6499</v>
      </c>
      <c r="G1164" s="670"/>
      <c r="H1164" s="670"/>
      <c r="I1164" s="670"/>
      <c r="J1164" s="670"/>
      <c r="K1164" s="670"/>
      <c r="L1164" s="670"/>
      <c r="M1164" s="670"/>
      <c r="N1164" s="670"/>
      <c r="O1164" s="670"/>
      <c r="P1164" s="670"/>
      <c r="Q1164" s="603">
        <v>7047</v>
      </c>
      <c r="R1164" s="608">
        <v>1</v>
      </c>
      <c r="S1164" s="608">
        <v>10</v>
      </c>
      <c r="T1164" s="670"/>
      <c r="U1164" s="670"/>
      <c r="V1164" s="670"/>
      <c r="W1164" s="670"/>
      <c r="X1164" s="670"/>
      <c r="Y1164" s="670"/>
      <c r="Z1164" s="670"/>
      <c r="AA1164" s="670"/>
      <c r="AB1164" s="670"/>
      <c r="AC1164" s="670"/>
      <c r="AD1164" s="605">
        <v>11</v>
      </c>
    </row>
    <row r="1165" spans="1:30" ht="15.75" thickBot="1" x14ac:dyDescent="0.3">
      <c r="A1165" s="593" t="s">
        <v>419</v>
      </c>
      <c r="B1165" s="673">
        <v>45182</v>
      </c>
      <c r="C1165" s="671" t="s">
        <v>396</v>
      </c>
      <c r="D1165" s="600" t="s">
        <v>403</v>
      </c>
      <c r="E1165" s="602"/>
      <c r="F1165" s="601">
        <v>8025</v>
      </c>
      <c r="G1165" s="602"/>
      <c r="H1165" s="602"/>
      <c r="I1165" s="602"/>
      <c r="J1165" s="602"/>
      <c r="K1165" s="602"/>
      <c r="L1165" s="602"/>
      <c r="M1165" s="602"/>
      <c r="N1165" s="602"/>
      <c r="O1165" s="602"/>
      <c r="P1165" s="602"/>
      <c r="Q1165" s="603">
        <v>8025</v>
      </c>
      <c r="R1165" s="602"/>
      <c r="S1165" s="604">
        <v>13</v>
      </c>
      <c r="T1165" s="602"/>
      <c r="U1165" s="602"/>
      <c r="V1165" s="602"/>
      <c r="W1165" s="602"/>
      <c r="X1165" s="602"/>
      <c r="Y1165" s="602"/>
      <c r="Z1165" s="602"/>
      <c r="AA1165" s="602"/>
      <c r="AB1165" s="602"/>
      <c r="AC1165" s="602"/>
      <c r="AD1165" s="605">
        <v>13</v>
      </c>
    </row>
    <row r="1166" spans="1:30" ht="15.75" thickBot="1" x14ac:dyDescent="0.3">
      <c r="A1166" s="593" t="s">
        <v>419</v>
      </c>
      <c r="B1166" s="672">
        <v>45183</v>
      </c>
      <c r="C1166" s="671" t="s">
        <v>396</v>
      </c>
      <c r="D1166" s="606" t="s">
        <v>403</v>
      </c>
      <c r="E1166" s="670"/>
      <c r="F1166" s="607">
        <v>29</v>
      </c>
      <c r="G1166" s="670"/>
      <c r="H1166" s="670"/>
      <c r="I1166" s="670"/>
      <c r="J1166" s="670"/>
      <c r="K1166" s="670"/>
      <c r="L1166" s="670"/>
      <c r="M1166" s="670"/>
      <c r="N1166" s="670"/>
      <c r="O1166" s="670"/>
      <c r="P1166" s="670"/>
      <c r="Q1166" s="603">
        <v>29</v>
      </c>
      <c r="R1166" s="670"/>
      <c r="S1166" s="608">
        <v>1</v>
      </c>
      <c r="T1166" s="670"/>
      <c r="U1166" s="670"/>
      <c r="V1166" s="670"/>
      <c r="W1166" s="670"/>
      <c r="X1166" s="670"/>
      <c r="Y1166" s="670"/>
      <c r="Z1166" s="670"/>
      <c r="AA1166" s="670"/>
      <c r="AB1166" s="670"/>
      <c r="AC1166" s="670"/>
      <c r="AD1166" s="605">
        <v>1</v>
      </c>
    </row>
    <row r="1167" spans="1:30" ht="15.75" thickBot="1" x14ac:dyDescent="0.3">
      <c r="A1167" s="593" t="s">
        <v>419</v>
      </c>
      <c r="B1167" s="673">
        <v>45203</v>
      </c>
      <c r="C1167" s="671" t="s">
        <v>396</v>
      </c>
      <c r="D1167" s="600" t="s">
        <v>402</v>
      </c>
      <c r="E1167" s="601">
        <v>1449</v>
      </c>
      <c r="F1167" s="602"/>
      <c r="G1167" s="602"/>
      <c r="H1167" s="602"/>
      <c r="I1167" s="602"/>
      <c r="J1167" s="602"/>
      <c r="K1167" s="602"/>
      <c r="L1167" s="602"/>
      <c r="M1167" s="602"/>
      <c r="N1167" s="602"/>
      <c r="O1167" s="602"/>
      <c r="P1167" s="602"/>
      <c r="Q1167" s="603">
        <v>1449</v>
      </c>
      <c r="R1167" s="604">
        <v>3</v>
      </c>
      <c r="S1167" s="602"/>
      <c r="T1167" s="602"/>
      <c r="U1167" s="602"/>
      <c r="V1167" s="602"/>
      <c r="W1167" s="602"/>
      <c r="X1167" s="602"/>
      <c r="Y1167" s="602"/>
      <c r="Z1167" s="602"/>
      <c r="AA1167" s="602"/>
      <c r="AB1167" s="602"/>
      <c r="AC1167" s="602"/>
      <c r="AD1167" s="605">
        <v>3</v>
      </c>
    </row>
    <row r="1168" spans="1:30" ht="15.75" thickBot="1" x14ac:dyDescent="0.3">
      <c r="A1168" s="593" t="s">
        <v>419</v>
      </c>
      <c r="B1168" s="672">
        <v>45211</v>
      </c>
      <c r="C1168" s="671" t="s">
        <v>396</v>
      </c>
      <c r="D1168" s="606" t="s">
        <v>402</v>
      </c>
      <c r="E1168" s="607">
        <v>4436</v>
      </c>
      <c r="F1168" s="670"/>
      <c r="G1168" s="670"/>
      <c r="H1168" s="670"/>
      <c r="I1168" s="670"/>
      <c r="J1168" s="670"/>
      <c r="K1168" s="670"/>
      <c r="L1168" s="670"/>
      <c r="M1168" s="670"/>
      <c r="N1168" s="670"/>
      <c r="O1168" s="670"/>
      <c r="P1168" s="670"/>
      <c r="Q1168" s="603">
        <v>4436</v>
      </c>
      <c r="R1168" s="608">
        <v>6</v>
      </c>
      <c r="S1168" s="670"/>
      <c r="T1168" s="670"/>
      <c r="U1168" s="670"/>
      <c r="V1168" s="670"/>
      <c r="W1168" s="670"/>
      <c r="X1168" s="670"/>
      <c r="Y1168" s="670"/>
      <c r="Z1168" s="670"/>
      <c r="AA1168" s="670"/>
      <c r="AB1168" s="670"/>
      <c r="AC1168" s="670"/>
      <c r="AD1168" s="605">
        <v>6</v>
      </c>
    </row>
    <row r="1169" spans="1:30" ht="15.75" thickBot="1" x14ac:dyDescent="0.3">
      <c r="A1169" s="593" t="s">
        <v>419</v>
      </c>
      <c r="B1169" s="673">
        <v>45217</v>
      </c>
      <c r="C1169" s="671" t="s">
        <v>396</v>
      </c>
      <c r="D1169" s="600" t="s">
        <v>402</v>
      </c>
      <c r="E1169" s="602"/>
      <c r="F1169" s="602"/>
      <c r="G1169" s="601">
        <v>1289</v>
      </c>
      <c r="H1169" s="602"/>
      <c r="I1169" s="602"/>
      <c r="J1169" s="602"/>
      <c r="K1169" s="602"/>
      <c r="L1169" s="602"/>
      <c r="M1169" s="602"/>
      <c r="N1169" s="602"/>
      <c r="O1169" s="602"/>
      <c r="P1169" s="602"/>
      <c r="Q1169" s="603">
        <v>1289</v>
      </c>
      <c r="R1169" s="602"/>
      <c r="S1169" s="602"/>
      <c r="T1169" s="604">
        <v>6</v>
      </c>
      <c r="U1169" s="602"/>
      <c r="V1169" s="602"/>
      <c r="W1169" s="602"/>
      <c r="X1169" s="602"/>
      <c r="Y1169" s="602"/>
      <c r="Z1169" s="602"/>
      <c r="AA1169" s="602"/>
      <c r="AB1169" s="602"/>
      <c r="AC1169" s="602"/>
      <c r="AD1169" s="605">
        <v>6</v>
      </c>
    </row>
    <row r="1170" spans="1:30" ht="15.75" thickBot="1" x14ac:dyDescent="0.3">
      <c r="A1170" s="593" t="s">
        <v>419</v>
      </c>
      <c r="B1170" s="672">
        <v>45223</v>
      </c>
      <c r="C1170" s="671" t="s">
        <v>396</v>
      </c>
      <c r="D1170" s="606" t="s">
        <v>402</v>
      </c>
      <c r="E1170" s="670"/>
      <c r="F1170" s="670"/>
      <c r="G1170" s="607">
        <v>15029</v>
      </c>
      <c r="H1170" s="670"/>
      <c r="I1170" s="670"/>
      <c r="J1170" s="670"/>
      <c r="K1170" s="670"/>
      <c r="L1170" s="670"/>
      <c r="M1170" s="670"/>
      <c r="N1170" s="670"/>
      <c r="O1170" s="670"/>
      <c r="P1170" s="670"/>
      <c r="Q1170" s="603">
        <v>15029</v>
      </c>
      <c r="R1170" s="670"/>
      <c r="S1170" s="670"/>
      <c r="T1170" s="608">
        <v>51</v>
      </c>
      <c r="U1170" s="670"/>
      <c r="V1170" s="670"/>
      <c r="W1170" s="670"/>
      <c r="X1170" s="670"/>
      <c r="Y1170" s="670"/>
      <c r="Z1170" s="670"/>
      <c r="AA1170" s="670"/>
      <c r="AB1170" s="670"/>
      <c r="AC1170" s="670"/>
      <c r="AD1170" s="605">
        <v>51</v>
      </c>
    </row>
    <row r="1171" spans="1:30" ht="15.75" thickBot="1" x14ac:dyDescent="0.3">
      <c r="A1171" s="593" t="s">
        <v>419</v>
      </c>
      <c r="B1171" s="673">
        <v>45230</v>
      </c>
      <c r="C1171" s="671" t="s">
        <v>396</v>
      </c>
      <c r="D1171" s="600" t="s">
        <v>402</v>
      </c>
      <c r="E1171" s="602"/>
      <c r="F1171" s="602"/>
      <c r="G1171" s="601">
        <v>7278</v>
      </c>
      <c r="H1171" s="602"/>
      <c r="I1171" s="602"/>
      <c r="J1171" s="602"/>
      <c r="K1171" s="602"/>
      <c r="L1171" s="602"/>
      <c r="M1171" s="602"/>
      <c r="N1171" s="602"/>
      <c r="O1171" s="602"/>
      <c r="P1171" s="602"/>
      <c r="Q1171" s="603">
        <v>7278</v>
      </c>
      <c r="R1171" s="602"/>
      <c r="S1171" s="602"/>
      <c r="T1171" s="604">
        <v>28</v>
      </c>
      <c r="U1171" s="602"/>
      <c r="V1171" s="602"/>
      <c r="W1171" s="602"/>
      <c r="X1171" s="602"/>
      <c r="Y1171" s="602"/>
      <c r="Z1171" s="602"/>
      <c r="AA1171" s="602"/>
      <c r="AB1171" s="602"/>
      <c r="AC1171" s="602"/>
      <c r="AD1171" s="605">
        <v>28</v>
      </c>
    </row>
    <row r="1172" spans="1:30" ht="15.75" thickBot="1" x14ac:dyDescent="0.3">
      <c r="A1172" s="593" t="s">
        <v>419</v>
      </c>
      <c r="B1172" s="672">
        <v>45238</v>
      </c>
      <c r="C1172" s="671" t="s">
        <v>396</v>
      </c>
      <c r="D1172" s="606" t="s">
        <v>402</v>
      </c>
      <c r="E1172" s="670"/>
      <c r="F1172" s="670"/>
      <c r="G1172" s="670"/>
      <c r="H1172" s="607">
        <v>6149</v>
      </c>
      <c r="I1172" s="670"/>
      <c r="J1172" s="670"/>
      <c r="K1172" s="670"/>
      <c r="L1172" s="670"/>
      <c r="M1172" s="670"/>
      <c r="N1172" s="670"/>
      <c r="O1172" s="670"/>
      <c r="P1172" s="670"/>
      <c r="Q1172" s="603">
        <v>6149</v>
      </c>
      <c r="R1172" s="670"/>
      <c r="S1172" s="670"/>
      <c r="T1172" s="670"/>
      <c r="U1172" s="608">
        <v>22</v>
      </c>
      <c r="V1172" s="670"/>
      <c r="W1172" s="670"/>
      <c r="X1172" s="670"/>
      <c r="Y1172" s="670"/>
      <c r="Z1172" s="670"/>
      <c r="AA1172" s="670"/>
      <c r="AB1172" s="670"/>
      <c r="AC1172" s="670"/>
      <c r="AD1172" s="605">
        <v>22</v>
      </c>
    </row>
    <row r="1173" spans="1:30" ht="15.75" thickBot="1" x14ac:dyDescent="0.3">
      <c r="A1173" s="593" t="s">
        <v>419</v>
      </c>
      <c r="B1173" s="673">
        <v>45244</v>
      </c>
      <c r="C1173" s="671" t="s">
        <v>396</v>
      </c>
      <c r="D1173" s="600" t="s">
        <v>402</v>
      </c>
      <c r="E1173" s="602"/>
      <c r="F1173" s="602"/>
      <c r="G1173" s="602"/>
      <c r="H1173" s="601">
        <v>26210</v>
      </c>
      <c r="I1173" s="602"/>
      <c r="J1173" s="602"/>
      <c r="K1173" s="602"/>
      <c r="L1173" s="602"/>
      <c r="M1173" s="602"/>
      <c r="N1173" s="602"/>
      <c r="O1173" s="602"/>
      <c r="P1173" s="602"/>
      <c r="Q1173" s="603">
        <v>26210</v>
      </c>
      <c r="R1173" s="602"/>
      <c r="S1173" s="602"/>
      <c r="T1173" s="602"/>
      <c r="U1173" s="604">
        <v>85</v>
      </c>
      <c r="V1173" s="602"/>
      <c r="W1173" s="602"/>
      <c r="X1173" s="602"/>
      <c r="Y1173" s="602"/>
      <c r="Z1173" s="602"/>
      <c r="AA1173" s="602"/>
      <c r="AB1173" s="602"/>
      <c r="AC1173" s="602"/>
      <c r="AD1173" s="605">
        <v>85</v>
      </c>
    </row>
    <row r="1174" spans="1:30" ht="15.75" thickBot="1" x14ac:dyDescent="0.3">
      <c r="A1174" s="593" t="s">
        <v>419</v>
      </c>
      <c r="B1174" s="672">
        <v>45252</v>
      </c>
      <c r="C1174" s="671" t="s">
        <v>396</v>
      </c>
      <c r="D1174" s="606" t="s">
        <v>402</v>
      </c>
      <c r="E1174" s="670"/>
      <c r="F1174" s="670"/>
      <c r="G1174" s="670"/>
      <c r="H1174" s="607">
        <v>19765</v>
      </c>
      <c r="I1174" s="670"/>
      <c r="J1174" s="670"/>
      <c r="K1174" s="670"/>
      <c r="L1174" s="670"/>
      <c r="M1174" s="670"/>
      <c r="N1174" s="670"/>
      <c r="O1174" s="670"/>
      <c r="P1174" s="670"/>
      <c r="Q1174" s="603">
        <v>19765</v>
      </c>
      <c r="R1174" s="670"/>
      <c r="S1174" s="670"/>
      <c r="T1174" s="670"/>
      <c r="U1174" s="608">
        <v>62</v>
      </c>
      <c r="V1174" s="670"/>
      <c r="W1174" s="670"/>
      <c r="X1174" s="670"/>
      <c r="Y1174" s="670"/>
      <c r="Z1174" s="670"/>
      <c r="AA1174" s="670"/>
      <c r="AB1174" s="670"/>
      <c r="AC1174" s="670"/>
      <c r="AD1174" s="605">
        <v>62</v>
      </c>
    </row>
    <row r="1175" spans="1:30" ht="15.75" thickBot="1" x14ac:dyDescent="0.3">
      <c r="A1175" s="593" t="s">
        <v>419</v>
      </c>
      <c r="B1175" s="673">
        <v>45258</v>
      </c>
      <c r="C1175" s="671" t="s">
        <v>396</v>
      </c>
      <c r="D1175" s="600" t="s">
        <v>403</v>
      </c>
      <c r="E1175" s="602"/>
      <c r="F1175" s="602"/>
      <c r="G1175" s="601">
        <v>51133</v>
      </c>
      <c r="H1175" s="601">
        <v>20627</v>
      </c>
      <c r="I1175" s="602"/>
      <c r="J1175" s="602"/>
      <c r="K1175" s="602"/>
      <c r="L1175" s="602"/>
      <c r="M1175" s="602"/>
      <c r="N1175" s="602"/>
      <c r="O1175" s="602"/>
      <c r="P1175" s="602"/>
      <c r="Q1175" s="603">
        <v>71760</v>
      </c>
      <c r="R1175" s="602"/>
      <c r="S1175" s="602"/>
      <c r="T1175" s="604">
        <v>101</v>
      </c>
      <c r="U1175" s="604">
        <v>35</v>
      </c>
      <c r="V1175" s="602"/>
      <c r="W1175" s="602"/>
      <c r="X1175" s="602"/>
      <c r="Y1175" s="602"/>
      <c r="Z1175" s="602"/>
      <c r="AA1175" s="602"/>
      <c r="AB1175" s="602"/>
      <c r="AC1175" s="602"/>
      <c r="AD1175" s="605">
        <v>136</v>
      </c>
    </row>
    <row r="1176" spans="1:30" ht="15.75" thickBot="1" x14ac:dyDescent="0.3">
      <c r="A1176" s="593" t="s">
        <v>419</v>
      </c>
      <c r="B1176" s="672">
        <v>45260</v>
      </c>
      <c r="C1176" s="671" t="s">
        <v>396</v>
      </c>
      <c r="D1176" s="606" t="s">
        <v>397</v>
      </c>
      <c r="E1176" s="670"/>
      <c r="F1176" s="607">
        <v>526.59</v>
      </c>
      <c r="G1176" s="670"/>
      <c r="H1176" s="670"/>
      <c r="I1176" s="670"/>
      <c r="J1176" s="670"/>
      <c r="K1176" s="670"/>
      <c r="L1176" s="670"/>
      <c r="M1176" s="670"/>
      <c r="N1176" s="670"/>
      <c r="O1176" s="670"/>
      <c r="P1176" s="670"/>
      <c r="Q1176" s="603">
        <v>526.59</v>
      </c>
      <c r="R1176" s="670"/>
      <c r="S1176" s="608">
        <v>1</v>
      </c>
      <c r="T1176" s="670"/>
      <c r="U1176" s="670"/>
      <c r="V1176" s="670"/>
      <c r="W1176" s="670"/>
      <c r="X1176" s="670"/>
      <c r="Y1176" s="670"/>
      <c r="Z1176" s="670"/>
      <c r="AA1176" s="670"/>
      <c r="AB1176" s="670"/>
      <c r="AC1176" s="670"/>
      <c r="AD1176" s="605">
        <v>1</v>
      </c>
    </row>
    <row r="1177" spans="1:30" ht="15.75" thickBot="1" x14ac:dyDescent="0.3">
      <c r="A1177" s="593" t="s">
        <v>419</v>
      </c>
      <c r="B1177" s="691">
        <v>45264</v>
      </c>
      <c r="C1177" s="692" t="s">
        <v>396</v>
      </c>
      <c r="D1177" s="600" t="s">
        <v>402</v>
      </c>
      <c r="E1177" s="602"/>
      <c r="F1177" s="602"/>
      <c r="G1177" s="602"/>
      <c r="H1177" s="601">
        <v>16366</v>
      </c>
      <c r="I1177" s="602"/>
      <c r="J1177" s="602"/>
      <c r="K1177" s="602"/>
      <c r="L1177" s="602"/>
      <c r="M1177" s="602"/>
      <c r="N1177" s="602"/>
      <c r="O1177" s="602"/>
      <c r="P1177" s="602"/>
      <c r="Q1177" s="603">
        <v>16366</v>
      </c>
      <c r="R1177" s="602"/>
      <c r="S1177" s="602"/>
      <c r="T1177" s="602"/>
      <c r="U1177" s="604">
        <v>49</v>
      </c>
      <c r="V1177" s="602"/>
      <c r="W1177" s="602"/>
      <c r="X1177" s="602"/>
      <c r="Y1177" s="602"/>
      <c r="Z1177" s="602"/>
      <c r="AA1177" s="602"/>
      <c r="AB1177" s="602"/>
      <c r="AC1177" s="602"/>
      <c r="AD1177" s="605">
        <v>49</v>
      </c>
    </row>
    <row r="1178" spans="1:30" ht="15.75" thickBot="1" x14ac:dyDescent="0.3">
      <c r="A1178" s="593" t="s">
        <v>419</v>
      </c>
      <c r="B1178" s="690">
        <v>45264</v>
      </c>
      <c r="C1178" s="692" t="s">
        <v>396</v>
      </c>
      <c r="D1178" s="606" t="s">
        <v>397</v>
      </c>
      <c r="E1178" s="670"/>
      <c r="F1178" s="670"/>
      <c r="G1178" s="607">
        <v>796.67</v>
      </c>
      <c r="H1178" s="670"/>
      <c r="I1178" s="670"/>
      <c r="J1178" s="670"/>
      <c r="K1178" s="670"/>
      <c r="L1178" s="670"/>
      <c r="M1178" s="670"/>
      <c r="N1178" s="670"/>
      <c r="O1178" s="670"/>
      <c r="P1178" s="670"/>
      <c r="Q1178" s="603">
        <v>796.67</v>
      </c>
      <c r="R1178" s="670"/>
      <c r="S1178" s="670"/>
      <c r="T1178" s="608">
        <v>1</v>
      </c>
      <c r="U1178" s="670"/>
      <c r="V1178" s="670"/>
      <c r="W1178" s="670"/>
      <c r="X1178" s="670"/>
      <c r="Y1178" s="670"/>
      <c r="Z1178" s="670"/>
      <c r="AA1178" s="670"/>
      <c r="AB1178" s="670"/>
      <c r="AC1178" s="670"/>
      <c r="AD1178" s="605">
        <v>1</v>
      </c>
    </row>
    <row r="1179" spans="1:30" ht="15.75" thickBot="1" x14ac:dyDescent="0.3">
      <c r="A1179" s="593" t="s">
        <v>419</v>
      </c>
      <c r="B1179" s="673">
        <v>45268</v>
      </c>
      <c r="C1179" s="671" t="s">
        <v>396</v>
      </c>
      <c r="D1179" s="600" t="s">
        <v>403</v>
      </c>
      <c r="E1179" s="602"/>
      <c r="F1179" s="602"/>
      <c r="G1179" s="602"/>
      <c r="H1179" s="601">
        <v>33435</v>
      </c>
      <c r="I1179" s="601">
        <v>15725</v>
      </c>
      <c r="J1179" s="602"/>
      <c r="K1179" s="602"/>
      <c r="L1179" s="602"/>
      <c r="M1179" s="602"/>
      <c r="N1179" s="602"/>
      <c r="O1179" s="602"/>
      <c r="P1179" s="602"/>
      <c r="Q1179" s="603">
        <v>49160</v>
      </c>
      <c r="R1179" s="602"/>
      <c r="S1179" s="602"/>
      <c r="T1179" s="602"/>
      <c r="U1179" s="604">
        <v>46</v>
      </c>
      <c r="V1179" s="604">
        <v>28</v>
      </c>
      <c r="W1179" s="602"/>
      <c r="X1179" s="602"/>
      <c r="Y1179" s="602"/>
      <c r="Z1179" s="602"/>
      <c r="AA1179" s="602"/>
      <c r="AB1179" s="602"/>
      <c r="AC1179" s="602"/>
      <c r="AD1179" s="605">
        <v>74</v>
      </c>
    </row>
    <row r="1180" spans="1:30" ht="15.75" thickBot="1" x14ac:dyDescent="0.3">
      <c r="A1180" s="593" t="s">
        <v>419</v>
      </c>
      <c r="B1180" s="672">
        <v>45271</v>
      </c>
      <c r="C1180" s="671" t="s">
        <v>396</v>
      </c>
      <c r="D1180" s="606" t="s">
        <v>403</v>
      </c>
      <c r="E1180" s="670"/>
      <c r="F1180" s="670"/>
      <c r="G1180" s="670"/>
      <c r="H1180" s="607">
        <v>55254</v>
      </c>
      <c r="I1180" s="607">
        <v>917</v>
      </c>
      <c r="J1180" s="670"/>
      <c r="K1180" s="670"/>
      <c r="L1180" s="670"/>
      <c r="M1180" s="670"/>
      <c r="N1180" s="670"/>
      <c r="O1180" s="670"/>
      <c r="P1180" s="670"/>
      <c r="Q1180" s="603">
        <v>56171</v>
      </c>
      <c r="R1180" s="670"/>
      <c r="S1180" s="670"/>
      <c r="T1180" s="670"/>
      <c r="U1180" s="608">
        <v>106</v>
      </c>
      <c r="V1180" s="608">
        <v>4</v>
      </c>
      <c r="W1180" s="670"/>
      <c r="X1180" s="670"/>
      <c r="Y1180" s="670"/>
      <c r="Z1180" s="670"/>
      <c r="AA1180" s="670"/>
      <c r="AB1180" s="670"/>
      <c r="AC1180" s="670"/>
      <c r="AD1180" s="605">
        <v>108</v>
      </c>
    </row>
    <row r="1181" spans="1:30" ht="15.75" thickBot="1" x14ac:dyDescent="0.3">
      <c r="A1181" s="593" t="s">
        <v>419</v>
      </c>
      <c r="B1181" s="691">
        <v>45272</v>
      </c>
      <c r="C1181" s="692" t="s">
        <v>396</v>
      </c>
      <c r="D1181" s="600" t="s">
        <v>402</v>
      </c>
      <c r="E1181" s="602"/>
      <c r="F1181" s="602"/>
      <c r="G1181" s="602"/>
      <c r="H1181" s="602"/>
      <c r="I1181" s="601">
        <v>9055</v>
      </c>
      <c r="J1181" s="602"/>
      <c r="K1181" s="602"/>
      <c r="L1181" s="602"/>
      <c r="M1181" s="602"/>
      <c r="N1181" s="602"/>
      <c r="O1181" s="602"/>
      <c r="P1181" s="602"/>
      <c r="Q1181" s="603">
        <v>9055</v>
      </c>
      <c r="R1181" s="602"/>
      <c r="S1181" s="602"/>
      <c r="T1181" s="602"/>
      <c r="U1181" s="602"/>
      <c r="V1181" s="604">
        <v>26</v>
      </c>
      <c r="W1181" s="602"/>
      <c r="X1181" s="602"/>
      <c r="Y1181" s="602"/>
      <c r="Z1181" s="602"/>
      <c r="AA1181" s="602"/>
      <c r="AB1181" s="602"/>
      <c r="AC1181" s="602"/>
      <c r="AD1181" s="605">
        <v>26</v>
      </c>
    </row>
    <row r="1182" spans="1:30" ht="15.75" thickBot="1" x14ac:dyDescent="0.3">
      <c r="A1182" s="593" t="s">
        <v>419</v>
      </c>
      <c r="B1182" s="690">
        <v>45272</v>
      </c>
      <c r="C1182" s="692" t="s">
        <v>396</v>
      </c>
      <c r="D1182" s="606" t="s">
        <v>403</v>
      </c>
      <c r="E1182" s="670"/>
      <c r="F1182" s="670"/>
      <c r="G1182" s="670"/>
      <c r="H1182" s="607">
        <v>50494</v>
      </c>
      <c r="I1182" s="607">
        <v>44</v>
      </c>
      <c r="J1182" s="670"/>
      <c r="K1182" s="670"/>
      <c r="L1182" s="670"/>
      <c r="M1182" s="670"/>
      <c r="N1182" s="670"/>
      <c r="O1182" s="670"/>
      <c r="P1182" s="670"/>
      <c r="Q1182" s="603">
        <v>50538</v>
      </c>
      <c r="R1182" s="670"/>
      <c r="S1182" s="670"/>
      <c r="T1182" s="670"/>
      <c r="U1182" s="608">
        <v>86</v>
      </c>
      <c r="V1182" s="608">
        <v>1</v>
      </c>
      <c r="W1182" s="670"/>
      <c r="X1182" s="670"/>
      <c r="Y1182" s="670"/>
      <c r="Z1182" s="670"/>
      <c r="AA1182" s="670"/>
      <c r="AB1182" s="670"/>
      <c r="AC1182" s="670"/>
      <c r="AD1182" s="605">
        <v>86</v>
      </c>
    </row>
    <row r="1183" spans="1:30" ht="15.75" thickBot="1" x14ac:dyDescent="0.3">
      <c r="A1183" s="593" t="s">
        <v>419</v>
      </c>
      <c r="B1183" s="673">
        <v>45280</v>
      </c>
      <c r="C1183" s="671" t="s">
        <v>396</v>
      </c>
      <c r="D1183" s="600" t="s">
        <v>402</v>
      </c>
      <c r="E1183" s="602"/>
      <c r="F1183" s="602"/>
      <c r="G1183" s="602"/>
      <c r="H1183" s="602"/>
      <c r="I1183" s="601">
        <v>7134</v>
      </c>
      <c r="J1183" s="602"/>
      <c r="K1183" s="602"/>
      <c r="L1183" s="602"/>
      <c r="M1183" s="602"/>
      <c r="N1183" s="602"/>
      <c r="O1183" s="602"/>
      <c r="P1183" s="602"/>
      <c r="Q1183" s="603">
        <v>7134</v>
      </c>
      <c r="R1183" s="602"/>
      <c r="S1183" s="602"/>
      <c r="T1183" s="602"/>
      <c r="U1183" s="602"/>
      <c r="V1183" s="604">
        <v>20</v>
      </c>
      <c r="W1183" s="602"/>
      <c r="X1183" s="602"/>
      <c r="Y1183" s="602"/>
      <c r="Z1183" s="602"/>
      <c r="AA1183" s="602"/>
      <c r="AB1183" s="602"/>
      <c r="AC1183" s="602"/>
      <c r="AD1183" s="605">
        <v>20</v>
      </c>
    </row>
    <row r="1184" spans="1:30" ht="15.75" thickBot="1" x14ac:dyDescent="0.3">
      <c r="A1184" s="593" t="s">
        <v>419</v>
      </c>
      <c r="B1184" s="672">
        <v>45282</v>
      </c>
      <c r="C1184" s="671" t="s">
        <v>396</v>
      </c>
      <c r="D1184" s="606" t="s">
        <v>403</v>
      </c>
      <c r="E1184" s="670"/>
      <c r="F1184" s="670"/>
      <c r="G1184" s="670"/>
      <c r="H1184" s="607">
        <v>748</v>
      </c>
      <c r="I1184" s="607">
        <v>23083</v>
      </c>
      <c r="J1184" s="670"/>
      <c r="K1184" s="670"/>
      <c r="L1184" s="670"/>
      <c r="M1184" s="670"/>
      <c r="N1184" s="670"/>
      <c r="O1184" s="670"/>
      <c r="P1184" s="670"/>
      <c r="Q1184" s="603">
        <v>23831</v>
      </c>
      <c r="R1184" s="670"/>
      <c r="S1184" s="670"/>
      <c r="T1184" s="670"/>
      <c r="U1184" s="608">
        <v>1</v>
      </c>
      <c r="V1184" s="608">
        <v>41</v>
      </c>
      <c r="W1184" s="670"/>
      <c r="X1184" s="670"/>
      <c r="Y1184" s="670"/>
      <c r="Z1184" s="670"/>
      <c r="AA1184" s="670"/>
      <c r="AB1184" s="670"/>
      <c r="AC1184" s="670"/>
      <c r="AD1184" s="605">
        <v>42</v>
      </c>
    </row>
    <row r="1185" spans="1:30" ht="15.75" thickBot="1" x14ac:dyDescent="0.3">
      <c r="A1185" s="593" t="s">
        <v>419</v>
      </c>
      <c r="B1185" s="673">
        <v>45288</v>
      </c>
      <c r="C1185" s="671" t="s">
        <v>396</v>
      </c>
      <c r="D1185" s="600" t="s">
        <v>402</v>
      </c>
      <c r="E1185" s="602"/>
      <c r="F1185" s="602"/>
      <c r="G1185" s="602"/>
      <c r="H1185" s="602"/>
      <c r="I1185" s="601">
        <v>9160</v>
      </c>
      <c r="J1185" s="602"/>
      <c r="K1185" s="602"/>
      <c r="L1185" s="602"/>
      <c r="M1185" s="602"/>
      <c r="N1185" s="602"/>
      <c r="O1185" s="602"/>
      <c r="P1185" s="602"/>
      <c r="Q1185" s="603">
        <v>9160</v>
      </c>
      <c r="R1185" s="602"/>
      <c r="S1185" s="602"/>
      <c r="T1185" s="602"/>
      <c r="U1185" s="602"/>
      <c r="V1185" s="604">
        <v>29</v>
      </c>
      <c r="W1185" s="602"/>
      <c r="X1185" s="602"/>
      <c r="Y1185" s="602"/>
      <c r="Z1185" s="602"/>
      <c r="AA1185" s="602"/>
      <c r="AB1185" s="602"/>
      <c r="AC1185" s="602"/>
      <c r="AD1185" s="605">
        <v>29</v>
      </c>
    </row>
    <row r="1186" spans="1:30" ht="15.75" thickBot="1" x14ac:dyDescent="0.3">
      <c r="A1186" s="593" t="s">
        <v>419</v>
      </c>
      <c r="B1186" s="672">
        <v>45294</v>
      </c>
      <c r="C1186" s="671" t="s">
        <v>396</v>
      </c>
      <c r="D1186" s="606" t="s">
        <v>403</v>
      </c>
      <c r="E1186" s="670"/>
      <c r="F1186" s="670"/>
      <c r="G1186" s="670"/>
      <c r="H1186" s="670"/>
      <c r="I1186" s="607">
        <v>26375</v>
      </c>
      <c r="J1186" s="670"/>
      <c r="K1186" s="670"/>
      <c r="L1186" s="670"/>
      <c r="M1186" s="670"/>
      <c r="N1186" s="670"/>
      <c r="O1186" s="670"/>
      <c r="P1186" s="670"/>
      <c r="Q1186" s="603">
        <v>26375</v>
      </c>
      <c r="R1186" s="670"/>
      <c r="S1186" s="670"/>
      <c r="T1186" s="670"/>
      <c r="U1186" s="670"/>
      <c r="V1186" s="608">
        <v>45</v>
      </c>
      <c r="W1186" s="670"/>
      <c r="X1186" s="670"/>
      <c r="Y1186" s="670"/>
      <c r="Z1186" s="670"/>
      <c r="AA1186" s="670"/>
      <c r="AB1186" s="670"/>
      <c r="AC1186" s="670"/>
      <c r="AD1186" s="605">
        <v>45</v>
      </c>
    </row>
    <row r="1187" spans="1:30" ht="15.75" thickBot="1" x14ac:dyDescent="0.3">
      <c r="A1187" s="593" t="s">
        <v>419</v>
      </c>
      <c r="B1187" s="673">
        <v>45299</v>
      </c>
      <c r="C1187" s="671" t="s">
        <v>396</v>
      </c>
      <c r="D1187" s="600" t="s">
        <v>402</v>
      </c>
      <c r="E1187" s="602"/>
      <c r="F1187" s="602"/>
      <c r="G1187" s="602"/>
      <c r="H1187" s="602"/>
      <c r="I1187" s="601">
        <v>8094</v>
      </c>
      <c r="J1187" s="601">
        <v>256</v>
      </c>
      <c r="K1187" s="602"/>
      <c r="L1187" s="602"/>
      <c r="M1187" s="602"/>
      <c r="N1187" s="602"/>
      <c r="O1187" s="602"/>
      <c r="P1187" s="602"/>
      <c r="Q1187" s="603">
        <v>8350</v>
      </c>
      <c r="R1187" s="602"/>
      <c r="S1187" s="602"/>
      <c r="T1187" s="602"/>
      <c r="U1187" s="602"/>
      <c r="V1187" s="604">
        <v>24</v>
      </c>
      <c r="W1187" s="604">
        <v>1</v>
      </c>
      <c r="X1187" s="602"/>
      <c r="Y1187" s="602"/>
      <c r="Z1187" s="602"/>
      <c r="AA1187" s="602"/>
      <c r="AB1187" s="602"/>
      <c r="AC1187" s="602"/>
      <c r="AD1187" s="605">
        <v>25</v>
      </c>
    </row>
    <row r="1188" spans="1:30" ht="15.75" thickBot="1" x14ac:dyDescent="0.3">
      <c r="A1188" s="593" t="s">
        <v>419</v>
      </c>
      <c r="B1188" s="690">
        <v>45300</v>
      </c>
      <c r="C1188" s="692" t="s">
        <v>396</v>
      </c>
      <c r="D1188" s="606" t="s">
        <v>402</v>
      </c>
      <c r="E1188" s="670"/>
      <c r="F1188" s="670"/>
      <c r="G1188" s="670"/>
      <c r="H1188" s="670"/>
      <c r="I1188" s="670"/>
      <c r="J1188" s="607">
        <v>8291</v>
      </c>
      <c r="K1188" s="670"/>
      <c r="L1188" s="670"/>
      <c r="M1188" s="670"/>
      <c r="N1188" s="670"/>
      <c r="O1188" s="670"/>
      <c r="P1188" s="670"/>
      <c r="Q1188" s="603">
        <v>8291</v>
      </c>
      <c r="R1188" s="670"/>
      <c r="S1188" s="670"/>
      <c r="T1188" s="670"/>
      <c r="U1188" s="670"/>
      <c r="V1188" s="670"/>
      <c r="W1188" s="608">
        <v>25</v>
      </c>
      <c r="X1188" s="670"/>
      <c r="Y1188" s="670"/>
      <c r="Z1188" s="670"/>
      <c r="AA1188" s="670"/>
      <c r="AB1188" s="670"/>
      <c r="AC1188" s="670"/>
      <c r="AD1188" s="605">
        <v>25</v>
      </c>
    </row>
    <row r="1189" spans="1:30" ht="15.75" thickBot="1" x14ac:dyDescent="0.3">
      <c r="A1189" s="593" t="s">
        <v>419</v>
      </c>
      <c r="B1189" s="691">
        <v>45300</v>
      </c>
      <c r="C1189" s="692" t="s">
        <v>396</v>
      </c>
      <c r="D1189" s="600" t="s">
        <v>403</v>
      </c>
      <c r="E1189" s="602"/>
      <c r="F1189" s="602"/>
      <c r="G1189" s="602"/>
      <c r="H1189" s="602"/>
      <c r="I1189" s="601">
        <v>40040</v>
      </c>
      <c r="J1189" s="602"/>
      <c r="K1189" s="602"/>
      <c r="L1189" s="602"/>
      <c r="M1189" s="602"/>
      <c r="N1189" s="602"/>
      <c r="O1189" s="602"/>
      <c r="P1189" s="602"/>
      <c r="Q1189" s="603">
        <v>40040</v>
      </c>
      <c r="R1189" s="602"/>
      <c r="S1189" s="602"/>
      <c r="T1189" s="602"/>
      <c r="U1189" s="602"/>
      <c r="V1189" s="604">
        <v>81</v>
      </c>
      <c r="W1189" s="602"/>
      <c r="X1189" s="602"/>
      <c r="Y1189" s="602"/>
      <c r="Z1189" s="602"/>
      <c r="AA1189" s="602"/>
      <c r="AB1189" s="602"/>
      <c r="AC1189" s="602"/>
      <c r="AD1189" s="605">
        <v>81</v>
      </c>
    </row>
    <row r="1190" spans="1:30" ht="15.75" thickBot="1" x14ac:dyDescent="0.3">
      <c r="A1190" s="593" t="s">
        <v>419</v>
      </c>
      <c r="B1190" s="672">
        <v>45301</v>
      </c>
      <c r="C1190" s="671" t="s">
        <v>396</v>
      </c>
      <c r="D1190" s="606" t="s">
        <v>403</v>
      </c>
      <c r="E1190" s="670"/>
      <c r="F1190" s="670"/>
      <c r="G1190" s="670"/>
      <c r="H1190" s="670"/>
      <c r="I1190" s="670"/>
      <c r="J1190" s="607">
        <v>38413</v>
      </c>
      <c r="K1190" s="670"/>
      <c r="L1190" s="670"/>
      <c r="M1190" s="670"/>
      <c r="N1190" s="670"/>
      <c r="O1190" s="670"/>
      <c r="P1190" s="670"/>
      <c r="Q1190" s="603">
        <v>38413</v>
      </c>
      <c r="R1190" s="670"/>
      <c r="S1190" s="670"/>
      <c r="T1190" s="670"/>
      <c r="U1190" s="670"/>
      <c r="V1190" s="670"/>
      <c r="W1190" s="608">
        <v>79</v>
      </c>
      <c r="X1190" s="670"/>
      <c r="Y1190" s="670"/>
      <c r="Z1190" s="670"/>
      <c r="AA1190" s="670"/>
      <c r="AB1190" s="670"/>
      <c r="AC1190" s="670"/>
      <c r="AD1190" s="605">
        <v>79</v>
      </c>
    </row>
    <row r="1191" spans="1:30" ht="15.75" thickBot="1" x14ac:dyDescent="0.3">
      <c r="A1191" s="593" t="s">
        <v>419</v>
      </c>
      <c r="B1191" s="673">
        <v>45303</v>
      </c>
      <c r="C1191" s="671" t="s">
        <v>396</v>
      </c>
      <c r="D1191" s="600" t="s">
        <v>403</v>
      </c>
      <c r="E1191" s="602"/>
      <c r="F1191" s="602"/>
      <c r="G1191" s="602"/>
      <c r="H1191" s="602"/>
      <c r="I1191" s="601">
        <v>1038</v>
      </c>
      <c r="J1191" s="601">
        <v>34407</v>
      </c>
      <c r="K1191" s="602"/>
      <c r="L1191" s="602"/>
      <c r="M1191" s="602"/>
      <c r="N1191" s="602"/>
      <c r="O1191" s="602"/>
      <c r="P1191" s="602"/>
      <c r="Q1191" s="603">
        <v>35445</v>
      </c>
      <c r="R1191" s="602"/>
      <c r="S1191" s="602"/>
      <c r="T1191" s="602"/>
      <c r="U1191" s="602"/>
      <c r="V1191" s="604">
        <v>1</v>
      </c>
      <c r="W1191" s="604">
        <v>77</v>
      </c>
      <c r="X1191" s="602"/>
      <c r="Y1191" s="602"/>
      <c r="Z1191" s="602"/>
      <c r="AA1191" s="602"/>
      <c r="AB1191" s="602"/>
      <c r="AC1191" s="602"/>
      <c r="AD1191" s="605">
        <v>78</v>
      </c>
    </row>
    <row r="1192" spans="1:30" ht="15.75" thickBot="1" x14ac:dyDescent="0.3">
      <c r="A1192" s="593" t="s">
        <v>419</v>
      </c>
      <c r="B1192" s="672">
        <v>45315</v>
      </c>
      <c r="C1192" s="671" t="s">
        <v>396</v>
      </c>
      <c r="D1192" s="606" t="s">
        <v>403</v>
      </c>
      <c r="E1192" s="670"/>
      <c r="F1192" s="670"/>
      <c r="G1192" s="670"/>
      <c r="H1192" s="670"/>
      <c r="I1192" s="670"/>
      <c r="J1192" s="607">
        <v>427</v>
      </c>
      <c r="K1192" s="670"/>
      <c r="L1192" s="670"/>
      <c r="M1192" s="670"/>
      <c r="N1192" s="670"/>
      <c r="O1192" s="670"/>
      <c r="P1192" s="670"/>
      <c r="Q1192" s="603">
        <v>427</v>
      </c>
      <c r="R1192" s="670"/>
      <c r="S1192" s="670"/>
      <c r="T1192" s="670"/>
      <c r="U1192" s="670"/>
      <c r="V1192" s="670"/>
      <c r="W1192" s="608">
        <v>1</v>
      </c>
      <c r="X1192" s="670"/>
      <c r="Y1192" s="670"/>
      <c r="Z1192" s="670"/>
      <c r="AA1192" s="670"/>
      <c r="AB1192" s="670"/>
      <c r="AC1192" s="670"/>
      <c r="AD1192" s="605">
        <v>1</v>
      </c>
    </row>
    <row r="1193" spans="1:30" ht="15.75" thickBot="1" x14ac:dyDescent="0.3">
      <c r="A1193" s="593" t="s">
        <v>419</v>
      </c>
      <c r="B1193" s="673">
        <v>45317</v>
      </c>
      <c r="C1193" s="671" t="s">
        <v>396</v>
      </c>
      <c r="D1193" s="600" t="s">
        <v>402</v>
      </c>
      <c r="E1193" s="602"/>
      <c r="F1193" s="602"/>
      <c r="G1193" s="602"/>
      <c r="H1193" s="602"/>
      <c r="I1193" s="602"/>
      <c r="J1193" s="601">
        <v>2391</v>
      </c>
      <c r="K1193" s="602"/>
      <c r="L1193" s="602"/>
      <c r="M1193" s="602"/>
      <c r="N1193" s="602"/>
      <c r="O1193" s="602"/>
      <c r="P1193" s="602"/>
      <c r="Q1193" s="603">
        <v>2391</v>
      </c>
      <c r="R1193" s="602"/>
      <c r="S1193" s="602"/>
      <c r="T1193" s="602"/>
      <c r="U1193" s="602"/>
      <c r="V1193" s="602"/>
      <c r="W1193" s="604">
        <v>7</v>
      </c>
      <c r="X1193" s="602"/>
      <c r="Y1193" s="602"/>
      <c r="Z1193" s="602"/>
      <c r="AA1193" s="602"/>
      <c r="AB1193" s="602"/>
      <c r="AC1193" s="602"/>
      <c r="AD1193" s="605">
        <v>7</v>
      </c>
    </row>
    <row r="1194" spans="1:30" ht="15.75" thickBot="1" x14ac:dyDescent="0.3">
      <c r="A1194" s="593" t="s">
        <v>419</v>
      </c>
      <c r="B1194" s="672">
        <v>45321</v>
      </c>
      <c r="C1194" s="671" t="s">
        <v>396</v>
      </c>
      <c r="D1194" s="606" t="s">
        <v>403</v>
      </c>
      <c r="E1194" s="670"/>
      <c r="F1194" s="670"/>
      <c r="G1194" s="670"/>
      <c r="H1194" s="670"/>
      <c r="I1194" s="607">
        <v>1082</v>
      </c>
      <c r="J1194" s="607">
        <v>82933</v>
      </c>
      <c r="K1194" s="670"/>
      <c r="L1194" s="670"/>
      <c r="M1194" s="670"/>
      <c r="N1194" s="670"/>
      <c r="O1194" s="670"/>
      <c r="P1194" s="670"/>
      <c r="Q1194" s="603">
        <v>84015</v>
      </c>
      <c r="R1194" s="670"/>
      <c r="S1194" s="670"/>
      <c r="T1194" s="670"/>
      <c r="U1194" s="670"/>
      <c r="V1194" s="608">
        <v>2</v>
      </c>
      <c r="W1194" s="608">
        <v>159</v>
      </c>
      <c r="X1194" s="670"/>
      <c r="Y1194" s="670"/>
      <c r="Z1194" s="670"/>
      <c r="AA1194" s="670"/>
      <c r="AB1194" s="670"/>
      <c r="AC1194" s="670"/>
      <c r="AD1194" s="605">
        <v>161</v>
      </c>
    </row>
    <row r="1195" spans="1:30" ht="15.75" thickBot="1" x14ac:dyDescent="0.3">
      <c r="A1195" s="593" t="s">
        <v>419</v>
      </c>
      <c r="B1195" s="691">
        <v>45324</v>
      </c>
      <c r="C1195" s="692" t="s">
        <v>396</v>
      </c>
      <c r="D1195" s="600" t="s">
        <v>402</v>
      </c>
      <c r="E1195" s="602"/>
      <c r="F1195" s="602"/>
      <c r="G1195" s="602"/>
      <c r="H1195" s="602"/>
      <c r="I1195" s="602"/>
      <c r="J1195" s="601">
        <v>4700</v>
      </c>
      <c r="K1195" s="602"/>
      <c r="L1195" s="602"/>
      <c r="M1195" s="602"/>
      <c r="N1195" s="602"/>
      <c r="O1195" s="602"/>
      <c r="P1195" s="602"/>
      <c r="Q1195" s="603">
        <v>4700</v>
      </c>
      <c r="R1195" s="602"/>
      <c r="S1195" s="602"/>
      <c r="T1195" s="602"/>
      <c r="U1195" s="602"/>
      <c r="V1195" s="602"/>
      <c r="W1195" s="604">
        <v>16</v>
      </c>
      <c r="X1195" s="602"/>
      <c r="Y1195" s="602"/>
      <c r="Z1195" s="602"/>
      <c r="AA1195" s="602"/>
      <c r="AB1195" s="602"/>
      <c r="AC1195" s="602"/>
      <c r="AD1195" s="605">
        <v>16</v>
      </c>
    </row>
    <row r="1196" spans="1:30" ht="15.75" thickBot="1" x14ac:dyDescent="0.3">
      <c r="A1196" s="593" t="s">
        <v>419</v>
      </c>
      <c r="B1196" s="690">
        <v>45324</v>
      </c>
      <c r="C1196" s="692" t="s">
        <v>396</v>
      </c>
      <c r="D1196" s="606" t="s">
        <v>403</v>
      </c>
      <c r="E1196" s="670"/>
      <c r="F1196" s="670"/>
      <c r="G1196" s="670"/>
      <c r="H1196" s="670"/>
      <c r="I1196" s="670"/>
      <c r="J1196" s="607">
        <v>47204</v>
      </c>
      <c r="K1196" s="670"/>
      <c r="L1196" s="670"/>
      <c r="M1196" s="670"/>
      <c r="N1196" s="670"/>
      <c r="O1196" s="670"/>
      <c r="P1196" s="670"/>
      <c r="Q1196" s="603">
        <v>47204</v>
      </c>
      <c r="R1196" s="670"/>
      <c r="S1196" s="670"/>
      <c r="T1196" s="670"/>
      <c r="U1196" s="670"/>
      <c r="V1196" s="670"/>
      <c r="W1196" s="608">
        <v>92</v>
      </c>
      <c r="X1196" s="670"/>
      <c r="Y1196" s="670"/>
      <c r="Z1196" s="670"/>
      <c r="AA1196" s="670"/>
      <c r="AB1196" s="670"/>
      <c r="AC1196" s="670"/>
      <c r="AD1196" s="605">
        <v>92</v>
      </c>
    </row>
    <row r="1197" spans="1:30" ht="15.75" thickBot="1" x14ac:dyDescent="0.3">
      <c r="A1197" s="593" t="s">
        <v>419</v>
      </c>
      <c r="B1197" s="673">
        <v>45330</v>
      </c>
      <c r="C1197" s="671" t="s">
        <v>396</v>
      </c>
      <c r="D1197" s="600" t="s">
        <v>402</v>
      </c>
      <c r="E1197" s="602"/>
      <c r="F1197" s="602"/>
      <c r="G1197" s="602"/>
      <c r="H1197" s="602"/>
      <c r="I1197" s="602"/>
      <c r="J1197" s="601">
        <v>5695</v>
      </c>
      <c r="K1197" s="602"/>
      <c r="L1197" s="602"/>
      <c r="M1197" s="602"/>
      <c r="N1197" s="602"/>
      <c r="O1197" s="602"/>
      <c r="P1197" s="602"/>
      <c r="Q1197" s="603">
        <v>5695</v>
      </c>
      <c r="R1197" s="602"/>
      <c r="S1197" s="602"/>
      <c r="T1197" s="602"/>
      <c r="U1197" s="602"/>
      <c r="V1197" s="602"/>
      <c r="W1197" s="604">
        <v>21</v>
      </c>
      <c r="X1197" s="602"/>
      <c r="Y1197" s="602"/>
      <c r="Z1197" s="602"/>
      <c r="AA1197" s="602"/>
      <c r="AB1197" s="602"/>
      <c r="AC1197" s="602"/>
      <c r="AD1197" s="605">
        <v>21</v>
      </c>
    </row>
    <row r="1198" spans="1:30" ht="15.75" thickBot="1" x14ac:dyDescent="0.3">
      <c r="A1198" s="593" t="s">
        <v>419</v>
      </c>
      <c r="B1198" s="672">
        <v>45335</v>
      </c>
      <c r="C1198" s="671" t="s">
        <v>396</v>
      </c>
      <c r="D1198" s="606" t="s">
        <v>402</v>
      </c>
      <c r="E1198" s="670"/>
      <c r="F1198" s="670"/>
      <c r="G1198" s="670"/>
      <c r="H1198" s="670"/>
      <c r="I1198" s="670"/>
      <c r="J1198" s="607">
        <v>6868</v>
      </c>
      <c r="K1198" s="607">
        <v>3874</v>
      </c>
      <c r="L1198" s="670"/>
      <c r="M1198" s="670"/>
      <c r="N1198" s="670"/>
      <c r="O1198" s="670"/>
      <c r="P1198" s="670"/>
      <c r="Q1198" s="603">
        <v>10742</v>
      </c>
      <c r="R1198" s="670"/>
      <c r="S1198" s="670"/>
      <c r="T1198" s="670"/>
      <c r="U1198" s="670"/>
      <c r="V1198" s="670"/>
      <c r="W1198" s="608">
        <v>24</v>
      </c>
      <c r="X1198" s="608">
        <v>16</v>
      </c>
      <c r="Y1198" s="670"/>
      <c r="Z1198" s="670"/>
      <c r="AA1198" s="670"/>
      <c r="AB1198" s="670"/>
      <c r="AC1198" s="670"/>
      <c r="AD1198" s="605">
        <v>40</v>
      </c>
    </row>
    <row r="1199" spans="1:30" ht="15.75" thickBot="1" x14ac:dyDescent="0.3">
      <c r="A1199" s="593" t="s">
        <v>419</v>
      </c>
      <c r="B1199" s="673">
        <v>45337</v>
      </c>
      <c r="C1199" s="671" t="s">
        <v>396</v>
      </c>
      <c r="D1199" s="600" t="s">
        <v>403</v>
      </c>
      <c r="E1199" s="602"/>
      <c r="F1199" s="602"/>
      <c r="G1199" s="602"/>
      <c r="H1199" s="602"/>
      <c r="I1199" s="602"/>
      <c r="J1199" s="601">
        <v>2640</v>
      </c>
      <c r="K1199" s="601">
        <v>54352</v>
      </c>
      <c r="L1199" s="602"/>
      <c r="M1199" s="602"/>
      <c r="N1199" s="602"/>
      <c r="O1199" s="602"/>
      <c r="P1199" s="602"/>
      <c r="Q1199" s="603">
        <v>56992</v>
      </c>
      <c r="R1199" s="602"/>
      <c r="S1199" s="602"/>
      <c r="T1199" s="602"/>
      <c r="U1199" s="602"/>
      <c r="V1199" s="602"/>
      <c r="W1199" s="604">
        <v>3</v>
      </c>
      <c r="X1199" s="604">
        <v>99</v>
      </c>
      <c r="Y1199" s="602"/>
      <c r="Z1199" s="602"/>
      <c r="AA1199" s="602"/>
      <c r="AB1199" s="602"/>
      <c r="AC1199" s="602"/>
      <c r="AD1199" s="605">
        <v>102</v>
      </c>
    </row>
    <row r="1200" spans="1:30" ht="15.75" thickBot="1" x14ac:dyDescent="0.3">
      <c r="A1200" s="593" t="s">
        <v>419</v>
      </c>
      <c r="B1200" s="672">
        <v>45344</v>
      </c>
      <c r="C1200" s="671" t="s">
        <v>396</v>
      </c>
      <c r="D1200" s="606" t="s">
        <v>403</v>
      </c>
      <c r="E1200" s="670"/>
      <c r="F1200" s="670"/>
      <c r="G1200" s="670"/>
      <c r="H1200" s="670"/>
      <c r="I1200" s="670"/>
      <c r="J1200" s="670"/>
      <c r="K1200" s="607">
        <v>20454</v>
      </c>
      <c r="L1200" s="670"/>
      <c r="M1200" s="670"/>
      <c r="N1200" s="670"/>
      <c r="O1200" s="670"/>
      <c r="P1200" s="670"/>
      <c r="Q1200" s="603">
        <v>20454</v>
      </c>
      <c r="R1200" s="670"/>
      <c r="S1200" s="670"/>
      <c r="T1200" s="670"/>
      <c r="U1200" s="670"/>
      <c r="V1200" s="670"/>
      <c r="W1200" s="670"/>
      <c r="X1200" s="608">
        <v>42</v>
      </c>
      <c r="Y1200" s="670"/>
      <c r="Z1200" s="670"/>
      <c r="AA1200" s="670"/>
      <c r="AB1200" s="670"/>
      <c r="AC1200" s="670"/>
      <c r="AD1200" s="605">
        <v>42</v>
      </c>
    </row>
    <row r="1201" spans="1:30" ht="15.75" thickBot="1" x14ac:dyDescent="0.3">
      <c r="A1201" s="593" t="s">
        <v>419</v>
      </c>
      <c r="B1201" s="691">
        <v>45345</v>
      </c>
      <c r="C1201" s="692" t="s">
        <v>396</v>
      </c>
      <c r="D1201" s="600" t="s">
        <v>402</v>
      </c>
      <c r="E1201" s="602"/>
      <c r="F1201" s="602"/>
      <c r="G1201" s="602"/>
      <c r="H1201" s="602"/>
      <c r="I1201" s="602"/>
      <c r="J1201" s="602"/>
      <c r="K1201" s="601">
        <v>4546</v>
      </c>
      <c r="L1201" s="602"/>
      <c r="M1201" s="602"/>
      <c r="N1201" s="602"/>
      <c r="O1201" s="602"/>
      <c r="P1201" s="602"/>
      <c r="Q1201" s="603">
        <v>4546</v>
      </c>
      <c r="R1201" s="602"/>
      <c r="S1201" s="602"/>
      <c r="T1201" s="602"/>
      <c r="U1201" s="602"/>
      <c r="V1201" s="602"/>
      <c r="W1201" s="602"/>
      <c r="X1201" s="604">
        <v>16</v>
      </c>
      <c r="Y1201" s="602"/>
      <c r="Z1201" s="602"/>
      <c r="AA1201" s="602"/>
      <c r="AB1201" s="602"/>
      <c r="AC1201" s="602"/>
      <c r="AD1201" s="605">
        <v>16</v>
      </c>
    </row>
    <row r="1202" spans="1:30" ht="15.75" thickBot="1" x14ac:dyDescent="0.3">
      <c r="A1202" s="593" t="s">
        <v>419</v>
      </c>
      <c r="B1202" s="690">
        <v>45345</v>
      </c>
      <c r="C1202" s="692" t="s">
        <v>396</v>
      </c>
      <c r="D1202" s="606" t="s">
        <v>403</v>
      </c>
      <c r="E1202" s="670"/>
      <c r="F1202" s="670"/>
      <c r="G1202" s="670"/>
      <c r="H1202" s="670"/>
      <c r="I1202" s="670"/>
      <c r="J1202" s="670"/>
      <c r="K1202" s="607">
        <v>43111</v>
      </c>
      <c r="L1202" s="670"/>
      <c r="M1202" s="670"/>
      <c r="N1202" s="670"/>
      <c r="O1202" s="670"/>
      <c r="P1202" s="670"/>
      <c r="Q1202" s="603">
        <v>43111</v>
      </c>
      <c r="R1202" s="670"/>
      <c r="S1202" s="670"/>
      <c r="T1202" s="670"/>
      <c r="U1202" s="670"/>
      <c r="V1202" s="670"/>
      <c r="W1202" s="670"/>
      <c r="X1202" s="608">
        <v>77</v>
      </c>
      <c r="Y1202" s="670"/>
      <c r="Z1202" s="670"/>
      <c r="AA1202" s="670"/>
      <c r="AB1202" s="670"/>
      <c r="AC1202" s="670"/>
      <c r="AD1202" s="605">
        <v>77</v>
      </c>
    </row>
    <row r="1203" spans="1:30" ht="15.75" thickBot="1" x14ac:dyDescent="0.3">
      <c r="A1203" s="593" t="s">
        <v>419</v>
      </c>
      <c r="B1203" s="673">
        <v>45350</v>
      </c>
      <c r="C1203" s="671" t="s">
        <v>396</v>
      </c>
      <c r="D1203" s="600" t="s">
        <v>402</v>
      </c>
      <c r="E1203" s="602"/>
      <c r="F1203" s="602"/>
      <c r="G1203" s="602"/>
      <c r="H1203" s="602"/>
      <c r="I1203" s="602"/>
      <c r="J1203" s="602"/>
      <c r="K1203" s="601">
        <v>6916</v>
      </c>
      <c r="L1203" s="602"/>
      <c r="M1203" s="602"/>
      <c r="N1203" s="602"/>
      <c r="O1203" s="602"/>
      <c r="P1203" s="602"/>
      <c r="Q1203" s="603">
        <v>6916</v>
      </c>
      <c r="R1203" s="602"/>
      <c r="S1203" s="602"/>
      <c r="T1203" s="602"/>
      <c r="U1203" s="602"/>
      <c r="V1203" s="602"/>
      <c r="W1203" s="602"/>
      <c r="X1203" s="604">
        <v>24</v>
      </c>
      <c r="Y1203" s="602"/>
      <c r="Z1203" s="602"/>
      <c r="AA1203" s="602"/>
      <c r="AB1203" s="602"/>
      <c r="AC1203" s="602"/>
      <c r="AD1203" s="605">
        <v>24</v>
      </c>
    </row>
    <row r="1204" spans="1:30" ht="15.75" thickBot="1" x14ac:dyDescent="0.3">
      <c r="A1204" s="593" t="s">
        <v>419</v>
      </c>
      <c r="B1204" s="672">
        <v>45359</v>
      </c>
      <c r="C1204" s="671" t="s">
        <v>396</v>
      </c>
      <c r="D1204" s="606" t="s">
        <v>402</v>
      </c>
      <c r="E1204" s="670"/>
      <c r="F1204" s="670"/>
      <c r="G1204" s="670"/>
      <c r="H1204" s="670"/>
      <c r="I1204" s="670"/>
      <c r="J1204" s="670"/>
      <c r="K1204" s="607">
        <v>4674</v>
      </c>
      <c r="L1204" s="670"/>
      <c r="M1204" s="670"/>
      <c r="N1204" s="670"/>
      <c r="O1204" s="670"/>
      <c r="P1204" s="670"/>
      <c r="Q1204" s="603">
        <v>4674</v>
      </c>
      <c r="R1204" s="670"/>
      <c r="S1204" s="670"/>
      <c r="T1204" s="670"/>
      <c r="U1204" s="670"/>
      <c r="V1204" s="670"/>
      <c r="W1204" s="670"/>
      <c r="X1204" s="608">
        <v>17</v>
      </c>
      <c r="Y1204" s="670"/>
      <c r="Z1204" s="670"/>
      <c r="AA1204" s="670"/>
      <c r="AB1204" s="670"/>
      <c r="AC1204" s="670"/>
      <c r="AD1204" s="605">
        <v>17</v>
      </c>
    </row>
    <row r="1205" spans="1:30" ht="15.75" thickBot="1" x14ac:dyDescent="0.3">
      <c r="A1205" s="593" t="s">
        <v>419</v>
      </c>
      <c r="B1205" s="673">
        <v>45364</v>
      </c>
      <c r="C1205" s="671" t="s">
        <v>396</v>
      </c>
      <c r="D1205" s="600" t="s">
        <v>403</v>
      </c>
      <c r="E1205" s="602"/>
      <c r="F1205" s="602"/>
      <c r="G1205" s="602"/>
      <c r="H1205" s="602"/>
      <c r="I1205" s="602"/>
      <c r="J1205" s="602"/>
      <c r="K1205" s="601">
        <v>37021</v>
      </c>
      <c r="L1205" s="602"/>
      <c r="M1205" s="602"/>
      <c r="N1205" s="602"/>
      <c r="O1205" s="602"/>
      <c r="P1205" s="602"/>
      <c r="Q1205" s="603">
        <v>37021</v>
      </c>
      <c r="R1205" s="602"/>
      <c r="S1205" s="602"/>
      <c r="T1205" s="602"/>
      <c r="U1205" s="602"/>
      <c r="V1205" s="602"/>
      <c r="W1205" s="602"/>
      <c r="X1205" s="604">
        <v>68</v>
      </c>
      <c r="Y1205" s="602"/>
      <c r="Z1205" s="602"/>
      <c r="AA1205" s="602"/>
      <c r="AB1205" s="602"/>
      <c r="AC1205" s="602"/>
      <c r="AD1205" s="605">
        <v>68</v>
      </c>
    </row>
    <row r="1206" spans="1:30" ht="15.75" thickBot="1" x14ac:dyDescent="0.3">
      <c r="A1206" s="593" t="s">
        <v>419</v>
      </c>
      <c r="B1206" s="672">
        <v>45369</v>
      </c>
      <c r="C1206" s="671" t="s">
        <v>396</v>
      </c>
      <c r="D1206" s="606" t="s">
        <v>402</v>
      </c>
      <c r="E1206" s="670"/>
      <c r="F1206" s="670"/>
      <c r="G1206" s="670"/>
      <c r="H1206" s="670"/>
      <c r="I1206" s="670"/>
      <c r="J1206" s="670"/>
      <c r="K1206" s="670"/>
      <c r="L1206" s="607">
        <v>8774</v>
      </c>
      <c r="M1206" s="670"/>
      <c r="N1206" s="670"/>
      <c r="O1206" s="670"/>
      <c r="P1206" s="670"/>
      <c r="Q1206" s="603">
        <v>8774</v>
      </c>
      <c r="R1206" s="670"/>
      <c r="S1206" s="670"/>
      <c r="T1206" s="670"/>
      <c r="U1206" s="670"/>
      <c r="V1206" s="670"/>
      <c r="W1206" s="670"/>
      <c r="X1206" s="670"/>
      <c r="Y1206" s="608">
        <v>27</v>
      </c>
      <c r="Z1206" s="670"/>
      <c r="AA1206" s="670"/>
      <c r="AB1206" s="670"/>
      <c r="AC1206" s="670"/>
      <c r="AD1206" s="605">
        <v>27</v>
      </c>
    </row>
    <row r="1207" spans="1:30" ht="15.75" thickBot="1" x14ac:dyDescent="0.3">
      <c r="A1207" s="593" t="s">
        <v>419</v>
      </c>
      <c r="B1207" s="673">
        <v>45370</v>
      </c>
      <c r="C1207" s="671" t="s">
        <v>396</v>
      </c>
      <c r="D1207" s="600" t="s">
        <v>403</v>
      </c>
      <c r="E1207" s="602"/>
      <c r="F1207" s="602"/>
      <c r="G1207" s="602"/>
      <c r="H1207" s="601">
        <v>852</v>
      </c>
      <c r="I1207" s="601">
        <v>277</v>
      </c>
      <c r="J1207" s="602"/>
      <c r="K1207" s="602"/>
      <c r="L1207" s="601">
        <v>40976</v>
      </c>
      <c r="M1207" s="602"/>
      <c r="N1207" s="602"/>
      <c r="O1207" s="602"/>
      <c r="P1207" s="602"/>
      <c r="Q1207" s="603">
        <v>42105</v>
      </c>
      <c r="R1207" s="602"/>
      <c r="S1207" s="602"/>
      <c r="T1207" s="602"/>
      <c r="U1207" s="604">
        <v>1</v>
      </c>
      <c r="V1207" s="604">
        <v>1</v>
      </c>
      <c r="W1207" s="602"/>
      <c r="X1207" s="602"/>
      <c r="Y1207" s="604">
        <v>77</v>
      </c>
      <c r="Z1207" s="602"/>
      <c r="AA1207" s="602"/>
      <c r="AB1207" s="602"/>
      <c r="AC1207" s="602"/>
      <c r="AD1207" s="605">
        <v>79</v>
      </c>
    </row>
    <row r="1208" spans="1:30" ht="15.75" thickBot="1" x14ac:dyDescent="0.3">
      <c r="A1208" s="593" t="s">
        <v>419</v>
      </c>
      <c r="B1208" s="672">
        <v>45371</v>
      </c>
      <c r="C1208" s="671" t="s">
        <v>396</v>
      </c>
      <c r="D1208" s="606" t="s">
        <v>403</v>
      </c>
      <c r="E1208" s="670"/>
      <c r="F1208" s="670"/>
      <c r="G1208" s="670"/>
      <c r="H1208" s="670"/>
      <c r="I1208" s="670"/>
      <c r="J1208" s="670"/>
      <c r="K1208" s="670"/>
      <c r="L1208" s="607">
        <v>52061</v>
      </c>
      <c r="M1208" s="670"/>
      <c r="N1208" s="670"/>
      <c r="O1208" s="670"/>
      <c r="P1208" s="670"/>
      <c r="Q1208" s="603">
        <v>52061</v>
      </c>
      <c r="R1208" s="670"/>
      <c r="S1208" s="670"/>
      <c r="T1208" s="670"/>
      <c r="U1208" s="670"/>
      <c r="V1208" s="670"/>
      <c r="W1208" s="670"/>
      <c r="X1208" s="670"/>
      <c r="Y1208" s="608">
        <v>97</v>
      </c>
      <c r="Z1208" s="670"/>
      <c r="AA1208" s="670"/>
      <c r="AB1208" s="670"/>
      <c r="AC1208" s="670"/>
      <c r="AD1208" s="605">
        <v>97</v>
      </c>
    </row>
    <row r="1209" spans="1:30" ht="15.75" thickBot="1" x14ac:dyDescent="0.3">
      <c r="A1209" s="593" t="s">
        <v>419</v>
      </c>
      <c r="B1209" s="673">
        <v>45372</v>
      </c>
      <c r="C1209" s="671" t="s">
        <v>396</v>
      </c>
      <c r="D1209" s="600" t="s">
        <v>402</v>
      </c>
      <c r="E1209" s="602"/>
      <c r="F1209" s="602"/>
      <c r="G1209" s="602"/>
      <c r="H1209" s="602"/>
      <c r="I1209" s="602"/>
      <c r="J1209" s="602"/>
      <c r="K1209" s="602"/>
      <c r="L1209" s="601">
        <v>4198</v>
      </c>
      <c r="M1209" s="602"/>
      <c r="N1209" s="602"/>
      <c r="O1209" s="602"/>
      <c r="P1209" s="602"/>
      <c r="Q1209" s="603">
        <v>4198</v>
      </c>
      <c r="R1209" s="602"/>
      <c r="S1209" s="602"/>
      <c r="T1209" s="602"/>
      <c r="U1209" s="602"/>
      <c r="V1209" s="602"/>
      <c r="W1209" s="602"/>
      <c r="X1209" s="602"/>
      <c r="Y1209" s="604">
        <v>15</v>
      </c>
      <c r="Z1209" s="602"/>
      <c r="AA1209" s="602"/>
      <c r="AB1209" s="602"/>
      <c r="AC1209" s="602"/>
      <c r="AD1209" s="605">
        <v>15</v>
      </c>
    </row>
    <row r="1210" spans="1:30" ht="15.75" thickBot="1" x14ac:dyDescent="0.3">
      <c r="A1210" s="593" t="s">
        <v>419</v>
      </c>
      <c r="B1210" s="690">
        <v>45379</v>
      </c>
      <c r="C1210" s="692" t="s">
        <v>396</v>
      </c>
      <c r="D1210" s="606" t="s">
        <v>402</v>
      </c>
      <c r="E1210" s="670"/>
      <c r="F1210" s="670"/>
      <c r="G1210" s="670"/>
      <c r="H1210" s="670"/>
      <c r="I1210" s="670"/>
      <c r="J1210" s="670"/>
      <c r="K1210" s="670"/>
      <c r="L1210" s="607">
        <v>5236</v>
      </c>
      <c r="M1210" s="670"/>
      <c r="N1210" s="670"/>
      <c r="O1210" s="670"/>
      <c r="P1210" s="670"/>
      <c r="Q1210" s="603">
        <v>5236</v>
      </c>
      <c r="R1210" s="670"/>
      <c r="S1210" s="670"/>
      <c r="T1210" s="670"/>
      <c r="U1210" s="670"/>
      <c r="V1210" s="670"/>
      <c r="W1210" s="670"/>
      <c r="X1210" s="670"/>
      <c r="Y1210" s="608">
        <v>17</v>
      </c>
      <c r="Z1210" s="670"/>
      <c r="AA1210" s="670"/>
      <c r="AB1210" s="670"/>
      <c r="AC1210" s="670"/>
      <c r="AD1210" s="605">
        <v>17</v>
      </c>
    </row>
    <row r="1211" spans="1:30" ht="15.75" thickBot="1" x14ac:dyDescent="0.3">
      <c r="A1211" s="593" t="s">
        <v>419</v>
      </c>
      <c r="B1211" s="691">
        <v>45379</v>
      </c>
      <c r="C1211" s="692" t="s">
        <v>396</v>
      </c>
      <c r="D1211" s="600" t="s">
        <v>397</v>
      </c>
      <c r="E1211" s="602"/>
      <c r="F1211" s="602"/>
      <c r="G1211" s="602"/>
      <c r="H1211" s="602"/>
      <c r="I1211" s="602"/>
      <c r="J1211" s="602"/>
      <c r="K1211" s="602"/>
      <c r="L1211" s="601">
        <v>294.26</v>
      </c>
      <c r="M1211" s="602"/>
      <c r="N1211" s="602"/>
      <c r="O1211" s="602"/>
      <c r="P1211" s="602"/>
      <c r="Q1211" s="603">
        <v>294.26</v>
      </c>
      <c r="R1211" s="602"/>
      <c r="S1211" s="602"/>
      <c r="T1211" s="602"/>
      <c r="U1211" s="602"/>
      <c r="V1211" s="602"/>
      <c r="W1211" s="602"/>
      <c r="X1211" s="602"/>
      <c r="Y1211" s="604">
        <v>1</v>
      </c>
      <c r="Z1211" s="602"/>
      <c r="AA1211" s="602"/>
      <c r="AB1211" s="602"/>
      <c r="AC1211" s="602"/>
      <c r="AD1211" s="605">
        <v>1</v>
      </c>
    </row>
    <row r="1212" spans="1:30" ht="15.75" thickBot="1" x14ac:dyDescent="0.3">
      <c r="A1212" s="593" t="s">
        <v>419</v>
      </c>
      <c r="B1212" s="672">
        <v>45380</v>
      </c>
      <c r="C1212" s="671" t="s">
        <v>396</v>
      </c>
      <c r="D1212" s="606" t="s">
        <v>403</v>
      </c>
      <c r="E1212" s="670"/>
      <c r="F1212" s="670"/>
      <c r="G1212" s="670"/>
      <c r="H1212" s="670"/>
      <c r="I1212" s="670"/>
      <c r="J1212" s="670"/>
      <c r="K1212" s="670"/>
      <c r="L1212" s="607">
        <v>57446</v>
      </c>
      <c r="M1212" s="670"/>
      <c r="N1212" s="670"/>
      <c r="O1212" s="670"/>
      <c r="P1212" s="670"/>
      <c r="Q1212" s="603">
        <v>57446</v>
      </c>
      <c r="R1212" s="670"/>
      <c r="S1212" s="670"/>
      <c r="T1212" s="670"/>
      <c r="U1212" s="670"/>
      <c r="V1212" s="670"/>
      <c r="W1212" s="670"/>
      <c r="X1212" s="670"/>
      <c r="Y1212" s="608">
        <v>114</v>
      </c>
      <c r="Z1212" s="670"/>
      <c r="AA1212" s="670"/>
      <c r="AB1212" s="670"/>
      <c r="AC1212" s="670"/>
      <c r="AD1212" s="605">
        <v>114</v>
      </c>
    </row>
    <row r="1213" spans="1:30" ht="15.75" thickBot="1" x14ac:dyDescent="0.3">
      <c r="A1213" s="593" t="s">
        <v>419</v>
      </c>
      <c r="B1213" s="673">
        <v>45385</v>
      </c>
      <c r="C1213" s="671" t="s">
        <v>396</v>
      </c>
      <c r="D1213" s="600" t="s">
        <v>403</v>
      </c>
      <c r="E1213" s="602"/>
      <c r="F1213" s="602"/>
      <c r="G1213" s="602"/>
      <c r="H1213" s="602"/>
      <c r="I1213" s="602"/>
      <c r="J1213" s="602"/>
      <c r="K1213" s="602"/>
      <c r="L1213" s="601">
        <v>37405</v>
      </c>
      <c r="M1213" s="601">
        <v>1018</v>
      </c>
      <c r="N1213" s="602"/>
      <c r="O1213" s="602"/>
      <c r="P1213" s="602"/>
      <c r="Q1213" s="603">
        <v>38423</v>
      </c>
      <c r="R1213" s="602"/>
      <c r="S1213" s="602"/>
      <c r="T1213" s="602"/>
      <c r="U1213" s="602"/>
      <c r="V1213" s="602"/>
      <c r="W1213" s="602"/>
      <c r="X1213" s="602"/>
      <c r="Y1213" s="604">
        <v>62</v>
      </c>
      <c r="Z1213" s="604">
        <v>2</v>
      </c>
      <c r="AA1213" s="602"/>
      <c r="AB1213" s="602"/>
      <c r="AC1213" s="602"/>
      <c r="AD1213" s="605">
        <v>63</v>
      </c>
    </row>
    <row r="1214" spans="1:30" ht="15.75" thickBot="1" x14ac:dyDescent="0.3">
      <c r="A1214" s="593" t="s">
        <v>419</v>
      </c>
      <c r="B1214" s="672">
        <v>45390</v>
      </c>
      <c r="C1214" s="671" t="s">
        <v>396</v>
      </c>
      <c r="D1214" s="606" t="s">
        <v>402</v>
      </c>
      <c r="E1214" s="670"/>
      <c r="F1214" s="670"/>
      <c r="G1214" s="670"/>
      <c r="H1214" s="670"/>
      <c r="I1214" s="670"/>
      <c r="J1214" s="670"/>
      <c r="K1214" s="670"/>
      <c r="L1214" s="607">
        <v>5074</v>
      </c>
      <c r="M1214" s="670"/>
      <c r="N1214" s="670"/>
      <c r="O1214" s="670"/>
      <c r="P1214" s="670"/>
      <c r="Q1214" s="603">
        <v>5074</v>
      </c>
      <c r="R1214" s="670"/>
      <c r="S1214" s="670"/>
      <c r="T1214" s="670"/>
      <c r="U1214" s="670"/>
      <c r="V1214" s="670"/>
      <c r="W1214" s="670"/>
      <c r="X1214" s="670"/>
      <c r="Y1214" s="608">
        <v>23</v>
      </c>
      <c r="Z1214" s="670"/>
      <c r="AA1214" s="670"/>
      <c r="AB1214" s="670"/>
      <c r="AC1214" s="670"/>
      <c r="AD1214" s="605">
        <v>23</v>
      </c>
    </row>
    <row r="1215" spans="1:30" ht="15.75" thickBot="1" x14ac:dyDescent="0.3">
      <c r="A1215" s="593" t="s">
        <v>419</v>
      </c>
      <c r="B1215" s="673">
        <v>45399</v>
      </c>
      <c r="C1215" s="671" t="s">
        <v>396</v>
      </c>
      <c r="D1215" s="600" t="s">
        <v>402</v>
      </c>
      <c r="E1215" s="602"/>
      <c r="F1215" s="602"/>
      <c r="G1215" s="602"/>
      <c r="H1215" s="602"/>
      <c r="I1215" s="602"/>
      <c r="J1215" s="602"/>
      <c r="K1215" s="602"/>
      <c r="L1215" s="602"/>
      <c r="M1215" s="601">
        <v>3843</v>
      </c>
      <c r="N1215" s="602"/>
      <c r="O1215" s="602"/>
      <c r="P1215" s="602"/>
      <c r="Q1215" s="603">
        <v>3843</v>
      </c>
      <c r="R1215" s="602"/>
      <c r="S1215" s="602"/>
      <c r="T1215" s="602"/>
      <c r="U1215" s="602"/>
      <c r="V1215" s="602"/>
      <c r="W1215" s="602"/>
      <c r="X1215" s="602"/>
      <c r="Y1215" s="602"/>
      <c r="Z1215" s="604">
        <v>13</v>
      </c>
      <c r="AA1215" s="602"/>
      <c r="AB1215" s="602"/>
      <c r="AC1215" s="602"/>
      <c r="AD1215" s="605">
        <v>13</v>
      </c>
    </row>
    <row r="1216" spans="1:30" ht="15.75" thickBot="1" x14ac:dyDescent="0.3">
      <c r="A1216" s="593" t="s">
        <v>419</v>
      </c>
      <c r="B1216" s="672">
        <v>45400</v>
      </c>
      <c r="C1216" s="671" t="s">
        <v>396</v>
      </c>
      <c r="D1216" s="606" t="s">
        <v>402</v>
      </c>
      <c r="E1216" s="670"/>
      <c r="F1216" s="670"/>
      <c r="G1216" s="670"/>
      <c r="H1216" s="670"/>
      <c r="I1216" s="670"/>
      <c r="J1216" s="670"/>
      <c r="K1216" s="670"/>
      <c r="L1216" s="607">
        <v>5198</v>
      </c>
      <c r="M1216" s="607">
        <v>8982</v>
      </c>
      <c r="N1216" s="670"/>
      <c r="O1216" s="670"/>
      <c r="P1216" s="670"/>
      <c r="Q1216" s="603">
        <v>14180</v>
      </c>
      <c r="R1216" s="670"/>
      <c r="S1216" s="670"/>
      <c r="T1216" s="670"/>
      <c r="U1216" s="670"/>
      <c r="V1216" s="670"/>
      <c r="W1216" s="670"/>
      <c r="X1216" s="670"/>
      <c r="Y1216" s="608">
        <v>15</v>
      </c>
      <c r="Z1216" s="608">
        <v>25</v>
      </c>
      <c r="AA1216" s="670"/>
      <c r="AB1216" s="670"/>
      <c r="AC1216" s="670"/>
      <c r="AD1216" s="605">
        <v>40</v>
      </c>
    </row>
    <row r="1217" spans="1:30" ht="15.75" thickBot="1" x14ac:dyDescent="0.3">
      <c r="A1217" s="593" t="s">
        <v>419</v>
      </c>
      <c r="B1217" s="691">
        <v>45407</v>
      </c>
      <c r="C1217" s="692" t="s">
        <v>396</v>
      </c>
      <c r="D1217" s="600" t="s">
        <v>402</v>
      </c>
      <c r="E1217" s="602"/>
      <c r="F1217" s="602"/>
      <c r="G1217" s="602"/>
      <c r="H1217" s="602"/>
      <c r="I1217" s="602"/>
      <c r="J1217" s="602"/>
      <c r="K1217" s="602"/>
      <c r="L1217" s="602"/>
      <c r="M1217" s="601">
        <v>5097</v>
      </c>
      <c r="N1217" s="602"/>
      <c r="O1217" s="602"/>
      <c r="P1217" s="602"/>
      <c r="Q1217" s="603">
        <v>5097</v>
      </c>
      <c r="R1217" s="602"/>
      <c r="S1217" s="602"/>
      <c r="T1217" s="602"/>
      <c r="U1217" s="602"/>
      <c r="V1217" s="602"/>
      <c r="W1217" s="602"/>
      <c r="X1217" s="602"/>
      <c r="Y1217" s="602"/>
      <c r="Z1217" s="604">
        <v>19</v>
      </c>
      <c r="AA1217" s="602"/>
      <c r="AB1217" s="602"/>
      <c r="AC1217" s="602"/>
      <c r="AD1217" s="605">
        <v>19</v>
      </c>
    </row>
    <row r="1218" spans="1:30" ht="15.75" thickBot="1" x14ac:dyDescent="0.3">
      <c r="A1218" s="593" t="s">
        <v>419</v>
      </c>
      <c r="B1218" s="690">
        <v>45407</v>
      </c>
      <c r="C1218" s="692" t="s">
        <v>396</v>
      </c>
      <c r="D1218" s="606" t="s">
        <v>403</v>
      </c>
      <c r="E1218" s="670"/>
      <c r="F1218" s="670"/>
      <c r="G1218" s="670"/>
      <c r="H1218" s="670"/>
      <c r="I1218" s="670"/>
      <c r="J1218" s="670"/>
      <c r="K1218" s="670"/>
      <c r="L1218" s="670"/>
      <c r="M1218" s="607">
        <v>35805</v>
      </c>
      <c r="N1218" s="670"/>
      <c r="O1218" s="670"/>
      <c r="P1218" s="670"/>
      <c r="Q1218" s="603">
        <v>35805</v>
      </c>
      <c r="R1218" s="670"/>
      <c r="S1218" s="670"/>
      <c r="T1218" s="670"/>
      <c r="U1218" s="670"/>
      <c r="V1218" s="670"/>
      <c r="W1218" s="670"/>
      <c r="X1218" s="670"/>
      <c r="Y1218" s="670"/>
      <c r="Z1218" s="608">
        <v>63</v>
      </c>
      <c r="AA1218" s="670"/>
      <c r="AB1218" s="670"/>
      <c r="AC1218" s="670"/>
      <c r="AD1218" s="605">
        <v>63</v>
      </c>
    </row>
    <row r="1219" spans="1:30" ht="15.75" thickBot="1" x14ac:dyDescent="0.3">
      <c r="A1219" s="593" t="s">
        <v>419</v>
      </c>
      <c r="B1219" s="673">
        <v>45415</v>
      </c>
      <c r="C1219" s="671" t="s">
        <v>396</v>
      </c>
      <c r="D1219" s="600" t="s">
        <v>402</v>
      </c>
      <c r="E1219" s="602"/>
      <c r="F1219" s="602"/>
      <c r="G1219" s="602"/>
      <c r="H1219" s="602"/>
      <c r="I1219" s="602"/>
      <c r="J1219" s="602"/>
      <c r="K1219" s="602"/>
      <c r="L1219" s="602"/>
      <c r="M1219" s="601">
        <v>1873</v>
      </c>
      <c r="N1219" s="601">
        <v>3289</v>
      </c>
      <c r="O1219" s="602"/>
      <c r="P1219" s="602"/>
      <c r="Q1219" s="603">
        <v>5162</v>
      </c>
      <c r="R1219" s="602"/>
      <c r="S1219" s="602"/>
      <c r="T1219" s="602"/>
      <c r="U1219" s="602"/>
      <c r="V1219" s="602"/>
      <c r="W1219" s="602"/>
      <c r="X1219" s="602"/>
      <c r="Y1219" s="602"/>
      <c r="Z1219" s="604">
        <v>5</v>
      </c>
      <c r="AA1219" s="604">
        <v>11</v>
      </c>
      <c r="AB1219" s="602"/>
      <c r="AC1219" s="602"/>
      <c r="AD1219" s="605">
        <v>16</v>
      </c>
    </row>
    <row r="1220" spans="1:30" ht="15.75" thickBot="1" x14ac:dyDescent="0.3">
      <c r="A1220" s="593" t="s">
        <v>419</v>
      </c>
      <c r="B1220" s="672">
        <v>45420</v>
      </c>
      <c r="C1220" s="671" t="s">
        <v>396</v>
      </c>
      <c r="D1220" s="606" t="s">
        <v>403</v>
      </c>
      <c r="E1220" s="670"/>
      <c r="F1220" s="670"/>
      <c r="G1220" s="670"/>
      <c r="H1220" s="670"/>
      <c r="I1220" s="670"/>
      <c r="J1220" s="670"/>
      <c r="K1220" s="670"/>
      <c r="L1220" s="670"/>
      <c r="M1220" s="607">
        <v>5044</v>
      </c>
      <c r="N1220" s="607">
        <v>500</v>
      </c>
      <c r="O1220" s="670"/>
      <c r="P1220" s="670"/>
      <c r="Q1220" s="603">
        <v>5544</v>
      </c>
      <c r="R1220" s="670"/>
      <c r="S1220" s="670"/>
      <c r="T1220" s="670"/>
      <c r="U1220" s="670"/>
      <c r="V1220" s="670"/>
      <c r="W1220" s="670"/>
      <c r="X1220" s="670"/>
      <c r="Y1220" s="670"/>
      <c r="Z1220" s="608">
        <v>5</v>
      </c>
      <c r="AA1220" s="608">
        <v>1</v>
      </c>
      <c r="AB1220" s="670"/>
      <c r="AC1220" s="670"/>
      <c r="AD1220" s="605">
        <v>5</v>
      </c>
    </row>
    <row r="1221" spans="1:30" ht="15.75" thickBot="1" x14ac:dyDescent="0.3">
      <c r="A1221" s="593" t="s">
        <v>419</v>
      </c>
      <c r="B1221" s="673">
        <v>45421</v>
      </c>
      <c r="C1221" s="671" t="s">
        <v>396</v>
      </c>
      <c r="D1221" s="600" t="s">
        <v>403</v>
      </c>
      <c r="E1221" s="602"/>
      <c r="F1221" s="602"/>
      <c r="G1221" s="602"/>
      <c r="H1221" s="602"/>
      <c r="I1221" s="602"/>
      <c r="J1221" s="602"/>
      <c r="K1221" s="602"/>
      <c r="L1221" s="602"/>
      <c r="M1221" s="601">
        <v>106457</v>
      </c>
      <c r="N1221" s="601">
        <v>857</v>
      </c>
      <c r="O1221" s="602"/>
      <c r="P1221" s="602"/>
      <c r="Q1221" s="603">
        <v>107314</v>
      </c>
      <c r="R1221" s="602"/>
      <c r="S1221" s="602"/>
      <c r="T1221" s="602"/>
      <c r="U1221" s="602"/>
      <c r="V1221" s="602"/>
      <c r="W1221" s="602"/>
      <c r="X1221" s="602"/>
      <c r="Y1221" s="602"/>
      <c r="Z1221" s="604">
        <v>203</v>
      </c>
      <c r="AA1221" s="604">
        <v>1</v>
      </c>
      <c r="AB1221" s="602"/>
      <c r="AC1221" s="602"/>
      <c r="AD1221" s="605">
        <v>204</v>
      </c>
    </row>
    <row r="1222" spans="1:30" ht="15.75" thickBot="1" x14ac:dyDescent="0.3">
      <c r="A1222" s="593" t="s">
        <v>419</v>
      </c>
      <c r="B1222" s="672">
        <v>45435</v>
      </c>
      <c r="C1222" s="671" t="s">
        <v>396</v>
      </c>
      <c r="D1222" s="606" t="s">
        <v>402</v>
      </c>
      <c r="E1222" s="670"/>
      <c r="F1222" s="670"/>
      <c r="G1222" s="670"/>
      <c r="H1222" s="670"/>
      <c r="I1222" s="670"/>
      <c r="J1222" s="670"/>
      <c r="K1222" s="670"/>
      <c r="L1222" s="670"/>
      <c r="M1222" s="607">
        <v>713</v>
      </c>
      <c r="N1222" s="607">
        <v>9586</v>
      </c>
      <c r="O1222" s="670"/>
      <c r="P1222" s="670"/>
      <c r="Q1222" s="603">
        <v>10299</v>
      </c>
      <c r="R1222" s="670"/>
      <c r="S1222" s="670"/>
      <c r="T1222" s="670"/>
      <c r="U1222" s="670"/>
      <c r="V1222" s="670"/>
      <c r="W1222" s="670"/>
      <c r="X1222" s="670"/>
      <c r="Y1222" s="670"/>
      <c r="Z1222" s="608">
        <v>1</v>
      </c>
      <c r="AA1222" s="608">
        <v>33</v>
      </c>
      <c r="AB1222" s="670"/>
      <c r="AC1222" s="670"/>
      <c r="AD1222" s="605">
        <v>34</v>
      </c>
    </row>
    <row r="1223" spans="1:30" ht="15.75" thickBot="1" x14ac:dyDescent="0.3">
      <c r="A1223" s="593" t="s">
        <v>419</v>
      </c>
      <c r="B1223" s="673">
        <v>45440</v>
      </c>
      <c r="C1223" s="671" t="s">
        <v>396</v>
      </c>
      <c r="D1223" s="600" t="s">
        <v>403</v>
      </c>
      <c r="E1223" s="602"/>
      <c r="F1223" s="602"/>
      <c r="G1223" s="602"/>
      <c r="H1223" s="602"/>
      <c r="I1223" s="602"/>
      <c r="J1223" s="602"/>
      <c r="K1223" s="602"/>
      <c r="L1223" s="602"/>
      <c r="M1223" s="602"/>
      <c r="N1223" s="601">
        <v>8645</v>
      </c>
      <c r="O1223" s="602"/>
      <c r="P1223" s="602"/>
      <c r="Q1223" s="603">
        <v>8645</v>
      </c>
      <c r="R1223" s="602"/>
      <c r="S1223" s="602"/>
      <c r="T1223" s="602"/>
      <c r="U1223" s="602"/>
      <c r="V1223" s="602"/>
      <c r="W1223" s="602"/>
      <c r="X1223" s="602"/>
      <c r="Y1223" s="602"/>
      <c r="Z1223" s="602"/>
      <c r="AA1223" s="604">
        <v>10</v>
      </c>
      <c r="AB1223" s="602"/>
      <c r="AC1223" s="602"/>
      <c r="AD1223" s="605">
        <v>10</v>
      </c>
    </row>
    <row r="1224" spans="1:30" ht="15.75" thickBot="1" x14ac:dyDescent="0.3">
      <c r="A1224" s="593" t="s">
        <v>419</v>
      </c>
      <c r="B1224" s="690">
        <v>45447</v>
      </c>
      <c r="C1224" s="692" t="s">
        <v>396</v>
      </c>
      <c r="D1224" s="606" t="s">
        <v>402</v>
      </c>
      <c r="E1224" s="670"/>
      <c r="F1224" s="670"/>
      <c r="G1224" s="670"/>
      <c r="H1224" s="670"/>
      <c r="I1224" s="670"/>
      <c r="J1224" s="670"/>
      <c r="K1224" s="670"/>
      <c r="L1224" s="670"/>
      <c r="M1224" s="670"/>
      <c r="N1224" s="607">
        <v>2643</v>
      </c>
      <c r="O1224" s="607">
        <v>477</v>
      </c>
      <c r="P1224" s="670"/>
      <c r="Q1224" s="603">
        <v>3120</v>
      </c>
      <c r="R1224" s="670"/>
      <c r="S1224" s="670"/>
      <c r="T1224" s="670"/>
      <c r="U1224" s="670"/>
      <c r="V1224" s="670"/>
      <c r="W1224" s="670"/>
      <c r="X1224" s="670"/>
      <c r="Y1224" s="670"/>
      <c r="Z1224" s="670"/>
      <c r="AA1224" s="608">
        <v>16</v>
      </c>
      <c r="AB1224" s="608">
        <v>3</v>
      </c>
      <c r="AC1224" s="670"/>
      <c r="AD1224" s="605">
        <v>19</v>
      </c>
    </row>
    <row r="1225" spans="1:30" ht="15.75" thickBot="1" x14ac:dyDescent="0.3">
      <c r="A1225" s="593" t="s">
        <v>419</v>
      </c>
      <c r="B1225" s="691">
        <v>45447</v>
      </c>
      <c r="C1225" s="692" t="s">
        <v>396</v>
      </c>
      <c r="D1225" s="600" t="s">
        <v>403</v>
      </c>
      <c r="E1225" s="602"/>
      <c r="F1225" s="602"/>
      <c r="G1225" s="602"/>
      <c r="H1225" s="602"/>
      <c r="I1225" s="602"/>
      <c r="J1225" s="602"/>
      <c r="K1225" s="602"/>
      <c r="L1225" s="602"/>
      <c r="M1225" s="601">
        <v>994</v>
      </c>
      <c r="N1225" s="601">
        <v>114285</v>
      </c>
      <c r="O1225" s="601">
        <v>5493</v>
      </c>
      <c r="P1225" s="602"/>
      <c r="Q1225" s="603">
        <v>120772</v>
      </c>
      <c r="R1225" s="602"/>
      <c r="S1225" s="602"/>
      <c r="T1225" s="602"/>
      <c r="U1225" s="602"/>
      <c r="V1225" s="602"/>
      <c r="W1225" s="602"/>
      <c r="X1225" s="602"/>
      <c r="Y1225" s="602"/>
      <c r="Z1225" s="604">
        <v>2</v>
      </c>
      <c r="AA1225" s="604">
        <v>250</v>
      </c>
      <c r="AB1225" s="604">
        <v>14</v>
      </c>
      <c r="AC1225" s="602"/>
      <c r="AD1225" s="605">
        <v>262</v>
      </c>
    </row>
    <row r="1226" spans="1:30" ht="15.75" thickBot="1" x14ac:dyDescent="0.3">
      <c r="A1226" s="593" t="s">
        <v>419</v>
      </c>
      <c r="B1226" s="672">
        <v>45453</v>
      </c>
      <c r="C1226" s="671" t="s">
        <v>396</v>
      </c>
      <c r="D1226" s="606" t="s">
        <v>403</v>
      </c>
      <c r="E1226" s="670"/>
      <c r="F1226" s="670"/>
      <c r="G1226" s="670"/>
      <c r="H1226" s="670"/>
      <c r="I1226" s="670"/>
      <c r="J1226" s="670"/>
      <c r="K1226" s="670"/>
      <c r="L1226" s="670"/>
      <c r="M1226" s="607">
        <v>3031</v>
      </c>
      <c r="N1226" s="607">
        <v>35957</v>
      </c>
      <c r="O1226" s="607">
        <v>1965</v>
      </c>
      <c r="P1226" s="670"/>
      <c r="Q1226" s="603">
        <v>40953</v>
      </c>
      <c r="R1226" s="670"/>
      <c r="S1226" s="670"/>
      <c r="T1226" s="670"/>
      <c r="U1226" s="670"/>
      <c r="V1226" s="670"/>
      <c r="W1226" s="670"/>
      <c r="X1226" s="670"/>
      <c r="Y1226" s="670"/>
      <c r="Z1226" s="608">
        <v>4</v>
      </c>
      <c r="AA1226" s="608">
        <v>71</v>
      </c>
      <c r="AB1226" s="608">
        <v>5</v>
      </c>
      <c r="AC1226" s="670"/>
      <c r="AD1226" s="605">
        <v>78</v>
      </c>
    </row>
    <row r="1227" spans="1:30" ht="15.75" thickBot="1" x14ac:dyDescent="0.3">
      <c r="A1227" s="593" t="s">
        <v>419</v>
      </c>
      <c r="B1227" s="673">
        <v>45457</v>
      </c>
      <c r="C1227" s="671" t="s">
        <v>396</v>
      </c>
      <c r="D1227" s="600" t="s">
        <v>402</v>
      </c>
      <c r="E1227" s="602"/>
      <c r="F1227" s="602"/>
      <c r="G1227" s="602"/>
      <c r="H1227" s="602"/>
      <c r="I1227" s="602"/>
      <c r="J1227" s="602"/>
      <c r="K1227" s="602"/>
      <c r="L1227" s="602"/>
      <c r="M1227" s="602"/>
      <c r="N1227" s="601">
        <v>1689</v>
      </c>
      <c r="O1227" s="601">
        <v>5747</v>
      </c>
      <c r="P1227" s="602"/>
      <c r="Q1227" s="603">
        <v>7436</v>
      </c>
      <c r="R1227" s="602"/>
      <c r="S1227" s="602"/>
      <c r="T1227" s="602"/>
      <c r="U1227" s="602"/>
      <c r="V1227" s="602"/>
      <c r="W1227" s="602"/>
      <c r="X1227" s="602"/>
      <c r="Y1227" s="602"/>
      <c r="Z1227" s="602"/>
      <c r="AA1227" s="604">
        <v>4</v>
      </c>
      <c r="AB1227" s="604">
        <v>18</v>
      </c>
      <c r="AC1227" s="602"/>
      <c r="AD1227" s="605">
        <v>22</v>
      </c>
    </row>
    <row r="1228" spans="1:30" ht="15.75" thickBot="1" x14ac:dyDescent="0.3">
      <c r="A1228" s="593" t="s">
        <v>419</v>
      </c>
      <c r="B1228" s="672">
        <v>45464</v>
      </c>
      <c r="C1228" s="671" t="s">
        <v>396</v>
      </c>
      <c r="D1228" s="606" t="s">
        <v>402</v>
      </c>
      <c r="E1228" s="670"/>
      <c r="F1228" s="670"/>
      <c r="G1228" s="670"/>
      <c r="H1228" s="670"/>
      <c r="I1228" s="670"/>
      <c r="J1228" s="670"/>
      <c r="K1228" s="670"/>
      <c r="L1228" s="670"/>
      <c r="M1228" s="670"/>
      <c r="N1228" s="607">
        <v>2692</v>
      </c>
      <c r="O1228" s="607">
        <v>4174</v>
      </c>
      <c r="P1228" s="670"/>
      <c r="Q1228" s="603">
        <v>6866</v>
      </c>
      <c r="R1228" s="670"/>
      <c r="S1228" s="670"/>
      <c r="T1228" s="670"/>
      <c r="U1228" s="670"/>
      <c r="V1228" s="670"/>
      <c r="W1228" s="670"/>
      <c r="X1228" s="670"/>
      <c r="Y1228" s="670"/>
      <c r="Z1228" s="670"/>
      <c r="AA1228" s="608">
        <v>13</v>
      </c>
      <c r="AB1228" s="608">
        <v>18</v>
      </c>
      <c r="AC1228" s="670"/>
      <c r="AD1228" s="605">
        <v>31</v>
      </c>
    </row>
    <row r="1229" spans="1:30" ht="15.75" thickBot="1" x14ac:dyDescent="0.3">
      <c r="A1229" s="593" t="s">
        <v>419</v>
      </c>
      <c r="B1229" s="673">
        <v>45467</v>
      </c>
      <c r="C1229" s="671" t="s">
        <v>396</v>
      </c>
      <c r="D1229" s="600" t="s">
        <v>403</v>
      </c>
      <c r="E1229" s="602"/>
      <c r="F1229" s="602"/>
      <c r="G1229" s="602"/>
      <c r="H1229" s="602"/>
      <c r="I1229" s="602"/>
      <c r="J1229" s="602"/>
      <c r="K1229" s="602"/>
      <c r="L1229" s="602"/>
      <c r="M1229" s="602"/>
      <c r="N1229" s="601">
        <v>250</v>
      </c>
      <c r="O1229" s="601">
        <v>23891</v>
      </c>
      <c r="P1229" s="602"/>
      <c r="Q1229" s="603">
        <v>24141</v>
      </c>
      <c r="R1229" s="602"/>
      <c r="S1229" s="602"/>
      <c r="T1229" s="602"/>
      <c r="U1229" s="602"/>
      <c r="V1229" s="602"/>
      <c r="W1229" s="602"/>
      <c r="X1229" s="602"/>
      <c r="Y1229" s="602"/>
      <c r="Z1229" s="602"/>
      <c r="AA1229" s="604">
        <v>1</v>
      </c>
      <c r="AB1229" s="604">
        <v>54</v>
      </c>
      <c r="AC1229" s="602"/>
      <c r="AD1229" s="605">
        <v>55</v>
      </c>
    </row>
    <row r="1230" spans="1:30" ht="15.75" thickBot="1" x14ac:dyDescent="0.3">
      <c r="A1230" s="593" t="s">
        <v>419</v>
      </c>
      <c r="B1230" s="672">
        <v>45469</v>
      </c>
      <c r="C1230" s="671" t="s">
        <v>396</v>
      </c>
      <c r="D1230" s="606" t="s">
        <v>403</v>
      </c>
      <c r="E1230" s="670"/>
      <c r="F1230" s="670"/>
      <c r="G1230" s="670"/>
      <c r="H1230" s="670"/>
      <c r="I1230" s="670"/>
      <c r="J1230" s="670"/>
      <c r="K1230" s="670"/>
      <c r="L1230" s="670"/>
      <c r="M1230" s="607">
        <v>2348</v>
      </c>
      <c r="N1230" s="607">
        <v>2459</v>
      </c>
      <c r="O1230" s="607">
        <v>55411</v>
      </c>
      <c r="P1230" s="670"/>
      <c r="Q1230" s="603">
        <v>60218</v>
      </c>
      <c r="R1230" s="670"/>
      <c r="S1230" s="670"/>
      <c r="T1230" s="670"/>
      <c r="U1230" s="670"/>
      <c r="V1230" s="670"/>
      <c r="W1230" s="670"/>
      <c r="X1230" s="670"/>
      <c r="Y1230" s="670"/>
      <c r="Z1230" s="608">
        <v>5</v>
      </c>
      <c r="AA1230" s="608">
        <v>4</v>
      </c>
      <c r="AB1230" s="608">
        <v>100</v>
      </c>
      <c r="AC1230" s="670"/>
      <c r="AD1230" s="605">
        <v>108</v>
      </c>
    </row>
    <row r="1231" spans="1:30" ht="15.75" thickBot="1" x14ac:dyDescent="0.3">
      <c r="A1231" s="593" t="s">
        <v>419</v>
      </c>
      <c r="B1231" s="673">
        <v>45470</v>
      </c>
      <c r="C1231" s="671" t="s">
        <v>396</v>
      </c>
      <c r="D1231" s="600" t="s">
        <v>402</v>
      </c>
      <c r="E1231" s="602"/>
      <c r="F1231" s="602"/>
      <c r="G1231" s="602"/>
      <c r="H1231" s="602"/>
      <c r="I1231" s="602"/>
      <c r="J1231" s="602"/>
      <c r="K1231" s="602"/>
      <c r="L1231" s="602"/>
      <c r="M1231" s="601">
        <v>2293</v>
      </c>
      <c r="N1231" s="602"/>
      <c r="O1231" s="601">
        <v>2348</v>
      </c>
      <c r="P1231" s="602"/>
      <c r="Q1231" s="603">
        <v>4641</v>
      </c>
      <c r="R1231" s="602"/>
      <c r="S1231" s="602"/>
      <c r="T1231" s="602"/>
      <c r="U1231" s="602"/>
      <c r="V1231" s="602"/>
      <c r="W1231" s="602"/>
      <c r="X1231" s="602"/>
      <c r="Y1231" s="602"/>
      <c r="Z1231" s="604">
        <v>4</v>
      </c>
      <c r="AA1231" s="602"/>
      <c r="AB1231" s="604">
        <v>9</v>
      </c>
      <c r="AC1231" s="602"/>
      <c r="AD1231" s="605">
        <v>13</v>
      </c>
    </row>
    <row r="1232" spans="1:30" ht="15.75" thickBot="1" x14ac:dyDescent="0.3">
      <c r="A1232" s="593" t="s">
        <v>419</v>
      </c>
      <c r="B1232" s="672">
        <v>45476</v>
      </c>
      <c r="C1232" s="671" t="s">
        <v>396</v>
      </c>
      <c r="D1232" s="606" t="s">
        <v>403</v>
      </c>
      <c r="E1232" s="670"/>
      <c r="F1232" s="670"/>
      <c r="G1232" s="670"/>
      <c r="H1232" s="670"/>
      <c r="I1232" s="670"/>
      <c r="J1232" s="670"/>
      <c r="K1232" s="670"/>
      <c r="L1232" s="670"/>
      <c r="M1232" s="670"/>
      <c r="N1232" s="607">
        <v>1423</v>
      </c>
      <c r="O1232" s="607">
        <v>29942</v>
      </c>
      <c r="P1232" s="670"/>
      <c r="Q1232" s="603">
        <v>31365</v>
      </c>
      <c r="R1232" s="670"/>
      <c r="S1232" s="670"/>
      <c r="T1232" s="670"/>
      <c r="U1232" s="670"/>
      <c r="V1232" s="670"/>
      <c r="W1232" s="670"/>
      <c r="X1232" s="670"/>
      <c r="Y1232" s="670"/>
      <c r="Z1232" s="670"/>
      <c r="AA1232" s="608">
        <v>2</v>
      </c>
      <c r="AB1232" s="608">
        <v>56</v>
      </c>
      <c r="AC1232" s="670"/>
      <c r="AD1232" s="605">
        <v>58</v>
      </c>
    </row>
    <row r="1233" spans="1:30" ht="15.75" thickBot="1" x14ac:dyDescent="0.3">
      <c r="A1233" s="593" t="s">
        <v>419</v>
      </c>
      <c r="B1233" s="673">
        <v>45483</v>
      </c>
      <c r="C1233" s="671" t="s">
        <v>396</v>
      </c>
      <c r="D1233" s="600" t="s">
        <v>402</v>
      </c>
      <c r="E1233" s="602"/>
      <c r="F1233" s="602"/>
      <c r="G1233" s="602"/>
      <c r="H1233" s="602"/>
      <c r="I1233" s="602"/>
      <c r="J1233" s="602"/>
      <c r="K1233" s="602"/>
      <c r="L1233" s="602"/>
      <c r="M1233" s="602"/>
      <c r="N1233" s="602"/>
      <c r="O1233" s="601">
        <v>3010</v>
      </c>
      <c r="P1233" s="602"/>
      <c r="Q1233" s="603">
        <v>3010</v>
      </c>
      <c r="R1233" s="602"/>
      <c r="S1233" s="602"/>
      <c r="T1233" s="602"/>
      <c r="U1233" s="602"/>
      <c r="V1233" s="602"/>
      <c r="W1233" s="602"/>
      <c r="X1233" s="602"/>
      <c r="Y1233" s="602"/>
      <c r="Z1233" s="602"/>
      <c r="AA1233" s="602"/>
      <c r="AB1233" s="604">
        <v>11</v>
      </c>
      <c r="AC1233" s="602"/>
      <c r="AD1233" s="605">
        <v>11</v>
      </c>
    </row>
    <row r="1234" spans="1:30" ht="15.75" thickBot="1" x14ac:dyDescent="0.3">
      <c r="A1234" s="593" t="s">
        <v>419</v>
      </c>
      <c r="B1234" s="672">
        <v>45484</v>
      </c>
      <c r="C1234" s="671" t="s">
        <v>396</v>
      </c>
      <c r="D1234" s="606" t="s">
        <v>403</v>
      </c>
      <c r="E1234" s="670"/>
      <c r="F1234" s="670"/>
      <c r="G1234" s="670"/>
      <c r="H1234" s="670"/>
      <c r="I1234" s="670"/>
      <c r="J1234" s="670"/>
      <c r="K1234" s="670"/>
      <c r="L1234" s="670"/>
      <c r="M1234" s="670"/>
      <c r="N1234" s="670"/>
      <c r="O1234" s="670"/>
      <c r="P1234" s="607">
        <v>23619</v>
      </c>
      <c r="Q1234" s="603">
        <v>23619</v>
      </c>
      <c r="R1234" s="670"/>
      <c r="S1234" s="670"/>
      <c r="T1234" s="670"/>
      <c r="U1234" s="670"/>
      <c r="V1234" s="670"/>
      <c r="W1234" s="670"/>
      <c r="X1234" s="670"/>
      <c r="Y1234" s="670"/>
      <c r="Z1234" s="670"/>
      <c r="AA1234" s="670"/>
      <c r="AB1234" s="670"/>
      <c r="AC1234" s="608">
        <v>50</v>
      </c>
      <c r="AD1234" s="605">
        <v>50</v>
      </c>
    </row>
    <row r="1235" spans="1:30" ht="15.75" thickBot="1" x14ac:dyDescent="0.3">
      <c r="A1235" s="593" t="s">
        <v>419</v>
      </c>
      <c r="B1235" s="673">
        <v>45488</v>
      </c>
      <c r="C1235" s="671" t="s">
        <v>396</v>
      </c>
      <c r="D1235" s="600" t="s">
        <v>402</v>
      </c>
      <c r="E1235" s="602"/>
      <c r="F1235" s="602"/>
      <c r="G1235" s="602"/>
      <c r="H1235" s="602"/>
      <c r="I1235" s="602"/>
      <c r="J1235" s="602"/>
      <c r="K1235" s="602"/>
      <c r="L1235" s="602"/>
      <c r="M1235" s="601">
        <v>291</v>
      </c>
      <c r="N1235" s="601">
        <v>5694</v>
      </c>
      <c r="O1235" s="602"/>
      <c r="P1235" s="602"/>
      <c r="Q1235" s="603">
        <v>5985</v>
      </c>
      <c r="R1235" s="602"/>
      <c r="S1235" s="602"/>
      <c r="T1235" s="602"/>
      <c r="U1235" s="602"/>
      <c r="V1235" s="602"/>
      <c r="W1235" s="602"/>
      <c r="X1235" s="602"/>
      <c r="Y1235" s="602"/>
      <c r="Z1235" s="604">
        <v>1</v>
      </c>
      <c r="AA1235" s="604">
        <v>17</v>
      </c>
      <c r="AB1235" s="602"/>
      <c r="AC1235" s="602"/>
      <c r="AD1235" s="605">
        <v>18</v>
      </c>
    </row>
    <row r="1236" spans="1:30" ht="15.75" thickBot="1" x14ac:dyDescent="0.3">
      <c r="A1236" s="593" t="s">
        <v>419</v>
      </c>
      <c r="B1236" s="672">
        <v>45491</v>
      </c>
      <c r="C1236" s="671" t="s">
        <v>396</v>
      </c>
      <c r="D1236" s="606" t="s">
        <v>402</v>
      </c>
      <c r="E1236" s="670"/>
      <c r="F1236" s="670"/>
      <c r="G1236" s="670"/>
      <c r="H1236" s="670"/>
      <c r="I1236" s="670"/>
      <c r="J1236" s="670"/>
      <c r="K1236" s="670"/>
      <c r="L1236" s="670"/>
      <c r="M1236" s="670"/>
      <c r="N1236" s="670"/>
      <c r="O1236" s="607">
        <v>598</v>
      </c>
      <c r="P1236" s="607">
        <v>4237</v>
      </c>
      <c r="Q1236" s="603">
        <v>4835</v>
      </c>
      <c r="R1236" s="670"/>
      <c r="S1236" s="670"/>
      <c r="T1236" s="670"/>
      <c r="U1236" s="670"/>
      <c r="V1236" s="670"/>
      <c r="W1236" s="670"/>
      <c r="X1236" s="670"/>
      <c r="Y1236" s="670"/>
      <c r="Z1236" s="670"/>
      <c r="AA1236" s="670"/>
      <c r="AB1236" s="608">
        <v>2</v>
      </c>
      <c r="AC1236" s="608">
        <v>12</v>
      </c>
      <c r="AD1236" s="605">
        <v>14</v>
      </c>
    </row>
    <row r="1237" spans="1:30" ht="15.75" thickBot="1" x14ac:dyDescent="0.3">
      <c r="A1237" s="593" t="s">
        <v>419</v>
      </c>
      <c r="B1237" s="691">
        <v>45492</v>
      </c>
      <c r="C1237" s="692" t="s">
        <v>396</v>
      </c>
      <c r="D1237" s="600" t="s">
        <v>402</v>
      </c>
      <c r="E1237" s="602"/>
      <c r="F1237" s="602"/>
      <c r="G1237" s="602"/>
      <c r="H1237" s="602"/>
      <c r="I1237" s="602"/>
      <c r="J1237" s="602"/>
      <c r="K1237" s="602"/>
      <c r="L1237" s="602"/>
      <c r="M1237" s="602"/>
      <c r="N1237" s="602"/>
      <c r="O1237" s="602"/>
      <c r="P1237" s="601">
        <v>1273</v>
      </c>
      <c r="Q1237" s="603">
        <v>1273</v>
      </c>
      <c r="R1237" s="602"/>
      <c r="S1237" s="602"/>
      <c r="T1237" s="602"/>
      <c r="U1237" s="602"/>
      <c r="V1237" s="602"/>
      <c r="W1237" s="602"/>
      <c r="X1237" s="602"/>
      <c r="Y1237" s="602"/>
      <c r="Z1237" s="602"/>
      <c r="AA1237" s="602"/>
      <c r="AB1237" s="602"/>
      <c r="AC1237" s="604">
        <v>6</v>
      </c>
      <c r="AD1237" s="605">
        <v>6</v>
      </c>
    </row>
    <row r="1238" spans="1:30" ht="15.75" thickBot="1" x14ac:dyDescent="0.3">
      <c r="A1238" s="593" t="s">
        <v>419</v>
      </c>
      <c r="B1238" s="690">
        <v>45492</v>
      </c>
      <c r="C1238" s="692" t="s">
        <v>396</v>
      </c>
      <c r="D1238" s="606" t="s">
        <v>403</v>
      </c>
      <c r="E1238" s="670"/>
      <c r="F1238" s="670"/>
      <c r="G1238" s="670"/>
      <c r="H1238" s="670"/>
      <c r="I1238" s="670"/>
      <c r="J1238" s="670"/>
      <c r="K1238" s="670"/>
      <c r="L1238" s="670"/>
      <c r="M1238" s="670"/>
      <c r="N1238" s="607">
        <v>498</v>
      </c>
      <c r="O1238" s="670"/>
      <c r="P1238" s="607">
        <v>22131</v>
      </c>
      <c r="Q1238" s="603">
        <v>22629</v>
      </c>
      <c r="R1238" s="670"/>
      <c r="S1238" s="670"/>
      <c r="T1238" s="670"/>
      <c r="U1238" s="670"/>
      <c r="V1238" s="670"/>
      <c r="W1238" s="670"/>
      <c r="X1238" s="670"/>
      <c r="Y1238" s="670"/>
      <c r="Z1238" s="670"/>
      <c r="AA1238" s="608">
        <v>1</v>
      </c>
      <c r="AB1238" s="670"/>
      <c r="AC1238" s="608">
        <v>41</v>
      </c>
      <c r="AD1238" s="605">
        <v>42</v>
      </c>
    </row>
    <row r="1239" spans="1:30" ht="15.75" thickBot="1" x14ac:dyDescent="0.3">
      <c r="A1239" s="593" t="s">
        <v>419</v>
      </c>
      <c r="B1239" s="673">
        <v>45496</v>
      </c>
      <c r="C1239" s="671" t="s">
        <v>396</v>
      </c>
      <c r="D1239" s="600" t="s">
        <v>403</v>
      </c>
      <c r="E1239" s="602"/>
      <c r="F1239" s="602"/>
      <c r="G1239" s="602"/>
      <c r="H1239" s="602"/>
      <c r="I1239" s="602"/>
      <c r="J1239" s="602"/>
      <c r="K1239" s="602"/>
      <c r="L1239" s="602"/>
      <c r="M1239" s="602"/>
      <c r="N1239" s="602"/>
      <c r="O1239" s="601">
        <v>250</v>
      </c>
      <c r="P1239" s="601">
        <v>250</v>
      </c>
      <c r="Q1239" s="603">
        <v>500</v>
      </c>
      <c r="R1239" s="602"/>
      <c r="S1239" s="602"/>
      <c r="T1239" s="602"/>
      <c r="U1239" s="602"/>
      <c r="V1239" s="602"/>
      <c r="W1239" s="602"/>
      <c r="X1239" s="602"/>
      <c r="Y1239" s="602"/>
      <c r="Z1239" s="602"/>
      <c r="AA1239" s="602"/>
      <c r="AB1239" s="604">
        <v>1</v>
      </c>
      <c r="AC1239" s="604">
        <v>1</v>
      </c>
      <c r="AD1239" s="605">
        <v>2</v>
      </c>
    </row>
    <row r="1240" spans="1:30" ht="15.75" thickBot="1" x14ac:dyDescent="0.3">
      <c r="A1240" s="593" t="s">
        <v>419</v>
      </c>
      <c r="B1240" s="672">
        <v>45505</v>
      </c>
      <c r="C1240" s="671" t="s">
        <v>396</v>
      </c>
      <c r="D1240" s="606" t="s">
        <v>402</v>
      </c>
      <c r="E1240" s="670"/>
      <c r="F1240" s="670"/>
      <c r="G1240" s="670"/>
      <c r="H1240" s="670"/>
      <c r="I1240" s="670"/>
      <c r="J1240" s="670"/>
      <c r="K1240" s="670"/>
      <c r="L1240" s="670"/>
      <c r="M1240" s="670"/>
      <c r="N1240" s="670"/>
      <c r="O1240" s="670"/>
      <c r="P1240" s="607">
        <v>5736</v>
      </c>
      <c r="Q1240" s="603">
        <v>5736</v>
      </c>
      <c r="R1240" s="670"/>
      <c r="S1240" s="670"/>
      <c r="T1240" s="670"/>
      <c r="U1240" s="670"/>
      <c r="V1240" s="670"/>
      <c r="W1240" s="670"/>
      <c r="X1240" s="670"/>
      <c r="Y1240" s="670"/>
      <c r="Z1240" s="670"/>
      <c r="AA1240" s="670"/>
      <c r="AB1240" s="670"/>
      <c r="AC1240" s="608">
        <v>24</v>
      </c>
      <c r="AD1240" s="605">
        <v>24</v>
      </c>
    </row>
    <row r="1241" spans="1:30" ht="15.75" thickBot="1" x14ac:dyDescent="0.3">
      <c r="A1241" s="593" t="s">
        <v>419</v>
      </c>
      <c r="B1241" s="673">
        <v>45509</v>
      </c>
      <c r="C1241" s="671" t="s">
        <v>396</v>
      </c>
      <c r="D1241" s="600" t="s">
        <v>403</v>
      </c>
      <c r="E1241" s="602"/>
      <c r="F1241" s="602"/>
      <c r="G1241" s="602"/>
      <c r="H1241" s="602"/>
      <c r="I1241" s="602"/>
      <c r="J1241" s="602"/>
      <c r="K1241" s="602"/>
      <c r="L1241" s="602"/>
      <c r="M1241" s="602"/>
      <c r="N1241" s="602"/>
      <c r="O1241" s="602"/>
      <c r="P1241" s="601">
        <v>61100</v>
      </c>
      <c r="Q1241" s="603">
        <v>61100</v>
      </c>
      <c r="R1241" s="602"/>
      <c r="S1241" s="602"/>
      <c r="T1241" s="602"/>
      <c r="U1241" s="602"/>
      <c r="V1241" s="602"/>
      <c r="W1241" s="602"/>
      <c r="X1241" s="602"/>
      <c r="Y1241" s="602"/>
      <c r="Z1241" s="602"/>
      <c r="AA1241" s="602"/>
      <c r="AB1241" s="602"/>
      <c r="AC1241" s="604">
        <v>110</v>
      </c>
      <c r="AD1241" s="605">
        <v>110</v>
      </c>
    </row>
    <row r="1242" spans="1:30" ht="15.75" thickBot="1" x14ac:dyDescent="0.3">
      <c r="A1242" s="593" t="s">
        <v>419</v>
      </c>
      <c r="B1242" s="672">
        <v>45517</v>
      </c>
      <c r="C1242" s="671" t="s">
        <v>396</v>
      </c>
      <c r="D1242" s="606" t="s">
        <v>402</v>
      </c>
      <c r="E1242" s="670"/>
      <c r="F1242" s="670"/>
      <c r="G1242" s="670"/>
      <c r="H1242" s="670"/>
      <c r="I1242" s="670"/>
      <c r="J1242" s="670"/>
      <c r="K1242" s="670"/>
      <c r="L1242" s="670"/>
      <c r="M1242" s="670"/>
      <c r="N1242" s="670"/>
      <c r="O1242" s="670"/>
      <c r="P1242" s="607">
        <v>4096</v>
      </c>
      <c r="Q1242" s="603">
        <v>4096</v>
      </c>
      <c r="R1242" s="670"/>
      <c r="S1242" s="670"/>
      <c r="T1242" s="670"/>
      <c r="U1242" s="670"/>
      <c r="V1242" s="670"/>
      <c r="W1242" s="670"/>
      <c r="X1242" s="670"/>
      <c r="Y1242" s="670"/>
      <c r="Z1242" s="670"/>
      <c r="AA1242" s="670"/>
      <c r="AB1242" s="670"/>
      <c r="AC1242" s="608">
        <v>9</v>
      </c>
      <c r="AD1242" s="605">
        <v>9</v>
      </c>
    </row>
    <row r="1243" spans="1:30" ht="15.75" thickBot="1" x14ac:dyDescent="0.3">
      <c r="A1243" s="593" t="s">
        <v>419</v>
      </c>
      <c r="B1243" s="673">
        <v>45519</v>
      </c>
      <c r="C1243" s="671" t="s">
        <v>396</v>
      </c>
      <c r="D1243" s="600" t="s">
        <v>403</v>
      </c>
      <c r="E1243" s="602"/>
      <c r="F1243" s="602"/>
      <c r="G1243" s="602"/>
      <c r="H1243" s="602"/>
      <c r="I1243" s="602"/>
      <c r="J1243" s="602"/>
      <c r="K1243" s="602"/>
      <c r="L1243" s="602"/>
      <c r="M1243" s="602"/>
      <c r="N1243" s="602"/>
      <c r="O1243" s="602"/>
      <c r="P1243" s="601">
        <v>22655</v>
      </c>
      <c r="Q1243" s="603">
        <v>22655</v>
      </c>
      <c r="R1243" s="602"/>
      <c r="S1243" s="602"/>
      <c r="T1243" s="602"/>
      <c r="U1243" s="602"/>
      <c r="V1243" s="602"/>
      <c r="W1243" s="602"/>
      <c r="X1243" s="602"/>
      <c r="Y1243" s="602"/>
      <c r="Z1243" s="602"/>
      <c r="AA1243" s="602"/>
      <c r="AB1243" s="602"/>
      <c r="AC1243" s="604">
        <v>49</v>
      </c>
      <c r="AD1243" s="605">
        <v>49</v>
      </c>
    </row>
    <row r="1244" spans="1:30" ht="15.75" thickBot="1" x14ac:dyDescent="0.3">
      <c r="A1244" s="593" t="s">
        <v>419</v>
      </c>
      <c r="B1244" s="692" t="s">
        <v>398</v>
      </c>
      <c r="C1244" s="692" t="s">
        <v>396</v>
      </c>
      <c r="D1244" s="606" t="s">
        <v>402</v>
      </c>
      <c r="E1244" s="670"/>
      <c r="F1244" s="670"/>
      <c r="G1244" s="670"/>
      <c r="H1244" s="670"/>
      <c r="I1244" s="670"/>
      <c r="J1244" s="670"/>
      <c r="K1244" s="670"/>
      <c r="L1244" s="670"/>
      <c r="M1244" s="670"/>
      <c r="N1244" s="670"/>
      <c r="O1244" s="670"/>
      <c r="P1244" s="670"/>
      <c r="Q1244" s="591"/>
      <c r="R1244" s="608">
        <v>67</v>
      </c>
      <c r="S1244" s="670"/>
      <c r="T1244" s="608">
        <v>84</v>
      </c>
      <c r="U1244" s="608">
        <v>217</v>
      </c>
      <c r="V1244" s="608">
        <v>100</v>
      </c>
      <c r="W1244" s="608">
        <v>93</v>
      </c>
      <c r="X1244" s="608">
        <v>73</v>
      </c>
      <c r="Y1244" s="608">
        <v>97</v>
      </c>
      <c r="Z1244" s="608">
        <v>18</v>
      </c>
      <c r="AA1244" s="608">
        <v>65</v>
      </c>
      <c r="AB1244" s="608">
        <v>47</v>
      </c>
      <c r="AC1244" s="608">
        <v>54</v>
      </c>
      <c r="AD1244" s="605">
        <v>897</v>
      </c>
    </row>
    <row r="1245" spans="1:30" ht="15.75" thickBot="1" x14ac:dyDescent="0.3">
      <c r="A1245" s="593" t="s">
        <v>419</v>
      </c>
      <c r="B1245" s="692" t="s">
        <v>398</v>
      </c>
      <c r="C1245" s="692" t="s">
        <v>396</v>
      </c>
      <c r="D1245" s="600" t="s">
        <v>397</v>
      </c>
      <c r="E1245" s="602"/>
      <c r="F1245" s="602"/>
      <c r="G1245" s="602"/>
      <c r="H1245" s="602"/>
      <c r="I1245" s="602"/>
      <c r="J1245" s="602"/>
      <c r="K1245" s="602"/>
      <c r="L1245" s="602"/>
      <c r="M1245" s="602"/>
      <c r="N1245" s="602"/>
      <c r="O1245" s="602"/>
      <c r="P1245" s="602"/>
      <c r="Q1245" s="591"/>
      <c r="R1245" s="602"/>
      <c r="S1245" s="604">
        <v>1</v>
      </c>
      <c r="T1245" s="604">
        <v>1</v>
      </c>
      <c r="U1245" s="604">
        <v>1</v>
      </c>
      <c r="V1245" s="602"/>
      <c r="W1245" s="602"/>
      <c r="X1245" s="602"/>
      <c r="Y1245" s="602"/>
      <c r="Z1245" s="602"/>
      <c r="AA1245" s="602"/>
      <c r="AB1245" s="602"/>
      <c r="AC1245" s="602"/>
      <c r="AD1245" s="605">
        <v>3</v>
      </c>
    </row>
    <row r="1246" spans="1:30" ht="15.75" thickBot="1" x14ac:dyDescent="0.3">
      <c r="A1246" s="593" t="s">
        <v>419</v>
      </c>
      <c r="B1246" s="692" t="s">
        <v>398</v>
      </c>
      <c r="C1246" s="692" t="s">
        <v>396</v>
      </c>
      <c r="D1246" s="606" t="s">
        <v>399</v>
      </c>
      <c r="E1246" s="670"/>
      <c r="F1246" s="670"/>
      <c r="G1246" s="670"/>
      <c r="H1246" s="670"/>
      <c r="I1246" s="670"/>
      <c r="J1246" s="670"/>
      <c r="K1246" s="670"/>
      <c r="L1246" s="670"/>
      <c r="M1246" s="670"/>
      <c r="N1246" s="670"/>
      <c r="O1246" s="670"/>
      <c r="P1246" s="670"/>
      <c r="Q1246" s="591"/>
      <c r="R1246" s="608">
        <v>3</v>
      </c>
      <c r="S1246" s="608">
        <v>1</v>
      </c>
      <c r="T1246" s="608">
        <v>2</v>
      </c>
      <c r="U1246" s="608">
        <v>2</v>
      </c>
      <c r="V1246" s="670"/>
      <c r="W1246" s="608">
        <v>7</v>
      </c>
      <c r="X1246" s="608">
        <v>1</v>
      </c>
      <c r="Y1246" s="608">
        <v>3</v>
      </c>
      <c r="Z1246" s="608">
        <v>1</v>
      </c>
      <c r="AA1246" s="608">
        <v>4</v>
      </c>
      <c r="AB1246" s="670"/>
      <c r="AC1246" s="608">
        <v>4</v>
      </c>
      <c r="AD1246" s="605">
        <v>28</v>
      </c>
    </row>
    <row r="1247" spans="1:30" ht="15.75" thickBot="1" x14ac:dyDescent="0.3">
      <c r="A1247" s="593" t="s">
        <v>419</v>
      </c>
      <c r="B1247" s="692" t="s">
        <v>398</v>
      </c>
      <c r="C1247" s="692" t="s">
        <v>396</v>
      </c>
      <c r="D1247" s="600" t="s">
        <v>403</v>
      </c>
      <c r="E1247" s="602"/>
      <c r="F1247" s="602"/>
      <c r="G1247" s="602"/>
      <c r="H1247" s="602"/>
      <c r="I1247" s="602"/>
      <c r="J1247" s="602"/>
      <c r="K1247" s="602"/>
      <c r="L1247" s="602"/>
      <c r="M1247" s="602"/>
      <c r="N1247" s="602"/>
      <c r="O1247" s="602"/>
      <c r="P1247" s="602"/>
      <c r="Q1247" s="591"/>
      <c r="R1247" s="604">
        <v>175</v>
      </c>
      <c r="S1247" s="604">
        <v>24</v>
      </c>
      <c r="T1247" s="604">
        <v>101</v>
      </c>
      <c r="U1247" s="604">
        <v>276</v>
      </c>
      <c r="V1247" s="604">
        <v>197</v>
      </c>
      <c r="W1247" s="604">
        <v>402</v>
      </c>
      <c r="X1247" s="604">
        <v>287</v>
      </c>
      <c r="Y1247" s="604">
        <v>349</v>
      </c>
      <c r="Z1247" s="604">
        <v>287</v>
      </c>
      <c r="AA1247" s="604">
        <v>343</v>
      </c>
      <c r="AB1247" s="604">
        <v>210</v>
      </c>
      <c r="AC1247" s="604">
        <v>253</v>
      </c>
      <c r="AD1247" s="605">
        <v>2784</v>
      </c>
    </row>
    <row r="1248" spans="1:30" ht="15.75" thickBot="1" x14ac:dyDescent="0.3">
      <c r="A1248" s="593" t="s">
        <v>419</v>
      </c>
      <c r="B1248" s="671" t="s">
        <v>400</v>
      </c>
      <c r="C1248" s="671" t="s">
        <v>400</v>
      </c>
      <c r="D1248" s="609" t="s">
        <v>400</v>
      </c>
      <c r="E1248" s="603">
        <v>140627</v>
      </c>
      <c r="F1248" s="603">
        <v>15079.59</v>
      </c>
      <c r="G1248" s="603">
        <v>75525.67</v>
      </c>
      <c r="H1248" s="603">
        <v>229900</v>
      </c>
      <c r="I1248" s="603">
        <v>142024</v>
      </c>
      <c r="J1248" s="603">
        <v>234225</v>
      </c>
      <c r="K1248" s="603">
        <v>174948</v>
      </c>
      <c r="L1248" s="603">
        <v>216662.26</v>
      </c>
      <c r="M1248" s="603">
        <v>177789</v>
      </c>
      <c r="N1248" s="603">
        <v>190467</v>
      </c>
      <c r="O1248" s="603">
        <v>133306</v>
      </c>
      <c r="P1248" s="603">
        <v>145097</v>
      </c>
      <c r="Q1248" s="603">
        <v>1875650.52</v>
      </c>
      <c r="R1248" s="610">
        <v>182</v>
      </c>
      <c r="S1248" s="610">
        <v>26</v>
      </c>
      <c r="T1248" s="610">
        <v>117</v>
      </c>
      <c r="U1248" s="610">
        <v>286</v>
      </c>
      <c r="V1248" s="610">
        <v>211</v>
      </c>
      <c r="W1248" s="610">
        <v>421</v>
      </c>
      <c r="X1248" s="610">
        <v>300</v>
      </c>
      <c r="Y1248" s="610">
        <v>373</v>
      </c>
      <c r="Z1248" s="610">
        <v>298</v>
      </c>
      <c r="AA1248" s="610">
        <v>378</v>
      </c>
      <c r="AB1248" s="610">
        <v>250</v>
      </c>
      <c r="AC1248" s="610">
        <v>272</v>
      </c>
      <c r="AD1248" s="605">
        <v>2840</v>
      </c>
    </row>
    <row r="1249" spans="1:30" ht="15.75" thickBot="1" x14ac:dyDescent="0.3">
      <c r="A1249" s="593" t="s">
        <v>420</v>
      </c>
      <c r="B1249" s="673">
        <v>45153</v>
      </c>
      <c r="C1249" s="671" t="s">
        <v>396</v>
      </c>
      <c r="D1249" s="600" t="s">
        <v>397</v>
      </c>
      <c r="E1249" s="601">
        <v>6500</v>
      </c>
      <c r="F1249" s="602"/>
      <c r="G1249" s="602"/>
      <c r="H1249" s="602"/>
      <c r="I1249" s="602"/>
      <c r="J1249" s="602"/>
      <c r="K1249" s="602"/>
      <c r="L1249" s="602"/>
      <c r="M1249" s="602"/>
      <c r="N1249" s="602"/>
      <c r="O1249" s="602"/>
      <c r="P1249" s="602"/>
      <c r="Q1249" s="603">
        <v>6500</v>
      </c>
      <c r="R1249" s="604">
        <v>13</v>
      </c>
      <c r="S1249" s="602"/>
      <c r="T1249" s="602"/>
      <c r="U1249" s="602"/>
      <c r="V1249" s="602"/>
      <c r="W1249" s="602"/>
      <c r="X1249" s="602"/>
      <c r="Y1249" s="602"/>
      <c r="Z1249" s="602"/>
      <c r="AA1249" s="602"/>
      <c r="AB1249" s="602"/>
      <c r="AC1249" s="602"/>
      <c r="AD1249" s="605">
        <v>13</v>
      </c>
    </row>
    <row r="1250" spans="1:30" ht="15.75" thickBot="1" x14ac:dyDescent="0.3">
      <c r="A1250" s="593" t="s">
        <v>420</v>
      </c>
      <c r="B1250" s="672">
        <v>45169</v>
      </c>
      <c r="C1250" s="671" t="s">
        <v>396</v>
      </c>
      <c r="D1250" s="606" t="s">
        <v>397</v>
      </c>
      <c r="E1250" s="607">
        <v>10500</v>
      </c>
      <c r="F1250" s="670"/>
      <c r="G1250" s="670"/>
      <c r="H1250" s="670"/>
      <c r="I1250" s="670"/>
      <c r="J1250" s="670"/>
      <c r="K1250" s="670"/>
      <c r="L1250" s="670"/>
      <c r="M1250" s="670"/>
      <c r="N1250" s="670"/>
      <c r="O1250" s="670"/>
      <c r="P1250" s="670"/>
      <c r="Q1250" s="603">
        <v>10500</v>
      </c>
      <c r="R1250" s="608">
        <v>21</v>
      </c>
      <c r="S1250" s="670"/>
      <c r="T1250" s="670"/>
      <c r="U1250" s="670"/>
      <c r="V1250" s="670"/>
      <c r="W1250" s="670"/>
      <c r="X1250" s="670"/>
      <c r="Y1250" s="670"/>
      <c r="Z1250" s="670"/>
      <c r="AA1250" s="670"/>
      <c r="AB1250" s="670"/>
      <c r="AC1250" s="670"/>
      <c r="AD1250" s="605">
        <v>21</v>
      </c>
    </row>
    <row r="1251" spans="1:30" ht="15.75" thickBot="1" x14ac:dyDescent="0.3">
      <c r="A1251" s="593" t="s">
        <v>420</v>
      </c>
      <c r="B1251" s="673">
        <v>45191</v>
      </c>
      <c r="C1251" s="671" t="s">
        <v>396</v>
      </c>
      <c r="D1251" s="600" t="s">
        <v>397</v>
      </c>
      <c r="E1251" s="601">
        <v>4000</v>
      </c>
      <c r="F1251" s="601">
        <v>7000</v>
      </c>
      <c r="G1251" s="602"/>
      <c r="H1251" s="602"/>
      <c r="I1251" s="602"/>
      <c r="J1251" s="602"/>
      <c r="K1251" s="602"/>
      <c r="L1251" s="602"/>
      <c r="M1251" s="602"/>
      <c r="N1251" s="602"/>
      <c r="O1251" s="602"/>
      <c r="P1251" s="602"/>
      <c r="Q1251" s="603">
        <v>11000</v>
      </c>
      <c r="R1251" s="604">
        <v>8</v>
      </c>
      <c r="S1251" s="604">
        <v>14</v>
      </c>
      <c r="T1251" s="602"/>
      <c r="U1251" s="602"/>
      <c r="V1251" s="602"/>
      <c r="W1251" s="602"/>
      <c r="X1251" s="602"/>
      <c r="Y1251" s="602"/>
      <c r="Z1251" s="602"/>
      <c r="AA1251" s="602"/>
      <c r="AB1251" s="602"/>
      <c r="AC1251" s="602"/>
      <c r="AD1251" s="605">
        <v>22</v>
      </c>
    </row>
    <row r="1252" spans="1:30" ht="15.75" thickBot="1" x14ac:dyDescent="0.3">
      <c r="A1252" s="593" t="s">
        <v>420</v>
      </c>
      <c r="B1252" s="672">
        <v>45201</v>
      </c>
      <c r="C1252" s="671" t="s">
        <v>396</v>
      </c>
      <c r="D1252" s="606" t="s">
        <v>397</v>
      </c>
      <c r="E1252" s="670"/>
      <c r="F1252" s="607">
        <v>7000</v>
      </c>
      <c r="G1252" s="607">
        <v>500</v>
      </c>
      <c r="H1252" s="670"/>
      <c r="I1252" s="670"/>
      <c r="J1252" s="670"/>
      <c r="K1252" s="670"/>
      <c r="L1252" s="670"/>
      <c r="M1252" s="670"/>
      <c r="N1252" s="670"/>
      <c r="O1252" s="670"/>
      <c r="P1252" s="670"/>
      <c r="Q1252" s="603">
        <v>7500</v>
      </c>
      <c r="R1252" s="670"/>
      <c r="S1252" s="608">
        <v>14</v>
      </c>
      <c r="T1252" s="608">
        <v>1</v>
      </c>
      <c r="U1252" s="670"/>
      <c r="V1252" s="670"/>
      <c r="W1252" s="670"/>
      <c r="X1252" s="670"/>
      <c r="Y1252" s="670"/>
      <c r="Z1252" s="670"/>
      <c r="AA1252" s="670"/>
      <c r="AB1252" s="670"/>
      <c r="AC1252" s="670"/>
      <c r="AD1252" s="605">
        <v>15</v>
      </c>
    </row>
    <row r="1253" spans="1:30" ht="15.75" thickBot="1" x14ac:dyDescent="0.3">
      <c r="A1253" s="593" t="s">
        <v>420</v>
      </c>
      <c r="B1253" s="673">
        <v>45202</v>
      </c>
      <c r="C1253" s="671" t="s">
        <v>396</v>
      </c>
      <c r="D1253" s="600" t="s">
        <v>397</v>
      </c>
      <c r="E1253" s="602"/>
      <c r="F1253" s="601">
        <v>2500</v>
      </c>
      <c r="G1253" s="601">
        <v>5000</v>
      </c>
      <c r="H1253" s="602"/>
      <c r="I1253" s="602"/>
      <c r="J1253" s="602"/>
      <c r="K1253" s="602"/>
      <c r="L1253" s="602"/>
      <c r="M1253" s="602"/>
      <c r="N1253" s="602"/>
      <c r="O1253" s="602"/>
      <c r="P1253" s="602"/>
      <c r="Q1253" s="603">
        <v>7500</v>
      </c>
      <c r="R1253" s="602"/>
      <c r="S1253" s="604">
        <v>5</v>
      </c>
      <c r="T1253" s="604">
        <v>10</v>
      </c>
      <c r="U1253" s="602"/>
      <c r="V1253" s="602"/>
      <c r="W1253" s="602"/>
      <c r="X1253" s="602"/>
      <c r="Y1253" s="602"/>
      <c r="Z1253" s="602"/>
      <c r="AA1253" s="602"/>
      <c r="AB1253" s="602"/>
      <c r="AC1253" s="602"/>
      <c r="AD1253" s="605">
        <v>15</v>
      </c>
    </row>
    <row r="1254" spans="1:30" ht="15.75" thickBot="1" x14ac:dyDescent="0.3">
      <c r="A1254" s="593" t="s">
        <v>420</v>
      </c>
      <c r="B1254" s="672">
        <v>45205</v>
      </c>
      <c r="C1254" s="671" t="s">
        <v>396</v>
      </c>
      <c r="D1254" s="606" t="s">
        <v>397</v>
      </c>
      <c r="E1254" s="670"/>
      <c r="F1254" s="607">
        <v>1163.3699999999999</v>
      </c>
      <c r="G1254" s="670"/>
      <c r="H1254" s="670"/>
      <c r="I1254" s="670"/>
      <c r="J1254" s="670"/>
      <c r="K1254" s="670"/>
      <c r="L1254" s="670"/>
      <c r="M1254" s="670"/>
      <c r="N1254" s="670"/>
      <c r="O1254" s="670"/>
      <c r="P1254" s="670"/>
      <c r="Q1254" s="603">
        <v>1163.3699999999999</v>
      </c>
      <c r="R1254" s="670"/>
      <c r="S1254" s="608">
        <v>1</v>
      </c>
      <c r="T1254" s="670"/>
      <c r="U1254" s="670"/>
      <c r="V1254" s="670"/>
      <c r="W1254" s="670"/>
      <c r="X1254" s="670"/>
      <c r="Y1254" s="670"/>
      <c r="Z1254" s="670"/>
      <c r="AA1254" s="670"/>
      <c r="AB1254" s="670"/>
      <c r="AC1254" s="670"/>
      <c r="AD1254" s="605">
        <v>1</v>
      </c>
    </row>
    <row r="1255" spans="1:30" ht="15.75" thickBot="1" x14ac:dyDescent="0.3">
      <c r="A1255" s="593" t="s">
        <v>420</v>
      </c>
      <c r="B1255" s="673">
        <v>45210</v>
      </c>
      <c r="C1255" s="671" t="s">
        <v>396</v>
      </c>
      <c r="D1255" s="600" t="s">
        <v>397</v>
      </c>
      <c r="E1255" s="602"/>
      <c r="F1255" s="601">
        <v>1750</v>
      </c>
      <c r="G1255" s="601">
        <v>1500</v>
      </c>
      <c r="H1255" s="602"/>
      <c r="I1255" s="602"/>
      <c r="J1255" s="602"/>
      <c r="K1255" s="602"/>
      <c r="L1255" s="602"/>
      <c r="M1255" s="602"/>
      <c r="N1255" s="602"/>
      <c r="O1255" s="602"/>
      <c r="P1255" s="602"/>
      <c r="Q1255" s="603">
        <v>3250</v>
      </c>
      <c r="R1255" s="602"/>
      <c r="S1255" s="604">
        <v>4</v>
      </c>
      <c r="T1255" s="604">
        <v>3</v>
      </c>
      <c r="U1255" s="602"/>
      <c r="V1255" s="602"/>
      <c r="W1255" s="602"/>
      <c r="X1255" s="602"/>
      <c r="Y1255" s="602"/>
      <c r="Z1255" s="602"/>
      <c r="AA1255" s="602"/>
      <c r="AB1255" s="602"/>
      <c r="AC1255" s="602"/>
      <c r="AD1255" s="605">
        <v>7</v>
      </c>
    </row>
    <row r="1256" spans="1:30" ht="15.75" thickBot="1" x14ac:dyDescent="0.3">
      <c r="A1256" s="593" t="s">
        <v>420</v>
      </c>
      <c r="B1256" s="672">
        <v>45237</v>
      </c>
      <c r="C1256" s="671" t="s">
        <v>396</v>
      </c>
      <c r="D1256" s="606" t="s">
        <v>397</v>
      </c>
      <c r="E1256" s="670"/>
      <c r="F1256" s="670"/>
      <c r="G1256" s="607">
        <v>1500</v>
      </c>
      <c r="H1256" s="670"/>
      <c r="I1256" s="670"/>
      <c r="J1256" s="670"/>
      <c r="K1256" s="670"/>
      <c r="L1256" s="670"/>
      <c r="M1256" s="670"/>
      <c r="N1256" s="670"/>
      <c r="O1256" s="670"/>
      <c r="P1256" s="670"/>
      <c r="Q1256" s="603">
        <v>1500</v>
      </c>
      <c r="R1256" s="670"/>
      <c r="S1256" s="670"/>
      <c r="T1256" s="608">
        <v>3</v>
      </c>
      <c r="U1256" s="670"/>
      <c r="V1256" s="670"/>
      <c r="W1256" s="670"/>
      <c r="X1256" s="670"/>
      <c r="Y1256" s="670"/>
      <c r="Z1256" s="670"/>
      <c r="AA1256" s="670"/>
      <c r="AB1256" s="670"/>
      <c r="AC1256" s="670"/>
      <c r="AD1256" s="605">
        <v>3</v>
      </c>
    </row>
    <row r="1257" spans="1:30" ht="15.75" thickBot="1" x14ac:dyDescent="0.3">
      <c r="A1257" s="593" t="s">
        <v>420</v>
      </c>
      <c r="B1257" s="673">
        <v>45243</v>
      </c>
      <c r="C1257" s="671" t="s">
        <v>396</v>
      </c>
      <c r="D1257" s="600" t="s">
        <v>397</v>
      </c>
      <c r="E1257" s="602"/>
      <c r="F1257" s="602"/>
      <c r="G1257" s="602"/>
      <c r="H1257" s="601">
        <v>1500</v>
      </c>
      <c r="I1257" s="602"/>
      <c r="J1257" s="602"/>
      <c r="K1257" s="602"/>
      <c r="L1257" s="602"/>
      <c r="M1257" s="602"/>
      <c r="N1257" s="602"/>
      <c r="O1257" s="602"/>
      <c r="P1257" s="602"/>
      <c r="Q1257" s="603">
        <v>1500</v>
      </c>
      <c r="R1257" s="602"/>
      <c r="S1257" s="602"/>
      <c r="T1257" s="602"/>
      <c r="U1257" s="604">
        <v>3</v>
      </c>
      <c r="V1257" s="602"/>
      <c r="W1257" s="602"/>
      <c r="X1257" s="602"/>
      <c r="Y1257" s="602"/>
      <c r="Z1257" s="602"/>
      <c r="AA1257" s="602"/>
      <c r="AB1257" s="602"/>
      <c r="AC1257" s="602"/>
      <c r="AD1257" s="605">
        <v>3</v>
      </c>
    </row>
    <row r="1258" spans="1:30" ht="15.75" thickBot="1" x14ac:dyDescent="0.3">
      <c r="A1258" s="593" t="s">
        <v>420</v>
      </c>
      <c r="B1258" s="672">
        <v>45265</v>
      </c>
      <c r="C1258" s="671" t="s">
        <v>396</v>
      </c>
      <c r="D1258" s="606" t="s">
        <v>397</v>
      </c>
      <c r="E1258" s="607">
        <v>500</v>
      </c>
      <c r="F1258" s="670"/>
      <c r="G1258" s="670"/>
      <c r="H1258" s="670"/>
      <c r="I1258" s="670"/>
      <c r="J1258" s="670"/>
      <c r="K1258" s="670"/>
      <c r="L1258" s="670"/>
      <c r="M1258" s="670"/>
      <c r="N1258" s="670"/>
      <c r="O1258" s="670"/>
      <c r="P1258" s="670"/>
      <c r="Q1258" s="603">
        <v>500</v>
      </c>
      <c r="R1258" s="608">
        <v>1</v>
      </c>
      <c r="S1258" s="670"/>
      <c r="T1258" s="670"/>
      <c r="U1258" s="670"/>
      <c r="V1258" s="670"/>
      <c r="W1258" s="670"/>
      <c r="X1258" s="670"/>
      <c r="Y1258" s="670"/>
      <c r="Z1258" s="670"/>
      <c r="AA1258" s="670"/>
      <c r="AB1258" s="670"/>
      <c r="AC1258" s="670"/>
      <c r="AD1258" s="605">
        <v>1</v>
      </c>
    </row>
    <row r="1259" spans="1:30" ht="15.75" thickBot="1" x14ac:dyDescent="0.3">
      <c r="A1259" s="593" t="s">
        <v>420</v>
      </c>
      <c r="B1259" s="673">
        <v>45267</v>
      </c>
      <c r="C1259" s="671" t="s">
        <v>396</v>
      </c>
      <c r="D1259" s="600" t="s">
        <v>397</v>
      </c>
      <c r="E1259" s="602"/>
      <c r="F1259" s="602"/>
      <c r="G1259" s="602"/>
      <c r="H1259" s="601">
        <v>1500</v>
      </c>
      <c r="I1259" s="602"/>
      <c r="J1259" s="602"/>
      <c r="K1259" s="602"/>
      <c r="L1259" s="602"/>
      <c r="M1259" s="602"/>
      <c r="N1259" s="602"/>
      <c r="O1259" s="602"/>
      <c r="P1259" s="602"/>
      <c r="Q1259" s="603">
        <v>1500</v>
      </c>
      <c r="R1259" s="602"/>
      <c r="S1259" s="602"/>
      <c r="T1259" s="602"/>
      <c r="U1259" s="604">
        <v>3</v>
      </c>
      <c r="V1259" s="602"/>
      <c r="W1259" s="602"/>
      <c r="X1259" s="602"/>
      <c r="Y1259" s="602"/>
      <c r="Z1259" s="602"/>
      <c r="AA1259" s="602"/>
      <c r="AB1259" s="602"/>
      <c r="AC1259" s="602"/>
      <c r="AD1259" s="605">
        <v>3</v>
      </c>
    </row>
    <row r="1260" spans="1:30" ht="15.75" thickBot="1" x14ac:dyDescent="0.3">
      <c r="A1260" s="593" t="s">
        <v>420</v>
      </c>
      <c r="B1260" s="672">
        <v>45268</v>
      </c>
      <c r="C1260" s="671" t="s">
        <v>396</v>
      </c>
      <c r="D1260" s="606" t="s">
        <v>397</v>
      </c>
      <c r="E1260" s="670"/>
      <c r="F1260" s="670"/>
      <c r="G1260" s="670"/>
      <c r="H1260" s="607">
        <v>6250</v>
      </c>
      <c r="I1260" s="670"/>
      <c r="J1260" s="670"/>
      <c r="K1260" s="670"/>
      <c r="L1260" s="670"/>
      <c r="M1260" s="670"/>
      <c r="N1260" s="670"/>
      <c r="O1260" s="670"/>
      <c r="P1260" s="670"/>
      <c r="Q1260" s="603">
        <v>6250</v>
      </c>
      <c r="R1260" s="670"/>
      <c r="S1260" s="670"/>
      <c r="T1260" s="670"/>
      <c r="U1260" s="608">
        <v>13</v>
      </c>
      <c r="V1260" s="670"/>
      <c r="W1260" s="670"/>
      <c r="X1260" s="670"/>
      <c r="Y1260" s="670"/>
      <c r="Z1260" s="670"/>
      <c r="AA1260" s="670"/>
      <c r="AB1260" s="670"/>
      <c r="AC1260" s="670"/>
      <c r="AD1260" s="605">
        <v>13</v>
      </c>
    </row>
    <row r="1261" spans="1:30" ht="15.75" thickBot="1" x14ac:dyDescent="0.3">
      <c r="A1261" s="593" t="s">
        <v>420</v>
      </c>
      <c r="B1261" s="673">
        <v>45271</v>
      </c>
      <c r="C1261" s="671" t="s">
        <v>396</v>
      </c>
      <c r="D1261" s="600" t="s">
        <v>397</v>
      </c>
      <c r="E1261" s="602"/>
      <c r="F1261" s="602"/>
      <c r="G1261" s="602"/>
      <c r="H1261" s="601">
        <v>6000</v>
      </c>
      <c r="I1261" s="601">
        <v>7500</v>
      </c>
      <c r="J1261" s="602"/>
      <c r="K1261" s="602"/>
      <c r="L1261" s="602"/>
      <c r="M1261" s="602"/>
      <c r="N1261" s="602"/>
      <c r="O1261" s="602"/>
      <c r="P1261" s="602"/>
      <c r="Q1261" s="603">
        <v>13500</v>
      </c>
      <c r="R1261" s="602"/>
      <c r="S1261" s="602"/>
      <c r="T1261" s="602"/>
      <c r="U1261" s="604">
        <v>12</v>
      </c>
      <c r="V1261" s="604">
        <v>15</v>
      </c>
      <c r="W1261" s="602"/>
      <c r="X1261" s="602"/>
      <c r="Y1261" s="602"/>
      <c r="Z1261" s="602"/>
      <c r="AA1261" s="602"/>
      <c r="AB1261" s="602"/>
      <c r="AC1261" s="602"/>
      <c r="AD1261" s="605">
        <v>27</v>
      </c>
    </row>
    <row r="1262" spans="1:30" ht="15.75" thickBot="1" x14ac:dyDescent="0.3">
      <c r="A1262" s="593" t="s">
        <v>420</v>
      </c>
      <c r="B1262" s="672">
        <v>45272</v>
      </c>
      <c r="C1262" s="671" t="s">
        <v>396</v>
      </c>
      <c r="D1262" s="606" t="s">
        <v>397</v>
      </c>
      <c r="E1262" s="670"/>
      <c r="F1262" s="670"/>
      <c r="G1262" s="670"/>
      <c r="H1262" s="670"/>
      <c r="I1262" s="607">
        <v>19250</v>
      </c>
      <c r="J1262" s="670"/>
      <c r="K1262" s="670"/>
      <c r="L1262" s="670"/>
      <c r="M1262" s="670"/>
      <c r="N1262" s="670"/>
      <c r="O1262" s="670"/>
      <c r="P1262" s="670"/>
      <c r="Q1262" s="603">
        <v>19250</v>
      </c>
      <c r="R1262" s="670"/>
      <c r="S1262" s="670"/>
      <c r="T1262" s="670"/>
      <c r="U1262" s="670"/>
      <c r="V1262" s="608">
        <v>39</v>
      </c>
      <c r="W1262" s="670"/>
      <c r="X1262" s="670"/>
      <c r="Y1262" s="670"/>
      <c r="Z1262" s="670"/>
      <c r="AA1262" s="670"/>
      <c r="AB1262" s="670"/>
      <c r="AC1262" s="670"/>
      <c r="AD1262" s="605">
        <v>39</v>
      </c>
    </row>
    <row r="1263" spans="1:30" ht="15.75" thickBot="1" x14ac:dyDescent="0.3">
      <c r="A1263" s="593" t="s">
        <v>420</v>
      </c>
      <c r="B1263" s="673">
        <v>45274</v>
      </c>
      <c r="C1263" s="671" t="s">
        <v>396</v>
      </c>
      <c r="D1263" s="600" t="s">
        <v>397</v>
      </c>
      <c r="E1263" s="602"/>
      <c r="F1263" s="602"/>
      <c r="G1263" s="602"/>
      <c r="H1263" s="602"/>
      <c r="I1263" s="601">
        <v>17000</v>
      </c>
      <c r="J1263" s="602"/>
      <c r="K1263" s="602"/>
      <c r="L1263" s="602"/>
      <c r="M1263" s="602"/>
      <c r="N1263" s="602"/>
      <c r="O1263" s="602"/>
      <c r="P1263" s="602"/>
      <c r="Q1263" s="603">
        <v>17000</v>
      </c>
      <c r="R1263" s="602"/>
      <c r="S1263" s="602"/>
      <c r="T1263" s="602"/>
      <c r="U1263" s="602"/>
      <c r="V1263" s="604">
        <v>35</v>
      </c>
      <c r="W1263" s="602"/>
      <c r="X1263" s="602"/>
      <c r="Y1263" s="602"/>
      <c r="Z1263" s="602"/>
      <c r="AA1263" s="602"/>
      <c r="AB1263" s="602"/>
      <c r="AC1263" s="602"/>
      <c r="AD1263" s="605">
        <v>35</v>
      </c>
    </row>
    <row r="1264" spans="1:30" ht="15.75" thickBot="1" x14ac:dyDescent="0.3">
      <c r="A1264" s="593" t="s">
        <v>420</v>
      </c>
      <c r="B1264" s="672">
        <v>45281</v>
      </c>
      <c r="C1264" s="671" t="s">
        <v>396</v>
      </c>
      <c r="D1264" s="606" t="s">
        <v>397</v>
      </c>
      <c r="E1264" s="670"/>
      <c r="F1264" s="670"/>
      <c r="G1264" s="670"/>
      <c r="H1264" s="670"/>
      <c r="I1264" s="607">
        <v>17500</v>
      </c>
      <c r="J1264" s="670"/>
      <c r="K1264" s="670"/>
      <c r="L1264" s="670"/>
      <c r="M1264" s="670"/>
      <c r="N1264" s="670"/>
      <c r="O1264" s="670"/>
      <c r="P1264" s="670"/>
      <c r="Q1264" s="603">
        <v>17500</v>
      </c>
      <c r="R1264" s="670"/>
      <c r="S1264" s="670"/>
      <c r="T1264" s="670"/>
      <c r="U1264" s="670"/>
      <c r="V1264" s="608">
        <v>35</v>
      </c>
      <c r="W1264" s="670"/>
      <c r="X1264" s="670"/>
      <c r="Y1264" s="670"/>
      <c r="Z1264" s="670"/>
      <c r="AA1264" s="670"/>
      <c r="AB1264" s="670"/>
      <c r="AC1264" s="670"/>
      <c r="AD1264" s="605">
        <v>35</v>
      </c>
    </row>
    <row r="1265" spans="1:30" ht="15.75" thickBot="1" x14ac:dyDescent="0.3">
      <c r="A1265" s="593" t="s">
        <v>420</v>
      </c>
      <c r="B1265" s="673">
        <v>45287</v>
      </c>
      <c r="C1265" s="671" t="s">
        <v>396</v>
      </c>
      <c r="D1265" s="600" t="s">
        <v>397</v>
      </c>
      <c r="E1265" s="602"/>
      <c r="F1265" s="602"/>
      <c r="G1265" s="602"/>
      <c r="H1265" s="602"/>
      <c r="I1265" s="601">
        <v>12500</v>
      </c>
      <c r="J1265" s="602"/>
      <c r="K1265" s="602"/>
      <c r="L1265" s="602"/>
      <c r="M1265" s="602"/>
      <c r="N1265" s="602"/>
      <c r="O1265" s="602"/>
      <c r="P1265" s="602"/>
      <c r="Q1265" s="603">
        <v>12500</v>
      </c>
      <c r="R1265" s="602"/>
      <c r="S1265" s="602"/>
      <c r="T1265" s="602"/>
      <c r="U1265" s="602"/>
      <c r="V1265" s="604">
        <v>25</v>
      </c>
      <c r="W1265" s="602"/>
      <c r="X1265" s="602"/>
      <c r="Y1265" s="602"/>
      <c r="Z1265" s="602"/>
      <c r="AA1265" s="602"/>
      <c r="AB1265" s="602"/>
      <c r="AC1265" s="602"/>
      <c r="AD1265" s="605">
        <v>25</v>
      </c>
    </row>
    <row r="1266" spans="1:30" ht="15.75" thickBot="1" x14ac:dyDescent="0.3">
      <c r="A1266" s="593" t="s">
        <v>420</v>
      </c>
      <c r="B1266" s="672">
        <v>45302</v>
      </c>
      <c r="C1266" s="671" t="s">
        <v>396</v>
      </c>
      <c r="D1266" s="606" t="s">
        <v>397</v>
      </c>
      <c r="E1266" s="670"/>
      <c r="F1266" s="670"/>
      <c r="G1266" s="670"/>
      <c r="H1266" s="670"/>
      <c r="I1266" s="607">
        <v>13000</v>
      </c>
      <c r="J1266" s="607">
        <v>1750</v>
      </c>
      <c r="K1266" s="670"/>
      <c r="L1266" s="670"/>
      <c r="M1266" s="670"/>
      <c r="N1266" s="670"/>
      <c r="O1266" s="670"/>
      <c r="P1266" s="670"/>
      <c r="Q1266" s="603">
        <v>14750</v>
      </c>
      <c r="R1266" s="670"/>
      <c r="S1266" s="670"/>
      <c r="T1266" s="670"/>
      <c r="U1266" s="670"/>
      <c r="V1266" s="608">
        <v>26</v>
      </c>
      <c r="W1266" s="608">
        <v>4</v>
      </c>
      <c r="X1266" s="670"/>
      <c r="Y1266" s="670"/>
      <c r="Z1266" s="670"/>
      <c r="AA1266" s="670"/>
      <c r="AB1266" s="670"/>
      <c r="AC1266" s="670"/>
      <c r="AD1266" s="605">
        <v>30</v>
      </c>
    </row>
    <row r="1267" spans="1:30" ht="15.75" thickBot="1" x14ac:dyDescent="0.3">
      <c r="A1267" s="593" t="s">
        <v>420</v>
      </c>
      <c r="B1267" s="673">
        <v>45313</v>
      </c>
      <c r="C1267" s="671" t="s">
        <v>396</v>
      </c>
      <c r="D1267" s="600" t="s">
        <v>397</v>
      </c>
      <c r="E1267" s="602"/>
      <c r="F1267" s="602"/>
      <c r="G1267" s="602"/>
      <c r="H1267" s="602"/>
      <c r="I1267" s="601">
        <v>28000</v>
      </c>
      <c r="J1267" s="601">
        <v>25000</v>
      </c>
      <c r="K1267" s="602"/>
      <c r="L1267" s="602"/>
      <c r="M1267" s="602"/>
      <c r="N1267" s="602"/>
      <c r="O1267" s="602"/>
      <c r="P1267" s="602"/>
      <c r="Q1267" s="603">
        <v>53000</v>
      </c>
      <c r="R1267" s="602"/>
      <c r="S1267" s="602"/>
      <c r="T1267" s="602"/>
      <c r="U1267" s="602"/>
      <c r="V1267" s="604">
        <v>56</v>
      </c>
      <c r="W1267" s="604">
        <v>50</v>
      </c>
      <c r="X1267" s="602"/>
      <c r="Y1267" s="602"/>
      <c r="Z1267" s="602"/>
      <c r="AA1267" s="602"/>
      <c r="AB1267" s="602"/>
      <c r="AC1267" s="602"/>
      <c r="AD1267" s="605">
        <v>106</v>
      </c>
    </row>
    <row r="1268" spans="1:30" ht="15.75" thickBot="1" x14ac:dyDescent="0.3">
      <c r="A1268" s="593" t="s">
        <v>420</v>
      </c>
      <c r="B1268" s="672">
        <v>45324</v>
      </c>
      <c r="C1268" s="671" t="s">
        <v>396</v>
      </c>
      <c r="D1268" s="606" t="s">
        <v>397</v>
      </c>
      <c r="E1268" s="670"/>
      <c r="F1268" s="670"/>
      <c r="G1268" s="670"/>
      <c r="H1268" s="670"/>
      <c r="I1268" s="607">
        <v>3000</v>
      </c>
      <c r="J1268" s="607">
        <v>14000</v>
      </c>
      <c r="K1268" s="607">
        <v>2000</v>
      </c>
      <c r="L1268" s="670"/>
      <c r="M1268" s="670"/>
      <c r="N1268" s="670"/>
      <c r="O1268" s="670"/>
      <c r="P1268" s="670"/>
      <c r="Q1268" s="603">
        <v>19000</v>
      </c>
      <c r="R1268" s="670"/>
      <c r="S1268" s="670"/>
      <c r="T1268" s="670"/>
      <c r="U1268" s="670"/>
      <c r="V1268" s="608">
        <v>6</v>
      </c>
      <c r="W1268" s="608">
        <v>28</v>
      </c>
      <c r="X1268" s="608">
        <v>4</v>
      </c>
      <c r="Y1268" s="670"/>
      <c r="Z1268" s="670"/>
      <c r="AA1268" s="670"/>
      <c r="AB1268" s="670"/>
      <c r="AC1268" s="670"/>
      <c r="AD1268" s="605">
        <v>38</v>
      </c>
    </row>
    <row r="1269" spans="1:30" ht="15.75" thickBot="1" x14ac:dyDescent="0.3">
      <c r="A1269" s="593" t="s">
        <v>420</v>
      </c>
      <c r="B1269" s="673">
        <v>45328</v>
      </c>
      <c r="C1269" s="671" t="s">
        <v>396</v>
      </c>
      <c r="D1269" s="600" t="s">
        <v>397</v>
      </c>
      <c r="E1269" s="602"/>
      <c r="F1269" s="602"/>
      <c r="G1269" s="602"/>
      <c r="H1269" s="602"/>
      <c r="I1269" s="601">
        <v>3750</v>
      </c>
      <c r="J1269" s="601">
        <v>5250</v>
      </c>
      <c r="K1269" s="601">
        <v>500</v>
      </c>
      <c r="L1269" s="602"/>
      <c r="M1269" s="602"/>
      <c r="N1269" s="602"/>
      <c r="O1269" s="602"/>
      <c r="P1269" s="602"/>
      <c r="Q1269" s="603">
        <v>9500</v>
      </c>
      <c r="R1269" s="602"/>
      <c r="S1269" s="602"/>
      <c r="T1269" s="602"/>
      <c r="U1269" s="602"/>
      <c r="V1269" s="604">
        <v>8</v>
      </c>
      <c r="W1269" s="604">
        <v>11</v>
      </c>
      <c r="X1269" s="604">
        <v>1</v>
      </c>
      <c r="Y1269" s="602"/>
      <c r="Z1269" s="602"/>
      <c r="AA1269" s="602"/>
      <c r="AB1269" s="602"/>
      <c r="AC1269" s="602"/>
      <c r="AD1269" s="605">
        <v>20</v>
      </c>
    </row>
    <row r="1270" spans="1:30" ht="15.75" thickBot="1" x14ac:dyDescent="0.3">
      <c r="A1270" s="593" t="s">
        <v>420</v>
      </c>
      <c r="B1270" s="672">
        <v>45344</v>
      </c>
      <c r="C1270" s="671" t="s">
        <v>396</v>
      </c>
      <c r="D1270" s="606" t="s">
        <v>397</v>
      </c>
      <c r="E1270" s="670"/>
      <c r="F1270" s="670"/>
      <c r="G1270" s="670"/>
      <c r="H1270" s="670"/>
      <c r="I1270" s="670"/>
      <c r="J1270" s="607">
        <v>3400</v>
      </c>
      <c r="K1270" s="607">
        <v>6500</v>
      </c>
      <c r="L1270" s="670"/>
      <c r="M1270" s="670"/>
      <c r="N1270" s="670"/>
      <c r="O1270" s="670"/>
      <c r="P1270" s="670"/>
      <c r="Q1270" s="603">
        <v>9900</v>
      </c>
      <c r="R1270" s="670"/>
      <c r="S1270" s="670"/>
      <c r="T1270" s="670"/>
      <c r="U1270" s="670"/>
      <c r="V1270" s="670"/>
      <c r="W1270" s="608">
        <v>8</v>
      </c>
      <c r="X1270" s="608">
        <v>13</v>
      </c>
      <c r="Y1270" s="670"/>
      <c r="Z1270" s="670"/>
      <c r="AA1270" s="670"/>
      <c r="AB1270" s="670"/>
      <c r="AC1270" s="670"/>
      <c r="AD1270" s="605">
        <v>21</v>
      </c>
    </row>
    <row r="1271" spans="1:30" ht="15.75" thickBot="1" x14ac:dyDescent="0.3">
      <c r="A1271" s="593" t="s">
        <v>420</v>
      </c>
      <c r="B1271" s="673">
        <v>45348</v>
      </c>
      <c r="C1271" s="671" t="s">
        <v>396</v>
      </c>
      <c r="D1271" s="600" t="s">
        <v>397</v>
      </c>
      <c r="E1271" s="602"/>
      <c r="F1271" s="602"/>
      <c r="G1271" s="602"/>
      <c r="H1271" s="602"/>
      <c r="I1271" s="602"/>
      <c r="J1271" s="601">
        <v>1300</v>
      </c>
      <c r="K1271" s="601">
        <v>1500</v>
      </c>
      <c r="L1271" s="602"/>
      <c r="M1271" s="602"/>
      <c r="N1271" s="602"/>
      <c r="O1271" s="602"/>
      <c r="P1271" s="602"/>
      <c r="Q1271" s="603">
        <v>2800</v>
      </c>
      <c r="R1271" s="602"/>
      <c r="S1271" s="602"/>
      <c r="T1271" s="602"/>
      <c r="U1271" s="602"/>
      <c r="V1271" s="602"/>
      <c r="W1271" s="604">
        <v>3</v>
      </c>
      <c r="X1271" s="604">
        <v>3</v>
      </c>
      <c r="Y1271" s="602"/>
      <c r="Z1271" s="602"/>
      <c r="AA1271" s="602"/>
      <c r="AB1271" s="602"/>
      <c r="AC1271" s="602"/>
      <c r="AD1271" s="605">
        <v>6</v>
      </c>
    </row>
    <row r="1272" spans="1:30" ht="15.75" thickBot="1" x14ac:dyDescent="0.3">
      <c r="A1272" s="593" t="s">
        <v>420</v>
      </c>
      <c r="B1272" s="672">
        <v>45359</v>
      </c>
      <c r="C1272" s="671" t="s">
        <v>396</v>
      </c>
      <c r="D1272" s="606" t="s">
        <v>397</v>
      </c>
      <c r="E1272" s="670"/>
      <c r="F1272" s="670"/>
      <c r="G1272" s="670"/>
      <c r="H1272" s="670"/>
      <c r="I1272" s="670"/>
      <c r="J1272" s="670"/>
      <c r="K1272" s="607">
        <v>4000</v>
      </c>
      <c r="L1272" s="670"/>
      <c r="M1272" s="670"/>
      <c r="N1272" s="670"/>
      <c r="O1272" s="670"/>
      <c r="P1272" s="670"/>
      <c r="Q1272" s="603">
        <v>4000</v>
      </c>
      <c r="R1272" s="670"/>
      <c r="S1272" s="670"/>
      <c r="T1272" s="670"/>
      <c r="U1272" s="670"/>
      <c r="V1272" s="670"/>
      <c r="W1272" s="670"/>
      <c r="X1272" s="608">
        <v>8</v>
      </c>
      <c r="Y1272" s="670"/>
      <c r="Z1272" s="670"/>
      <c r="AA1272" s="670"/>
      <c r="AB1272" s="670"/>
      <c r="AC1272" s="670"/>
      <c r="AD1272" s="605">
        <v>8</v>
      </c>
    </row>
    <row r="1273" spans="1:30" ht="15.75" thickBot="1" x14ac:dyDescent="0.3">
      <c r="A1273" s="593" t="s">
        <v>420</v>
      </c>
      <c r="B1273" s="673">
        <v>45370</v>
      </c>
      <c r="C1273" s="671" t="s">
        <v>396</v>
      </c>
      <c r="D1273" s="600" t="s">
        <v>397</v>
      </c>
      <c r="E1273" s="602"/>
      <c r="F1273" s="602"/>
      <c r="G1273" s="602"/>
      <c r="H1273" s="602"/>
      <c r="I1273" s="601">
        <v>500</v>
      </c>
      <c r="J1273" s="602"/>
      <c r="K1273" s="601">
        <v>500</v>
      </c>
      <c r="L1273" s="601">
        <v>2700</v>
      </c>
      <c r="M1273" s="602"/>
      <c r="N1273" s="602"/>
      <c r="O1273" s="602"/>
      <c r="P1273" s="602"/>
      <c r="Q1273" s="603">
        <v>3700</v>
      </c>
      <c r="R1273" s="602"/>
      <c r="S1273" s="602"/>
      <c r="T1273" s="602"/>
      <c r="U1273" s="602"/>
      <c r="V1273" s="604">
        <v>1</v>
      </c>
      <c r="W1273" s="602"/>
      <c r="X1273" s="604">
        <v>1</v>
      </c>
      <c r="Y1273" s="604">
        <v>7</v>
      </c>
      <c r="Z1273" s="602"/>
      <c r="AA1273" s="602"/>
      <c r="AB1273" s="602"/>
      <c r="AC1273" s="602"/>
      <c r="AD1273" s="605">
        <v>9</v>
      </c>
    </row>
    <row r="1274" spans="1:30" ht="15.75" thickBot="1" x14ac:dyDescent="0.3">
      <c r="A1274" s="593" t="s">
        <v>420</v>
      </c>
      <c r="B1274" s="672">
        <v>45379</v>
      </c>
      <c r="C1274" s="671" t="s">
        <v>396</v>
      </c>
      <c r="D1274" s="606" t="s">
        <v>397</v>
      </c>
      <c r="E1274" s="670"/>
      <c r="F1274" s="670"/>
      <c r="G1274" s="670"/>
      <c r="H1274" s="670"/>
      <c r="I1274" s="670"/>
      <c r="J1274" s="670"/>
      <c r="K1274" s="670"/>
      <c r="L1274" s="607">
        <v>1500</v>
      </c>
      <c r="M1274" s="670"/>
      <c r="N1274" s="670"/>
      <c r="O1274" s="670"/>
      <c r="P1274" s="670"/>
      <c r="Q1274" s="603">
        <v>1500</v>
      </c>
      <c r="R1274" s="670"/>
      <c r="S1274" s="670"/>
      <c r="T1274" s="670"/>
      <c r="U1274" s="670"/>
      <c r="V1274" s="670"/>
      <c r="W1274" s="670"/>
      <c r="X1274" s="670"/>
      <c r="Y1274" s="608">
        <v>3</v>
      </c>
      <c r="Z1274" s="670"/>
      <c r="AA1274" s="670"/>
      <c r="AB1274" s="670"/>
      <c r="AC1274" s="670"/>
      <c r="AD1274" s="605">
        <v>3</v>
      </c>
    </row>
    <row r="1275" spans="1:30" ht="15.75" thickBot="1" x14ac:dyDescent="0.3">
      <c r="A1275" s="593" t="s">
        <v>420</v>
      </c>
      <c r="B1275" s="673">
        <v>45390</v>
      </c>
      <c r="C1275" s="671" t="s">
        <v>396</v>
      </c>
      <c r="D1275" s="600" t="s">
        <v>397</v>
      </c>
      <c r="E1275" s="602"/>
      <c r="F1275" s="602"/>
      <c r="G1275" s="602"/>
      <c r="H1275" s="602"/>
      <c r="I1275" s="602"/>
      <c r="J1275" s="602"/>
      <c r="K1275" s="601">
        <v>500</v>
      </c>
      <c r="L1275" s="601">
        <v>1000</v>
      </c>
      <c r="M1275" s="601">
        <v>500</v>
      </c>
      <c r="N1275" s="602"/>
      <c r="O1275" s="602"/>
      <c r="P1275" s="602"/>
      <c r="Q1275" s="603">
        <v>2000</v>
      </c>
      <c r="R1275" s="602"/>
      <c r="S1275" s="602"/>
      <c r="T1275" s="602"/>
      <c r="U1275" s="602"/>
      <c r="V1275" s="602"/>
      <c r="W1275" s="602"/>
      <c r="X1275" s="604">
        <v>1</v>
      </c>
      <c r="Y1275" s="604">
        <v>2</v>
      </c>
      <c r="Z1275" s="604">
        <v>1</v>
      </c>
      <c r="AA1275" s="602"/>
      <c r="AB1275" s="602"/>
      <c r="AC1275" s="602"/>
      <c r="AD1275" s="605">
        <v>4</v>
      </c>
    </row>
    <row r="1276" spans="1:30" ht="15.75" thickBot="1" x14ac:dyDescent="0.3">
      <c r="A1276" s="593" t="s">
        <v>420</v>
      </c>
      <c r="B1276" s="672">
        <v>45391</v>
      </c>
      <c r="C1276" s="671" t="s">
        <v>396</v>
      </c>
      <c r="D1276" s="606" t="s">
        <v>397</v>
      </c>
      <c r="E1276" s="670"/>
      <c r="F1276" s="670"/>
      <c r="G1276" s="670"/>
      <c r="H1276" s="670"/>
      <c r="I1276" s="670"/>
      <c r="J1276" s="670"/>
      <c r="K1276" s="670"/>
      <c r="L1276" s="607">
        <v>1500</v>
      </c>
      <c r="M1276" s="607">
        <v>1000</v>
      </c>
      <c r="N1276" s="670"/>
      <c r="O1276" s="670"/>
      <c r="P1276" s="670"/>
      <c r="Q1276" s="603">
        <v>2500</v>
      </c>
      <c r="R1276" s="670"/>
      <c r="S1276" s="670"/>
      <c r="T1276" s="670"/>
      <c r="U1276" s="670"/>
      <c r="V1276" s="670"/>
      <c r="W1276" s="670"/>
      <c r="X1276" s="670"/>
      <c r="Y1276" s="608">
        <v>3</v>
      </c>
      <c r="Z1276" s="608">
        <v>2</v>
      </c>
      <c r="AA1276" s="670"/>
      <c r="AB1276" s="670"/>
      <c r="AC1276" s="670"/>
      <c r="AD1276" s="605">
        <v>5</v>
      </c>
    </row>
    <row r="1277" spans="1:30" ht="15.75" thickBot="1" x14ac:dyDescent="0.3">
      <c r="A1277" s="593" t="s">
        <v>420</v>
      </c>
      <c r="B1277" s="673">
        <v>45405</v>
      </c>
      <c r="C1277" s="671" t="s">
        <v>396</v>
      </c>
      <c r="D1277" s="600" t="s">
        <v>397</v>
      </c>
      <c r="E1277" s="602"/>
      <c r="F1277" s="602"/>
      <c r="G1277" s="602"/>
      <c r="H1277" s="602"/>
      <c r="I1277" s="602"/>
      <c r="J1277" s="602"/>
      <c r="K1277" s="602"/>
      <c r="L1277" s="602"/>
      <c r="M1277" s="601">
        <v>5200</v>
      </c>
      <c r="N1277" s="602"/>
      <c r="O1277" s="602"/>
      <c r="P1277" s="602"/>
      <c r="Q1277" s="603">
        <v>5200</v>
      </c>
      <c r="R1277" s="602"/>
      <c r="S1277" s="602"/>
      <c r="T1277" s="602"/>
      <c r="U1277" s="602"/>
      <c r="V1277" s="602"/>
      <c r="W1277" s="602"/>
      <c r="X1277" s="602"/>
      <c r="Y1277" s="602"/>
      <c r="Z1277" s="604">
        <v>11</v>
      </c>
      <c r="AA1277" s="602"/>
      <c r="AB1277" s="602"/>
      <c r="AC1277" s="602"/>
      <c r="AD1277" s="605">
        <v>11</v>
      </c>
    </row>
    <row r="1278" spans="1:30" ht="15.75" thickBot="1" x14ac:dyDescent="0.3">
      <c r="A1278" s="593" t="s">
        <v>420</v>
      </c>
      <c r="B1278" s="672">
        <v>45447</v>
      </c>
      <c r="C1278" s="671" t="s">
        <v>396</v>
      </c>
      <c r="D1278" s="606" t="s">
        <v>397</v>
      </c>
      <c r="E1278" s="670"/>
      <c r="F1278" s="670"/>
      <c r="G1278" s="670"/>
      <c r="H1278" s="670"/>
      <c r="I1278" s="670"/>
      <c r="J1278" s="670"/>
      <c r="K1278" s="670"/>
      <c r="L1278" s="670"/>
      <c r="M1278" s="670"/>
      <c r="N1278" s="670"/>
      <c r="O1278" s="607">
        <v>500</v>
      </c>
      <c r="P1278" s="670"/>
      <c r="Q1278" s="603">
        <v>500</v>
      </c>
      <c r="R1278" s="670"/>
      <c r="S1278" s="670"/>
      <c r="T1278" s="670"/>
      <c r="U1278" s="670"/>
      <c r="V1278" s="670"/>
      <c r="W1278" s="670"/>
      <c r="X1278" s="670"/>
      <c r="Y1278" s="670"/>
      <c r="Z1278" s="670"/>
      <c r="AA1278" s="670"/>
      <c r="AB1278" s="608">
        <v>1</v>
      </c>
      <c r="AC1278" s="670"/>
      <c r="AD1278" s="605">
        <v>1</v>
      </c>
    </row>
    <row r="1279" spans="1:30" ht="15.75" thickBot="1" x14ac:dyDescent="0.3">
      <c r="A1279" s="593" t="s">
        <v>420</v>
      </c>
      <c r="B1279" s="673">
        <v>45456</v>
      </c>
      <c r="C1279" s="671" t="s">
        <v>396</v>
      </c>
      <c r="D1279" s="600" t="s">
        <v>397</v>
      </c>
      <c r="E1279" s="602"/>
      <c r="F1279" s="602"/>
      <c r="G1279" s="602"/>
      <c r="H1279" s="602"/>
      <c r="I1279" s="602"/>
      <c r="J1279" s="602"/>
      <c r="K1279" s="602"/>
      <c r="L1279" s="602"/>
      <c r="M1279" s="602"/>
      <c r="N1279" s="601">
        <v>3000</v>
      </c>
      <c r="O1279" s="601">
        <v>4500</v>
      </c>
      <c r="P1279" s="602"/>
      <c r="Q1279" s="603">
        <v>7500</v>
      </c>
      <c r="R1279" s="602"/>
      <c r="S1279" s="602"/>
      <c r="T1279" s="602"/>
      <c r="U1279" s="602"/>
      <c r="V1279" s="602"/>
      <c r="W1279" s="602"/>
      <c r="X1279" s="602"/>
      <c r="Y1279" s="602"/>
      <c r="Z1279" s="602"/>
      <c r="AA1279" s="604">
        <v>6</v>
      </c>
      <c r="AB1279" s="604">
        <v>9</v>
      </c>
      <c r="AC1279" s="602"/>
      <c r="AD1279" s="605">
        <v>15</v>
      </c>
    </row>
    <row r="1280" spans="1:30" ht="15.75" thickBot="1" x14ac:dyDescent="0.3">
      <c r="A1280" s="593" t="s">
        <v>420</v>
      </c>
      <c r="B1280" s="672">
        <v>45463</v>
      </c>
      <c r="C1280" s="671" t="s">
        <v>396</v>
      </c>
      <c r="D1280" s="606" t="s">
        <v>397</v>
      </c>
      <c r="E1280" s="670"/>
      <c r="F1280" s="670"/>
      <c r="G1280" s="670"/>
      <c r="H1280" s="670"/>
      <c r="I1280" s="670"/>
      <c r="J1280" s="670"/>
      <c r="K1280" s="670"/>
      <c r="L1280" s="670"/>
      <c r="M1280" s="670"/>
      <c r="N1280" s="670"/>
      <c r="O1280" s="607">
        <v>2000</v>
      </c>
      <c r="P1280" s="670"/>
      <c r="Q1280" s="603">
        <v>2000</v>
      </c>
      <c r="R1280" s="670"/>
      <c r="S1280" s="670"/>
      <c r="T1280" s="670"/>
      <c r="U1280" s="670"/>
      <c r="V1280" s="670"/>
      <c r="W1280" s="670"/>
      <c r="X1280" s="670"/>
      <c r="Y1280" s="670"/>
      <c r="Z1280" s="670"/>
      <c r="AA1280" s="670"/>
      <c r="AB1280" s="608">
        <v>4</v>
      </c>
      <c r="AC1280" s="670"/>
      <c r="AD1280" s="605">
        <v>4</v>
      </c>
    </row>
    <row r="1281" spans="1:30" ht="15.75" thickBot="1" x14ac:dyDescent="0.3">
      <c r="A1281" s="593" t="s">
        <v>420</v>
      </c>
      <c r="B1281" s="692" t="s">
        <v>398</v>
      </c>
      <c r="C1281" s="692" t="s">
        <v>396</v>
      </c>
      <c r="D1281" s="600" t="s">
        <v>402</v>
      </c>
      <c r="E1281" s="602"/>
      <c r="F1281" s="602"/>
      <c r="G1281" s="602"/>
      <c r="H1281" s="602"/>
      <c r="I1281" s="602"/>
      <c r="J1281" s="602"/>
      <c r="K1281" s="602"/>
      <c r="L1281" s="602"/>
      <c r="M1281" s="602"/>
      <c r="N1281" s="602"/>
      <c r="O1281" s="602"/>
      <c r="P1281" s="602"/>
      <c r="Q1281" s="591"/>
      <c r="R1281" s="604">
        <v>1</v>
      </c>
      <c r="S1281" s="602"/>
      <c r="T1281" s="602"/>
      <c r="U1281" s="602"/>
      <c r="V1281" s="602"/>
      <c r="W1281" s="602"/>
      <c r="X1281" s="602"/>
      <c r="Y1281" s="602"/>
      <c r="Z1281" s="602"/>
      <c r="AA1281" s="602"/>
      <c r="AB1281" s="602"/>
      <c r="AC1281" s="602"/>
      <c r="AD1281" s="605">
        <v>1</v>
      </c>
    </row>
    <row r="1282" spans="1:30" ht="15.75" thickBot="1" x14ac:dyDescent="0.3">
      <c r="A1282" s="593" t="s">
        <v>420</v>
      </c>
      <c r="B1282" s="692" t="s">
        <v>398</v>
      </c>
      <c r="C1282" s="692" t="s">
        <v>396</v>
      </c>
      <c r="D1282" s="606" t="s">
        <v>397</v>
      </c>
      <c r="E1282" s="670"/>
      <c r="F1282" s="670"/>
      <c r="G1282" s="670"/>
      <c r="H1282" s="670"/>
      <c r="I1282" s="670"/>
      <c r="J1282" s="670"/>
      <c r="K1282" s="670"/>
      <c r="L1282" s="670"/>
      <c r="M1282" s="670"/>
      <c r="N1282" s="670"/>
      <c r="O1282" s="670"/>
      <c r="P1282" s="670"/>
      <c r="Q1282" s="591"/>
      <c r="R1282" s="608">
        <v>23</v>
      </c>
      <c r="S1282" s="608">
        <v>33</v>
      </c>
      <c r="T1282" s="608">
        <v>5</v>
      </c>
      <c r="U1282" s="608">
        <v>31</v>
      </c>
      <c r="V1282" s="608">
        <v>218</v>
      </c>
      <c r="W1282" s="608">
        <v>100</v>
      </c>
      <c r="X1282" s="608">
        <v>24</v>
      </c>
      <c r="Y1282" s="608">
        <v>10</v>
      </c>
      <c r="Z1282" s="608">
        <v>16</v>
      </c>
      <c r="AA1282" s="608">
        <v>6</v>
      </c>
      <c r="AB1282" s="608">
        <v>10</v>
      </c>
      <c r="AC1282" s="670"/>
      <c r="AD1282" s="605">
        <v>426</v>
      </c>
    </row>
    <row r="1283" spans="1:30" ht="15.75" thickBot="1" x14ac:dyDescent="0.3">
      <c r="A1283" s="593" t="s">
        <v>420</v>
      </c>
      <c r="B1283" s="692" t="s">
        <v>398</v>
      </c>
      <c r="C1283" s="692" t="s">
        <v>396</v>
      </c>
      <c r="D1283" s="600" t="s">
        <v>403</v>
      </c>
      <c r="E1283" s="602"/>
      <c r="F1283" s="602"/>
      <c r="G1283" s="602"/>
      <c r="H1283" s="602"/>
      <c r="I1283" s="602"/>
      <c r="J1283" s="602"/>
      <c r="K1283" s="602"/>
      <c r="L1283" s="602"/>
      <c r="M1283" s="602"/>
      <c r="N1283" s="602"/>
      <c r="O1283" s="602"/>
      <c r="P1283" s="602"/>
      <c r="Q1283" s="591"/>
      <c r="R1283" s="602"/>
      <c r="S1283" s="602"/>
      <c r="T1283" s="602"/>
      <c r="U1283" s="602"/>
      <c r="V1283" s="602"/>
      <c r="W1283" s="602"/>
      <c r="X1283" s="602"/>
      <c r="Y1283" s="604">
        <v>1</v>
      </c>
      <c r="Z1283" s="602"/>
      <c r="AA1283" s="602"/>
      <c r="AB1283" s="602"/>
      <c r="AC1283" s="602"/>
      <c r="AD1283" s="605">
        <v>1</v>
      </c>
    </row>
    <row r="1284" spans="1:30" ht="15.75" thickBot="1" x14ac:dyDescent="0.3">
      <c r="A1284" s="593" t="s">
        <v>420</v>
      </c>
      <c r="B1284" s="671" t="s">
        <v>400</v>
      </c>
      <c r="C1284" s="671" t="s">
        <v>400</v>
      </c>
      <c r="D1284" s="609" t="s">
        <v>400</v>
      </c>
      <c r="E1284" s="603">
        <v>21500</v>
      </c>
      <c r="F1284" s="603">
        <v>19413.37</v>
      </c>
      <c r="G1284" s="603">
        <v>8500</v>
      </c>
      <c r="H1284" s="603">
        <v>15250</v>
      </c>
      <c r="I1284" s="603">
        <v>122000</v>
      </c>
      <c r="J1284" s="603">
        <v>50700</v>
      </c>
      <c r="K1284" s="603">
        <v>15500</v>
      </c>
      <c r="L1284" s="603">
        <v>6700</v>
      </c>
      <c r="M1284" s="603">
        <v>6700</v>
      </c>
      <c r="N1284" s="603">
        <v>3000</v>
      </c>
      <c r="O1284" s="603">
        <v>7000</v>
      </c>
      <c r="P1284" s="591"/>
      <c r="Q1284" s="603">
        <v>276263.37</v>
      </c>
      <c r="R1284" s="610">
        <v>43</v>
      </c>
      <c r="S1284" s="610">
        <v>39</v>
      </c>
      <c r="T1284" s="610">
        <v>18</v>
      </c>
      <c r="U1284" s="610">
        <v>31</v>
      </c>
      <c r="V1284" s="610">
        <v>249</v>
      </c>
      <c r="W1284" s="610">
        <v>105</v>
      </c>
      <c r="X1284" s="610">
        <v>31</v>
      </c>
      <c r="Y1284" s="610">
        <v>16</v>
      </c>
      <c r="Z1284" s="610">
        <v>19</v>
      </c>
      <c r="AA1284" s="610">
        <v>6</v>
      </c>
      <c r="AB1284" s="610">
        <v>14</v>
      </c>
      <c r="AC1284" s="591"/>
      <c r="AD1284" s="605">
        <v>472</v>
      </c>
    </row>
    <row r="1285" spans="1:30" ht="15.75" thickBot="1" x14ac:dyDescent="0.3">
      <c r="A1285" s="593" t="s">
        <v>421</v>
      </c>
      <c r="B1285" s="673">
        <v>45139</v>
      </c>
      <c r="C1285" s="671" t="s">
        <v>396</v>
      </c>
      <c r="D1285" s="600" t="s">
        <v>397</v>
      </c>
      <c r="E1285" s="601">
        <v>1727.23</v>
      </c>
      <c r="F1285" s="602"/>
      <c r="G1285" s="602"/>
      <c r="H1285" s="602"/>
      <c r="I1285" s="602"/>
      <c r="J1285" s="602"/>
      <c r="K1285" s="602"/>
      <c r="L1285" s="602"/>
      <c r="M1285" s="602"/>
      <c r="N1285" s="602"/>
      <c r="O1285" s="602"/>
      <c r="P1285" s="602"/>
      <c r="Q1285" s="603">
        <v>1727.23</v>
      </c>
      <c r="R1285" s="604">
        <v>11</v>
      </c>
      <c r="S1285" s="602"/>
      <c r="T1285" s="602"/>
      <c r="U1285" s="602"/>
      <c r="V1285" s="602"/>
      <c r="W1285" s="602"/>
      <c r="X1285" s="602"/>
      <c r="Y1285" s="602"/>
      <c r="Z1285" s="602"/>
      <c r="AA1285" s="602"/>
      <c r="AB1285" s="602"/>
      <c r="AC1285" s="602"/>
      <c r="AD1285" s="605">
        <v>11</v>
      </c>
    </row>
    <row r="1286" spans="1:30" ht="15.75" thickBot="1" x14ac:dyDescent="0.3">
      <c r="A1286" s="593" t="s">
        <v>421</v>
      </c>
      <c r="B1286" s="672">
        <v>45140</v>
      </c>
      <c r="C1286" s="671" t="s">
        <v>396</v>
      </c>
      <c r="D1286" s="606" t="s">
        <v>397</v>
      </c>
      <c r="E1286" s="607">
        <v>220.75</v>
      </c>
      <c r="F1286" s="670"/>
      <c r="G1286" s="670"/>
      <c r="H1286" s="670"/>
      <c r="I1286" s="670"/>
      <c r="J1286" s="670"/>
      <c r="K1286" s="670"/>
      <c r="L1286" s="670"/>
      <c r="M1286" s="670"/>
      <c r="N1286" s="670"/>
      <c r="O1286" s="670"/>
      <c r="P1286" s="670"/>
      <c r="Q1286" s="603">
        <v>220.75</v>
      </c>
      <c r="R1286" s="608">
        <v>4</v>
      </c>
      <c r="S1286" s="670"/>
      <c r="T1286" s="670"/>
      <c r="U1286" s="670"/>
      <c r="V1286" s="670"/>
      <c r="W1286" s="670"/>
      <c r="X1286" s="670"/>
      <c r="Y1286" s="670"/>
      <c r="Z1286" s="670"/>
      <c r="AA1286" s="670"/>
      <c r="AB1286" s="670"/>
      <c r="AC1286" s="670"/>
      <c r="AD1286" s="605">
        <v>4</v>
      </c>
    </row>
    <row r="1287" spans="1:30" ht="15.75" thickBot="1" x14ac:dyDescent="0.3">
      <c r="A1287" s="593" t="s">
        <v>421</v>
      </c>
      <c r="B1287" s="673">
        <v>45166</v>
      </c>
      <c r="C1287" s="671" t="s">
        <v>396</v>
      </c>
      <c r="D1287" s="600" t="s">
        <v>397</v>
      </c>
      <c r="E1287" s="601">
        <v>1783.04</v>
      </c>
      <c r="F1287" s="602"/>
      <c r="G1287" s="602"/>
      <c r="H1287" s="602"/>
      <c r="I1287" s="602"/>
      <c r="J1287" s="602"/>
      <c r="K1287" s="602"/>
      <c r="L1287" s="602"/>
      <c r="M1287" s="602"/>
      <c r="N1287" s="602"/>
      <c r="O1287" s="602"/>
      <c r="P1287" s="602"/>
      <c r="Q1287" s="603">
        <v>1783.04</v>
      </c>
      <c r="R1287" s="604">
        <v>12</v>
      </c>
      <c r="S1287" s="602"/>
      <c r="T1287" s="602"/>
      <c r="U1287" s="602"/>
      <c r="V1287" s="602"/>
      <c r="W1287" s="602"/>
      <c r="X1287" s="602"/>
      <c r="Y1287" s="602"/>
      <c r="Z1287" s="602"/>
      <c r="AA1287" s="602"/>
      <c r="AB1287" s="602"/>
      <c r="AC1287" s="602"/>
      <c r="AD1287" s="605">
        <v>12</v>
      </c>
    </row>
    <row r="1288" spans="1:30" ht="15.75" thickBot="1" x14ac:dyDescent="0.3">
      <c r="A1288" s="593" t="s">
        <v>421</v>
      </c>
      <c r="B1288" s="672">
        <v>45174</v>
      </c>
      <c r="C1288" s="671" t="s">
        <v>396</v>
      </c>
      <c r="D1288" s="606" t="s">
        <v>397</v>
      </c>
      <c r="E1288" s="670"/>
      <c r="F1288" s="607">
        <v>3129.35</v>
      </c>
      <c r="G1288" s="670"/>
      <c r="H1288" s="670"/>
      <c r="I1288" s="670"/>
      <c r="J1288" s="670"/>
      <c r="K1288" s="670"/>
      <c r="L1288" s="670"/>
      <c r="M1288" s="670"/>
      <c r="N1288" s="670"/>
      <c r="O1288" s="670"/>
      <c r="P1288" s="670"/>
      <c r="Q1288" s="603">
        <v>3129.35</v>
      </c>
      <c r="R1288" s="670"/>
      <c r="S1288" s="608">
        <v>25</v>
      </c>
      <c r="T1288" s="670"/>
      <c r="U1288" s="670"/>
      <c r="V1288" s="670"/>
      <c r="W1288" s="670"/>
      <c r="X1288" s="670"/>
      <c r="Y1288" s="670"/>
      <c r="Z1288" s="670"/>
      <c r="AA1288" s="670"/>
      <c r="AB1288" s="670"/>
      <c r="AC1288" s="670"/>
      <c r="AD1288" s="605">
        <v>25</v>
      </c>
    </row>
    <row r="1289" spans="1:30" ht="15.75" thickBot="1" x14ac:dyDescent="0.3">
      <c r="A1289" s="593" t="s">
        <v>421</v>
      </c>
      <c r="B1289" s="673">
        <v>45181</v>
      </c>
      <c r="C1289" s="671" t="s">
        <v>396</v>
      </c>
      <c r="D1289" s="600" t="s">
        <v>397</v>
      </c>
      <c r="E1289" s="602"/>
      <c r="F1289" s="601">
        <v>17.260000000000002</v>
      </c>
      <c r="G1289" s="602"/>
      <c r="H1289" s="602"/>
      <c r="I1289" s="602"/>
      <c r="J1289" s="602"/>
      <c r="K1289" s="602"/>
      <c r="L1289" s="602"/>
      <c r="M1289" s="602"/>
      <c r="N1289" s="602"/>
      <c r="O1289" s="602"/>
      <c r="P1289" s="602"/>
      <c r="Q1289" s="603">
        <v>17.260000000000002</v>
      </c>
      <c r="R1289" s="602"/>
      <c r="S1289" s="604">
        <v>1</v>
      </c>
      <c r="T1289" s="602"/>
      <c r="U1289" s="602"/>
      <c r="V1289" s="602"/>
      <c r="W1289" s="602"/>
      <c r="X1289" s="602"/>
      <c r="Y1289" s="602"/>
      <c r="Z1289" s="602"/>
      <c r="AA1289" s="602"/>
      <c r="AB1289" s="602"/>
      <c r="AC1289" s="602"/>
      <c r="AD1289" s="605">
        <v>1</v>
      </c>
    </row>
    <row r="1290" spans="1:30" ht="15.75" thickBot="1" x14ac:dyDescent="0.3">
      <c r="A1290" s="593" t="s">
        <v>421</v>
      </c>
      <c r="B1290" s="672">
        <v>45190</v>
      </c>
      <c r="C1290" s="671" t="s">
        <v>396</v>
      </c>
      <c r="D1290" s="606" t="s">
        <v>397</v>
      </c>
      <c r="E1290" s="670"/>
      <c r="F1290" s="607">
        <v>258.2</v>
      </c>
      <c r="G1290" s="670"/>
      <c r="H1290" s="670"/>
      <c r="I1290" s="670"/>
      <c r="J1290" s="670"/>
      <c r="K1290" s="670"/>
      <c r="L1290" s="670"/>
      <c r="M1290" s="670"/>
      <c r="N1290" s="670"/>
      <c r="O1290" s="670"/>
      <c r="P1290" s="670"/>
      <c r="Q1290" s="603">
        <v>258.2</v>
      </c>
      <c r="R1290" s="670"/>
      <c r="S1290" s="608">
        <v>3</v>
      </c>
      <c r="T1290" s="670"/>
      <c r="U1290" s="670"/>
      <c r="V1290" s="670"/>
      <c r="W1290" s="670"/>
      <c r="X1290" s="670"/>
      <c r="Y1290" s="670"/>
      <c r="Z1290" s="670"/>
      <c r="AA1290" s="670"/>
      <c r="AB1290" s="670"/>
      <c r="AC1290" s="670"/>
      <c r="AD1290" s="605">
        <v>3</v>
      </c>
    </row>
    <row r="1291" spans="1:30" ht="15.75" thickBot="1" x14ac:dyDescent="0.3">
      <c r="A1291" s="593" t="s">
        <v>421</v>
      </c>
      <c r="B1291" s="673">
        <v>45191</v>
      </c>
      <c r="C1291" s="671" t="s">
        <v>396</v>
      </c>
      <c r="D1291" s="600" t="s">
        <v>397</v>
      </c>
      <c r="E1291" s="602"/>
      <c r="F1291" s="601">
        <v>2052.86</v>
      </c>
      <c r="G1291" s="602"/>
      <c r="H1291" s="602"/>
      <c r="I1291" s="602"/>
      <c r="J1291" s="602"/>
      <c r="K1291" s="602"/>
      <c r="L1291" s="602"/>
      <c r="M1291" s="602"/>
      <c r="N1291" s="602"/>
      <c r="O1291" s="602"/>
      <c r="P1291" s="602"/>
      <c r="Q1291" s="603">
        <v>2052.86</v>
      </c>
      <c r="R1291" s="602"/>
      <c r="S1291" s="604">
        <v>15</v>
      </c>
      <c r="T1291" s="602"/>
      <c r="U1291" s="602"/>
      <c r="V1291" s="602"/>
      <c r="W1291" s="602"/>
      <c r="X1291" s="602"/>
      <c r="Y1291" s="602"/>
      <c r="Z1291" s="602"/>
      <c r="AA1291" s="602"/>
      <c r="AB1291" s="602"/>
      <c r="AC1291" s="602"/>
      <c r="AD1291" s="605">
        <v>15</v>
      </c>
    </row>
    <row r="1292" spans="1:30" ht="15.75" thickBot="1" x14ac:dyDescent="0.3">
      <c r="A1292" s="593" t="s">
        <v>421</v>
      </c>
      <c r="B1292" s="672">
        <v>45197</v>
      </c>
      <c r="C1292" s="671" t="s">
        <v>396</v>
      </c>
      <c r="D1292" s="606" t="s">
        <v>397</v>
      </c>
      <c r="E1292" s="670"/>
      <c r="F1292" s="607">
        <v>83.74</v>
      </c>
      <c r="G1292" s="670"/>
      <c r="H1292" s="670"/>
      <c r="I1292" s="670"/>
      <c r="J1292" s="670"/>
      <c r="K1292" s="670"/>
      <c r="L1292" s="670"/>
      <c r="M1292" s="670"/>
      <c r="N1292" s="670"/>
      <c r="O1292" s="670"/>
      <c r="P1292" s="670"/>
      <c r="Q1292" s="603">
        <v>83.74</v>
      </c>
      <c r="R1292" s="670"/>
      <c r="S1292" s="608">
        <v>2</v>
      </c>
      <c r="T1292" s="670"/>
      <c r="U1292" s="670"/>
      <c r="V1292" s="670"/>
      <c r="W1292" s="670"/>
      <c r="X1292" s="670"/>
      <c r="Y1292" s="670"/>
      <c r="Z1292" s="670"/>
      <c r="AA1292" s="670"/>
      <c r="AB1292" s="670"/>
      <c r="AC1292" s="670"/>
      <c r="AD1292" s="605">
        <v>2</v>
      </c>
    </row>
    <row r="1293" spans="1:30" ht="15.75" thickBot="1" x14ac:dyDescent="0.3">
      <c r="A1293" s="593" t="s">
        <v>421</v>
      </c>
      <c r="B1293" s="673">
        <v>45202</v>
      </c>
      <c r="C1293" s="671" t="s">
        <v>396</v>
      </c>
      <c r="D1293" s="600" t="s">
        <v>397</v>
      </c>
      <c r="E1293" s="602"/>
      <c r="F1293" s="602"/>
      <c r="G1293" s="601">
        <v>3040.33</v>
      </c>
      <c r="H1293" s="602"/>
      <c r="I1293" s="602"/>
      <c r="J1293" s="602"/>
      <c r="K1293" s="602"/>
      <c r="L1293" s="602"/>
      <c r="M1293" s="602"/>
      <c r="N1293" s="602"/>
      <c r="O1293" s="602"/>
      <c r="P1293" s="602"/>
      <c r="Q1293" s="603">
        <v>3040.33</v>
      </c>
      <c r="R1293" s="602"/>
      <c r="S1293" s="602"/>
      <c r="T1293" s="604">
        <v>18</v>
      </c>
      <c r="U1293" s="602"/>
      <c r="V1293" s="602"/>
      <c r="W1293" s="602"/>
      <c r="X1293" s="602"/>
      <c r="Y1293" s="602"/>
      <c r="Z1293" s="602"/>
      <c r="AA1293" s="602"/>
      <c r="AB1293" s="602"/>
      <c r="AC1293" s="602"/>
      <c r="AD1293" s="605">
        <v>18</v>
      </c>
    </row>
    <row r="1294" spans="1:30" ht="15.75" thickBot="1" x14ac:dyDescent="0.3">
      <c r="A1294" s="593" t="s">
        <v>421</v>
      </c>
      <c r="B1294" s="672">
        <v>45223</v>
      </c>
      <c r="C1294" s="671" t="s">
        <v>396</v>
      </c>
      <c r="D1294" s="606" t="s">
        <v>397</v>
      </c>
      <c r="E1294" s="670"/>
      <c r="F1294" s="670"/>
      <c r="G1294" s="607">
        <v>1752.17</v>
      </c>
      <c r="H1294" s="670"/>
      <c r="I1294" s="670"/>
      <c r="J1294" s="670"/>
      <c r="K1294" s="670"/>
      <c r="L1294" s="670"/>
      <c r="M1294" s="670"/>
      <c r="N1294" s="670"/>
      <c r="O1294" s="670"/>
      <c r="P1294" s="670"/>
      <c r="Q1294" s="603">
        <v>1752.17</v>
      </c>
      <c r="R1294" s="670"/>
      <c r="S1294" s="670"/>
      <c r="T1294" s="608">
        <v>13</v>
      </c>
      <c r="U1294" s="670"/>
      <c r="V1294" s="670"/>
      <c r="W1294" s="670"/>
      <c r="X1294" s="670"/>
      <c r="Y1294" s="670"/>
      <c r="Z1294" s="670"/>
      <c r="AA1294" s="670"/>
      <c r="AB1294" s="670"/>
      <c r="AC1294" s="670"/>
      <c r="AD1294" s="605">
        <v>13</v>
      </c>
    </row>
    <row r="1295" spans="1:30" ht="15.75" thickBot="1" x14ac:dyDescent="0.3">
      <c r="A1295" s="593" t="s">
        <v>421</v>
      </c>
      <c r="B1295" s="673">
        <v>45232</v>
      </c>
      <c r="C1295" s="671" t="s">
        <v>396</v>
      </c>
      <c r="D1295" s="600" t="s">
        <v>397</v>
      </c>
      <c r="E1295" s="602"/>
      <c r="F1295" s="602"/>
      <c r="G1295" s="602"/>
      <c r="H1295" s="601">
        <v>1357.22</v>
      </c>
      <c r="I1295" s="602"/>
      <c r="J1295" s="602"/>
      <c r="K1295" s="602"/>
      <c r="L1295" s="602"/>
      <c r="M1295" s="602"/>
      <c r="N1295" s="602"/>
      <c r="O1295" s="602"/>
      <c r="P1295" s="602"/>
      <c r="Q1295" s="603">
        <v>1357.22</v>
      </c>
      <c r="R1295" s="602"/>
      <c r="S1295" s="602"/>
      <c r="T1295" s="602"/>
      <c r="U1295" s="604">
        <v>14</v>
      </c>
      <c r="V1295" s="602"/>
      <c r="W1295" s="602"/>
      <c r="X1295" s="602"/>
      <c r="Y1295" s="602"/>
      <c r="Z1295" s="602"/>
      <c r="AA1295" s="602"/>
      <c r="AB1295" s="602"/>
      <c r="AC1295" s="602"/>
      <c r="AD1295" s="605">
        <v>14</v>
      </c>
    </row>
    <row r="1296" spans="1:30" ht="15.75" thickBot="1" x14ac:dyDescent="0.3">
      <c r="A1296" s="593" t="s">
        <v>421</v>
      </c>
      <c r="B1296" s="672">
        <v>45246</v>
      </c>
      <c r="C1296" s="671" t="s">
        <v>396</v>
      </c>
      <c r="D1296" s="606" t="s">
        <v>397</v>
      </c>
      <c r="E1296" s="670"/>
      <c r="F1296" s="670"/>
      <c r="G1296" s="670"/>
      <c r="H1296" s="607">
        <v>637.29999999999995</v>
      </c>
      <c r="I1296" s="670"/>
      <c r="J1296" s="670"/>
      <c r="K1296" s="670"/>
      <c r="L1296" s="670"/>
      <c r="M1296" s="670"/>
      <c r="N1296" s="670"/>
      <c r="O1296" s="670"/>
      <c r="P1296" s="670"/>
      <c r="Q1296" s="603">
        <v>637.29999999999995</v>
      </c>
      <c r="R1296" s="670"/>
      <c r="S1296" s="670"/>
      <c r="T1296" s="670"/>
      <c r="U1296" s="608">
        <v>1</v>
      </c>
      <c r="V1296" s="670"/>
      <c r="W1296" s="670"/>
      <c r="X1296" s="670"/>
      <c r="Y1296" s="670"/>
      <c r="Z1296" s="670"/>
      <c r="AA1296" s="670"/>
      <c r="AB1296" s="670"/>
      <c r="AC1296" s="670"/>
      <c r="AD1296" s="605">
        <v>1</v>
      </c>
    </row>
    <row r="1297" spans="1:30" ht="15.75" thickBot="1" x14ac:dyDescent="0.3">
      <c r="A1297" s="593" t="s">
        <v>421</v>
      </c>
      <c r="B1297" s="673">
        <v>45251</v>
      </c>
      <c r="C1297" s="671" t="s">
        <v>396</v>
      </c>
      <c r="D1297" s="600" t="s">
        <v>397</v>
      </c>
      <c r="E1297" s="602"/>
      <c r="F1297" s="602"/>
      <c r="G1297" s="602"/>
      <c r="H1297" s="601">
        <v>4800.1899999999996</v>
      </c>
      <c r="I1297" s="602"/>
      <c r="J1297" s="602"/>
      <c r="K1297" s="602"/>
      <c r="L1297" s="602"/>
      <c r="M1297" s="602"/>
      <c r="N1297" s="602"/>
      <c r="O1297" s="602"/>
      <c r="P1297" s="602"/>
      <c r="Q1297" s="603">
        <v>4800.1899999999996</v>
      </c>
      <c r="R1297" s="602"/>
      <c r="S1297" s="602"/>
      <c r="T1297" s="602"/>
      <c r="U1297" s="604">
        <v>32</v>
      </c>
      <c r="V1297" s="602"/>
      <c r="W1297" s="602"/>
      <c r="X1297" s="602"/>
      <c r="Y1297" s="602"/>
      <c r="Z1297" s="602"/>
      <c r="AA1297" s="602"/>
      <c r="AB1297" s="602"/>
      <c r="AC1297" s="602"/>
      <c r="AD1297" s="605">
        <v>32</v>
      </c>
    </row>
    <row r="1298" spans="1:30" ht="15.75" thickBot="1" x14ac:dyDescent="0.3">
      <c r="A1298" s="593" t="s">
        <v>421</v>
      </c>
      <c r="B1298" s="672">
        <v>45264</v>
      </c>
      <c r="C1298" s="671" t="s">
        <v>396</v>
      </c>
      <c r="D1298" s="606" t="s">
        <v>397</v>
      </c>
      <c r="E1298" s="670"/>
      <c r="F1298" s="670"/>
      <c r="G1298" s="670"/>
      <c r="H1298" s="670"/>
      <c r="I1298" s="607">
        <v>1232.9000000000001</v>
      </c>
      <c r="J1298" s="670"/>
      <c r="K1298" s="670"/>
      <c r="L1298" s="670"/>
      <c r="M1298" s="670"/>
      <c r="N1298" s="670"/>
      <c r="O1298" s="670"/>
      <c r="P1298" s="670"/>
      <c r="Q1298" s="603">
        <v>1232.9000000000001</v>
      </c>
      <c r="R1298" s="670"/>
      <c r="S1298" s="670"/>
      <c r="T1298" s="670"/>
      <c r="U1298" s="670"/>
      <c r="V1298" s="608">
        <v>8</v>
      </c>
      <c r="W1298" s="670"/>
      <c r="X1298" s="670"/>
      <c r="Y1298" s="670"/>
      <c r="Z1298" s="670"/>
      <c r="AA1298" s="670"/>
      <c r="AB1298" s="670"/>
      <c r="AC1298" s="670"/>
      <c r="AD1298" s="605">
        <v>8</v>
      </c>
    </row>
    <row r="1299" spans="1:30" ht="15.75" thickBot="1" x14ac:dyDescent="0.3">
      <c r="A1299" s="593" t="s">
        <v>421</v>
      </c>
      <c r="B1299" s="673">
        <v>45279</v>
      </c>
      <c r="C1299" s="671" t="s">
        <v>396</v>
      </c>
      <c r="D1299" s="600" t="s">
        <v>397</v>
      </c>
      <c r="E1299" s="602"/>
      <c r="F1299" s="602"/>
      <c r="G1299" s="602"/>
      <c r="H1299" s="601">
        <v>419</v>
      </c>
      <c r="I1299" s="602"/>
      <c r="J1299" s="602"/>
      <c r="K1299" s="602"/>
      <c r="L1299" s="602"/>
      <c r="M1299" s="602"/>
      <c r="N1299" s="602"/>
      <c r="O1299" s="602"/>
      <c r="P1299" s="602"/>
      <c r="Q1299" s="603">
        <v>419</v>
      </c>
      <c r="R1299" s="602"/>
      <c r="S1299" s="602"/>
      <c r="T1299" s="602"/>
      <c r="U1299" s="604">
        <v>1</v>
      </c>
      <c r="V1299" s="602"/>
      <c r="W1299" s="602"/>
      <c r="X1299" s="602"/>
      <c r="Y1299" s="602"/>
      <c r="Z1299" s="602"/>
      <c r="AA1299" s="602"/>
      <c r="AB1299" s="602"/>
      <c r="AC1299" s="602"/>
      <c r="AD1299" s="605">
        <v>1</v>
      </c>
    </row>
    <row r="1300" spans="1:30" ht="15.75" thickBot="1" x14ac:dyDescent="0.3">
      <c r="A1300" s="593" t="s">
        <v>421</v>
      </c>
      <c r="B1300" s="672">
        <v>45280</v>
      </c>
      <c r="C1300" s="671" t="s">
        <v>396</v>
      </c>
      <c r="D1300" s="606" t="s">
        <v>397</v>
      </c>
      <c r="E1300" s="670"/>
      <c r="F1300" s="670"/>
      <c r="G1300" s="670"/>
      <c r="H1300" s="670"/>
      <c r="I1300" s="607">
        <v>2016.3</v>
      </c>
      <c r="J1300" s="670"/>
      <c r="K1300" s="670"/>
      <c r="L1300" s="670"/>
      <c r="M1300" s="670"/>
      <c r="N1300" s="670"/>
      <c r="O1300" s="670"/>
      <c r="P1300" s="670"/>
      <c r="Q1300" s="603">
        <v>2016.3</v>
      </c>
      <c r="R1300" s="670"/>
      <c r="S1300" s="670"/>
      <c r="T1300" s="670"/>
      <c r="U1300" s="670"/>
      <c r="V1300" s="608">
        <v>15</v>
      </c>
      <c r="W1300" s="670"/>
      <c r="X1300" s="670"/>
      <c r="Y1300" s="670"/>
      <c r="Z1300" s="670"/>
      <c r="AA1300" s="670"/>
      <c r="AB1300" s="670"/>
      <c r="AC1300" s="670"/>
      <c r="AD1300" s="605">
        <v>15</v>
      </c>
    </row>
    <row r="1301" spans="1:30" ht="15.75" thickBot="1" x14ac:dyDescent="0.3">
      <c r="A1301" s="593" t="s">
        <v>421</v>
      </c>
      <c r="B1301" s="673">
        <v>45299</v>
      </c>
      <c r="C1301" s="671" t="s">
        <v>396</v>
      </c>
      <c r="D1301" s="600" t="s">
        <v>397</v>
      </c>
      <c r="E1301" s="602"/>
      <c r="F1301" s="602"/>
      <c r="G1301" s="602"/>
      <c r="H1301" s="602"/>
      <c r="I1301" s="602"/>
      <c r="J1301" s="601">
        <v>2988.08</v>
      </c>
      <c r="K1301" s="602"/>
      <c r="L1301" s="602"/>
      <c r="M1301" s="602"/>
      <c r="N1301" s="602"/>
      <c r="O1301" s="602"/>
      <c r="P1301" s="602"/>
      <c r="Q1301" s="603">
        <v>2988.08</v>
      </c>
      <c r="R1301" s="602"/>
      <c r="S1301" s="602"/>
      <c r="T1301" s="602"/>
      <c r="U1301" s="602"/>
      <c r="V1301" s="602"/>
      <c r="W1301" s="604">
        <v>16</v>
      </c>
      <c r="X1301" s="602"/>
      <c r="Y1301" s="602"/>
      <c r="Z1301" s="602"/>
      <c r="AA1301" s="602"/>
      <c r="AB1301" s="602"/>
      <c r="AC1301" s="602"/>
      <c r="AD1301" s="605">
        <v>16</v>
      </c>
    </row>
    <row r="1302" spans="1:30" ht="15.75" thickBot="1" x14ac:dyDescent="0.3">
      <c r="A1302" s="593" t="s">
        <v>421</v>
      </c>
      <c r="B1302" s="672">
        <v>45313</v>
      </c>
      <c r="C1302" s="671" t="s">
        <v>396</v>
      </c>
      <c r="D1302" s="606" t="s">
        <v>397</v>
      </c>
      <c r="E1302" s="670"/>
      <c r="F1302" s="670"/>
      <c r="G1302" s="670"/>
      <c r="H1302" s="670"/>
      <c r="I1302" s="670"/>
      <c r="J1302" s="607">
        <v>3370.09</v>
      </c>
      <c r="K1302" s="670"/>
      <c r="L1302" s="670"/>
      <c r="M1302" s="670"/>
      <c r="N1302" s="670"/>
      <c r="O1302" s="670"/>
      <c r="P1302" s="670"/>
      <c r="Q1302" s="603">
        <v>3370.09</v>
      </c>
      <c r="R1302" s="670"/>
      <c r="S1302" s="670"/>
      <c r="T1302" s="670"/>
      <c r="U1302" s="670"/>
      <c r="V1302" s="670"/>
      <c r="W1302" s="608">
        <v>10</v>
      </c>
      <c r="X1302" s="670"/>
      <c r="Y1302" s="670"/>
      <c r="Z1302" s="670"/>
      <c r="AA1302" s="670"/>
      <c r="AB1302" s="670"/>
      <c r="AC1302" s="670"/>
      <c r="AD1302" s="605">
        <v>10</v>
      </c>
    </row>
    <row r="1303" spans="1:30" ht="15.75" thickBot="1" x14ac:dyDescent="0.3">
      <c r="A1303" s="593" t="s">
        <v>421</v>
      </c>
      <c r="B1303" s="673">
        <v>45314</v>
      </c>
      <c r="C1303" s="671" t="s">
        <v>396</v>
      </c>
      <c r="D1303" s="600" t="s">
        <v>397</v>
      </c>
      <c r="E1303" s="602"/>
      <c r="F1303" s="602"/>
      <c r="G1303" s="602"/>
      <c r="H1303" s="602"/>
      <c r="I1303" s="602"/>
      <c r="J1303" s="601">
        <v>4213.5</v>
      </c>
      <c r="K1303" s="602"/>
      <c r="L1303" s="602"/>
      <c r="M1303" s="602"/>
      <c r="N1303" s="602"/>
      <c r="O1303" s="602"/>
      <c r="P1303" s="602"/>
      <c r="Q1303" s="603">
        <v>4213.5</v>
      </c>
      <c r="R1303" s="602"/>
      <c r="S1303" s="602"/>
      <c r="T1303" s="602"/>
      <c r="U1303" s="602"/>
      <c r="V1303" s="602"/>
      <c r="W1303" s="604">
        <v>24</v>
      </c>
      <c r="X1303" s="602"/>
      <c r="Y1303" s="602"/>
      <c r="Z1303" s="602"/>
      <c r="AA1303" s="602"/>
      <c r="AB1303" s="602"/>
      <c r="AC1303" s="602"/>
      <c r="AD1303" s="605">
        <v>24</v>
      </c>
    </row>
    <row r="1304" spans="1:30" ht="15.75" thickBot="1" x14ac:dyDescent="0.3">
      <c r="A1304" s="593" t="s">
        <v>421</v>
      </c>
      <c r="B1304" s="672">
        <v>45327</v>
      </c>
      <c r="C1304" s="671" t="s">
        <v>396</v>
      </c>
      <c r="D1304" s="606" t="s">
        <v>397</v>
      </c>
      <c r="E1304" s="670"/>
      <c r="F1304" s="670"/>
      <c r="G1304" s="670"/>
      <c r="H1304" s="670"/>
      <c r="I1304" s="670"/>
      <c r="J1304" s="670"/>
      <c r="K1304" s="607">
        <v>3192.12</v>
      </c>
      <c r="L1304" s="670"/>
      <c r="M1304" s="670"/>
      <c r="N1304" s="670"/>
      <c r="O1304" s="670"/>
      <c r="P1304" s="670"/>
      <c r="Q1304" s="603">
        <v>3192.12</v>
      </c>
      <c r="R1304" s="670"/>
      <c r="S1304" s="670"/>
      <c r="T1304" s="670"/>
      <c r="U1304" s="670"/>
      <c r="V1304" s="670"/>
      <c r="W1304" s="670"/>
      <c r="X1304" s="608">
        <v>20</v>
      </c>
      <c r="Y1304" s="670"/>
      <c r="Z1304" s="670"/>
      <c r="AA1304" s="670"/>
      <c r="AB1304" s="670"/>
      <c r="AC1304" s="670"/>
      <c r="AD1304" s="605">
        <v>20</v>
      </c>
    </row>
    <row r="1305" spans="1:30" ht="15.75" thickBot="1" x14ac:dyDescent="0.3">
      <c r="A1305" s="593" t="s">
        <v>421</v>
      </c>
      <c r="B1305" s="673">
        <v>45344</v>
      </c>
      <c r="C1305" s="671" t="s">
        <v>396</v>
      </c>
      <c r="D1305" s="600" t="s">
        <v>397</v>
      </c>
      <c r="E1305" s="602"/>
      <c r="F1305" s="602"/>
      <c r="G1305" s="602"/>
      <c r="H1305" s="602"/>
      <c r="I1305" s="602"/>
      <c r="J1305" s="602"/>
      <c r="K1305" s="601">
        <v>3082.06</v>
      </c>
      <c r="L1305" s="602"/>
      <c r="M1305" s="602"/>
      <c r="N1305" s="602"/>
      <c r="O1305" s="602"/>
      <c r="P1305" s="602"/>
      <c r="Q1305" s="603">
        <v>3082.06</v>
      </c>
      <c r="R1305" s="602"/>
      <c r="S1305" s="602"/>
      <c r="T1305" s="602"/>
      <c r="U1305" s="602"/>
      <c r="V1305" s="602"/>
      <c r="W1305" s="602"/>
      <c r="X1305" s="604">
        <v>15</v>
      </c>
      <c r="Y1305" s="602"/>
      <c r="Z1305" s="602"/>
      <c r="AA1305" s="602"/>
      <c r="AB1305" s="602"/>
      <c r="AC1305" s="602"/>
      <c r="AD1305" s="605">
        <v>15</v>
      </c>
    </row>
    <row r="1306" spans="1:30" ht="15.75" thickBot="1" x14ac:dyDescent="0.3">
      <c r="A1306" s="593" t="s">
        <v>421</v>
      </c>
      <c r="B1306" s="672">
        <v>45355</v>
      </c>
      <c r="C1306" s="671" t="s">
        <v>396</v>
      </c>
      <c r="D1306" s="606" t="s">
        <v>397</v>
      </c>
      <c r="E1306" s="670"/>
      <c r="F1306" s="670"/>
      <c r="G1306" s="670"/>
      <c r="H1306" s="670"/>
      <c r="I1306" s="670"/>
      <c r="J1306" s="607">
        <v>614.04</v>
      </c>
      <c r="K1306" s="670"/>
      <c r="L1306" s="670"/>
      <c r="M1306" s="670"/>
      <c r="N1306" s="670"/>
      <c r="O1306" s="670"/>
      <c r="P1306" s="670"/>
      <c r="Q1306" s="603">
        <v>614.04</v>
      </c>
      <c r="R1306" s="670"/>
      <c r="S1306" s="670"/>
      <c r="T1306" s="670"/>
      <c r="U1306" s="670"/>
      <c r="V1306" s="670"/>
      <c r="W1306" s="608">
        <v>1</v>
      </c>
      <c r="X1306" s="670"/>
      <c r="Y1306" s="670"/>
      <c r="Z1306" s="670"/>
      <c r="AA1306" s="670"/>
      <c r="AB1306" s="670"/>
      <c r="AC1306" s="670"/>
      <c r="AD1306" s="605">
        <v>1</v>
      </c>
    </row>
    <row r="1307" spans="1:30" ht="15.75" thickBot="1" x14ac:dyDescent="0.3">
      <c r="A1307" s="593" t="s">
        <v>421</v>
      </c>
      <c r="B1307" s="673">
        <v>45358</v>
      </c>
      <c r="C1307" s="671" t="s">
        <v>396</v>
      </c>
      <c r="D1307" s="600" t="s">
        <v>397</v>
      </c>
      <c r="E1307" s="602"/>
      <c r="F1307" s="602"/>
      <c r="G1307" s="602"/>
      <c r="H1307" s="602"/>
      <c r="I1307" s="602"/>
      <c r="J1307" s="602"/>
      <c r="K1307" s="602"/>
      <c r="L1307" s="601">
        <v>2201.9899999999998</v>
      </c>
      <c r="M1307" s="602"/>
      <c r="N1307" s="602"/>
      <c r="O1307" s="602"/>
      <c r="P1307" s="602"/>
      <c r="Q1307" s="603">
        <v>2201.9899999999998</v>
      </c>
      <c r="R1307" s="602"/>
      <c r="S1307" s="602"/>
      <c r="T1307" s="602"/>
      <c r="U1307" s="602"/>
      <c r="V1307" s="602"/>
      <c r="W1307" s="602"/>
      <c r="X1307" s="602"/>
      <c r="Y1307" s="604">
        <v>9</v>
      </c>
      <c r="Z1307" s="602"/>
      <c r="AA1307" s="602"/>
      <c r="AB1307" s="602"/>
      <c r="AC1307" s="602"/>
      <c r="AD1307" s="605">
        <v>9</v>
      </c>
    </row>
    <row r="1308" spans="1:30" ht="15.75" thickBot="1" x14ac:dyDescent="0.3">
      <c r="A1308" s="593" t="s">
        <v>421</v>
      </c>
      <c r="B1308" s="672">
        <v>45362</v>
      </c>
      <c r="C1308" s="671" t="s">
        <v>396</v>
      </c>
      <c r="D1308" s="606" t="s">
        <v>397</v>
      </c>
      <c r="E1308" s="670"/>
      <c r="F1308" s="670"/>
      <c r="G1308" s="670"/>
      <c r="H1308" s="670"/>
      <c r="I1308" s="670"/>
      <c r="J1308" s="670"/>
      <c r="K1308" s="670"/>
      <c r="L1308" s="607">
        <v>900</v>
      </c>
      <c r="M1308" s="670"/>
      <c r="N1308" s="670"/>
      <c r="O1308" s="670"/>
      <c r="P1308" s="670"/>
      <c r="Q1308" s="603">
        <v>900</v>
      </c>
      <c r="R1308" s="670"/>
      <c r="S1308" s="670"/>
      <c r="T1308" s="670"/>
      <c r="U1308" s="670"/>
      <c r="V1308" s="670"/>
      <c r="W1308" s="670"/>
      <c r="X1308" s="670"/>
      <c r="Y1308" s="608">
        <v>1</v>
      </c>
      <c r="Z1308" s="670"/>
      <c r="AA1308" s="670"/>
      <c r="AB1308" s="670"/>
      <c r="AC1308" s="670"/>
      <c r="AD1308" s="605">
        <v>1</v>
      </c>
    </row>
    <row r="1309" spans="1:30" ht="15.75" thickBot="1" x14ac:dyDescent="0.3">
      <c r="A1309" s="593" t="s">
        <v>421</v>
      </c>
      <c r="B1309" s="673">
        <v>45370</v>
      </c>
      <c r="C1309" s="671" t="s">
        <v>396</v>
      </c>
      <c r="D1309" s="600" t="s">
        <v>397</v>
      </c>
      <c r="E1309" s="602"/>
      <c r="F1309" s="602"/>
      <c r="G1309" s="602"/>
      <c r="H1309" s="602"/>
      <c r="I1309" s="602"/>
      <c r="J1309" s="602"/>
      <c r="K1309" s="602"/>
      <c r="L1309" s="601">
        <v>3204.77</v>
      </c>
      <c r="M1309" s="602"/>
      <c r="N1309" s="602"/>
      <c r="O1309" s="602"/>
      <c r="P1309" s="602"/>
      <c r="Q1309" s="603">
        <v>3204.77</v>
      </c>
      <c r="R1309" s="602"/>
      <c r="S1309" s="602"/>
      <c r="T1309" s="602"/>
      <c r="U1309" s="602"/>
      <c r="V1309" s="602"/>
      <c r="W1309" s="602"/>
      <c r="X1309" s="602"/>
      <c r="Y1309" s="604">
        <v>17</v>
      </c>
      <c r="Z1309" s="602"/>
      <c r="AA1309" s="602"/>
      <c r="AB1309" s="602"/>
      <c r="AC1309" s="602"/>
      <c r="AD1309" s="605">
        <v>17</v>
      </c>
    </row>
    <row r="1310" spans="1:30" ht="15.75" thickBot="1" x14ac:dyDescent="0.3">
      <c r="A1310" s="593" t="s">
        <v>421</v>
      </c>
      <c r="B1310" s="672">
        <v>45371</v>
      </c>
      <c r="C1310" s="671" t="s">
        <v>396</v>
      </c>
      <c r="D1310" s="606" t="s">
        <v>397</v>
      </c>
      <c r="E1310" s="670"/>
      <c r="F1310" s="670"/>
      <c r="G1310" s="670"/>
      <c r="H1310" s="670"/>
      <c r="I1310" s="670"/>
      <c r="J1310" s="670"/>
      <c r="K1310" s="670"/>
      <c r="L1310" s="607">
        <v>2545.9</v>
      </c>
      <c r="M1310" s="670"/>
      <c r="N1310" s="670"/>
      <c r="O1310" s="670"/>
      <c r="P1310" s="670"/>
      <c r="Q1310" s="603">
        <v>2545.9</v>
      </c>
      <c r="R1310" s="670"/>
      <c r="S1310" s="670"/>
      <c r="T1310" s="670"/>
      <c r="U1310" s="670"/>
      <c r="V1310" s="670"/>
      <c r="W1310" s="670"/>
      <c r="X1310" s="670"/>
      <c r="Y1310" s="608">
        <v>12</v>
      </c>
      <c r="Z1310" s="670"/>
      <c r="AA1310" s="670"/>
      <c r="AB1310" s="670"/>
      <c r="AC1310" s="670"/>
      <c r="AD1310" s="605">
        <v>12</v>
      </c>
    </row>
    <row r="1311" spans="1:30" ht="15.75" thickBot="1" x14ac:dyDescent="0.3">
      <c r="A1311" s="593" t="s">
        <v>421</v>
      </c>
      <c r="B1311" s="673">
        <v>45376</v>
      </c>
      <c r="C1311" s="671" t="s">
        <v>396</v>
      </c>
      <c r="D1311" s="600" t="s">
        <v>397</v>
      </c>
      <c r="E1311" s="602"/>
      <c r="F1311" s="602"/>
      <c r="G1311" s="602"/>
      <c r="H1311" s="602"/>
      <c r="I1311" s="602"/>
      <c r="J1311" s="602"/>
      <c r="K1311" s="601">
        <v>299.49</v>
      </c>
      <c r="L1311" s="602"/>
      <c r="M1311" s="602"/>
      <c r="N1311" s="602"/>
      <c r="O1311" s="602"/>
      <c r="P1311" s="602"/>
      <c r="Q1311" s="603">
        <v>299.49</v>
      </c>
      <c r="R1311" s="602"/>
      <c r="S1311" s="602"/>
      <c r="T1311" s="602"/>
      <c r="U1311" s="602"/>
      <c r="V1311" s="602"/>
      <c r="W1311" s="602"/>
      <c r="X1311" s="604">
        <v>1</v>
      </c>
      <c r="Y1311" s="602"/>
      <c r="Z1311" s="602"/>
      <c r="AA1311" s="602"/>
      <c r="AB1311" s="602"/>
      <c r="AC1311" s="602"/>
      <c r="AD1311" s="605">
        <v>1</v>
      </c>
    </row>
    <row r="1312" spans="1:30" ht="15.75" thickBot="1" x14ac:dyDescent="0.3">
      <c r="A1312" s="593" t="s">
        <v>421</v>
      </c>
      <c r="B1312" s="672">
        <v>45383</v>
      </c>
      <c r="C1312" s="671" t="s">
        <v>396</v>
      </c>
      <c r="D1312" s="606" t="s">
        <v>397</v>
      </c>
      <c r="E1312" s="670"/>
      <c r="F1312" s="670"/>
      <c r="G1312" s="670"/>
      <c r="H1312" s="670"/>
      <c r="I1312" s="670"/>
      <c r="J1312" s="670"/>
      <c r="K1312" s="607">
        <v>655.97</v>
      </c>
      <c r="L1312" s="670"/>
      <c r="M1312" s="670"/>
      <c r="N1312" s="670"/>
      <c r="O1312" s="670"/>
      <c r="P1312" s="670"/>
      <c r="Q1312" s="603">
        <v>655.97</v>
      </c>
      <c r="R1312" s="670"/>
      <c r="S1312" s="670"/>
      <c r="T1312" s="670"/>
      <c r="U1312" s="670"/>
      <c r="V1312" s="670"/>
      <c r="W1312" s="670"/>
      <c r="X1312" s="608">
        <v>2</v>
      </c>
      <c r="Y1312" s="670"/>
      <c r="Z1312" s="670"/>
      <c r="AA1312" s="670"/>
      <c r="AB1312" s="670"/>
      <c r="AC1312" s="670"/>
      <c r="AD1312" s="605">
        <v>2</v>
      </c>
    </row>
    <row r="1313" spans="1:30" ht="15.75" thickBot="1" x14ac:dyDescent="0.3">
      <c r="A1313" s="593" t="s">
        <v>421</v>
      </c>
      <c r="B1313" s="673">
        <v>45387</v>
      </c>
      <c r="C1313" s="671" t="s">
        <v>396</v>
      </c>
      <c r="D1313" s="600" t="s">
        <v>397</v>
      </c>
      <c r="E1313" s="602"/>
      <c r="F1313" s="602"/>
      <c r="G1313" s="602"/>
      <c r="H1313" s="602"/>
      <c r="I1313" s="602"/>
      <c r="J1313" s="602"/>
      <c r="K1313" s="602"/>
      <c r="L1313" s="601">
        <v>300</v>
      </c>
      <c r="M1313" s="601">
        <v>2834.29</v>
      </c>
      <c r="N1313" s="602"/>
      <c r="O1313" s="602"/>
      <c r="P1313" s="602"/>
      <c r="Q1313" s="603">
        <v>3134.29</v>
      </c>
      <c r="R1313" s="602"/>
      <c r="S1313" s="602"/>
      <c r="T1313" s="602"/>
      <c r="U1313" s="602"/>
      <c r="V1313" s="602"/>
      <c r="W1313" s="602"/>
      <c r="X1313" s="602"/>
      <c r="Y1313" s="604">
        <v>1</v>
      </c>
      <c r="Z1313" s="604">
        <v>12</v>
      </c>
      <c r="AA1313" s="602"/>
      <c r="AB1313" s="602"/>
      <c r="AC1313" s="602"/>
      <c r="AD1313" s="605">
        <v>13</v>
      </c>
    </row>
    <row r="1314" spans="1:30" ht="15.75" thickBot="1" x14ac:dyDescent="0.3">
      <c r="A1314" s="593" t="s">
        <v>421</v>
      </c>
      <c r="B1314" s="672">
        <v>45399</v>
      </c>
      <c r="C1314" s="671" t="s">
        <v>396</v>
      </c>
      <c r="D1314" s="606" t="s">
        <v>397</v>
      </c>
      <c r="E1314" s="670"/>
      <c r="F1314" s="670"/>
      <c r="G1314" s="670"/>
      <c r="H1314" s="670"/>
      <c r="I1314" s="670"/>
      <c r="J1314" s="670"/>
      <c r="K1314" s="670"/>
      <c r="L1314" s="670"/>
      <c r="M1314" s="607">
        <v>2659.67</v>
      </c>
      <c r="N1314" s="670"/>
      <c r="O1314" s="670"/>
      <c r="P1314" s="670"/>
      <c r="Q1314" s="603">
        <v>2659.67</v>
      </c>
      <c r="R1314" s="670"/>
      <c r="S1314" s="670"/>
      <c r="T1314" s="670"/>
      <c r="U1314" s="670"/>
      <c r="V1314" s="670"/>
      <c r="W1314" s="670"/>
      <c r="X1314" s="670"/>
      <c r="Y1314" s="670"/>
      <c r="Z1314" s="608">
        <v>4</v>
      </c>
      <c r="AA1314" s="670"/>
      <c r="AB1314" s="670"/>
      <c r="AC1314" s="670"/>
      <c r="AD1314" s="605">
        <v>4</v>
      </c>
    </row>
    <row r="1315" spans="1:30" ht="15.75" thickBot="1" x14ac:dyDescent="0.3">
      <c r="A1315" s="593" t="s">
        <v>421</v>
      </c>
      <c r="B1315" s="673">
        <v>45401</v>
      </c>
      <c r="C1315" s="671" t="s">
        <v>396</v>
      </c>
      <c r="D1315" s="600" t="s">
        <v>397</v>
      </c>
      <c r="E1315" s="602"/>
      <c r="F1315" s="602"/>
      <c r="G1315" s="602"/>
      <c r="H1315" s="602"/>
      <c r="I1315" s="602"/>
      <c r="J1315" s="602"/>
      <c r="K1315" s="602"/>
      <c r="L1315" s="602"/>
      <c r="M1315" s="601">
        <v>86.15</v>
      </c>
      <c r="N1315" s="602"/>
      <c r="O1315" s="602"/>
      <c r="P1315" s="602"/>
      <c r="Q1315" s="603">
        <v>86.15</v>
      </c>
      <c r="R1315" s="602"/>
      <c r="S1315" s="602"/>
      <c r="T1315" s="602"/>
      <c r="U1315" s="602"/>
      <c r="V1315" s="602"/>
      <c r="W1315" s="602"/>
      <c r="X1315" s="602"/>
      <c r="Y1315" s="602"/>
      <c r="Z1315" s="604">
        <v>1</v>
      </c>
      <c r="AA1315" s="602"/>
      <c r="AB1315" s="602"/>
      <c r="AC1315" s="602"/>
      <c r="AD1315" s="605">
        <v>1</v>
      </c>
    </row>
    <row r="1316" spans="1:30" ht="15.75" thickBot="1" x14ac:dyDescent="0.3">
      <c r="A1316" s="593" t="s">
        <v>421</v>
      </c>
      <c r="B1316" s="672">
        <v>45405</v>
      </c>
      <c r="C1316" s="671" t="s">
        <v>396</v>
      </c>
      <c r="D1316" s="606" t="s">
        <v>397</v>
      </c>
      <c r="E1316" s="670"/>
      <c r="F1316" s="670"/>
      <c r="G1316" s="670"/>
      <c r="H1316" s="670"/>
      <c r="I1316" s="670"/>
      <c r="J1316" s="670"/>
      <c r="K1316" s="607">
        <v>550</v>
      </c>
      <c r="L1316" s="670"/>
      <c r="M1316" s="670"/>
      <c r="N1316" s="670"/>
      <c r="O1316" s="670"/>
      <c r="P1316" s="670"/>
      <c r="Q1316" s="603">
        <v>550</v>
      </c>
      <c r="R1316" s="670"/>
      <c r="S1316" s="670"/>
      <c r="T1316" s="670"/>
      <c r="U1316" s="670"/>
      <c r="V1316" s="670"/>
      <c r="W1316" s="670"/>
      <c r="X1316" s="608">
        <v>1</v>
      </c>
      <c r="Y1316" s="670"/>
      <c r="Z1316" s="670"/>
      <c r="AA1316" s="670"/>
      <c r="AB1316" s="670"/>
      <c r="AC1316" s="670"/>
      <c r="AD1316" s="605">
        <v>1</v>
      </c>
    </row>
    <row r="1317" spans="1:30" ht="15.75" thickBot="1" x14ac:dyDescent="0.3">
      <c r="A1317" s="593" t="s">
        <v>421</v>
      </c>
      <c r="B1317" s="673">
        <v>45414</v>
      </c>
      <c r="C1317" s="671" t="s">
        <v>396</v>
      </c>
      <c r="D1317" s="600" t="s">
        <v>397</v>
      </c>
      <c r="E1317" s="602"/>
      <c r="F1317" s="602"/>
      <c r="G1317" s="602"/>
      <c r="H1317" s="602"/>
      <c r="I1317" s="602"/>
      <c r="J1317" s="602"/>
      <c r="K1317" s="602"/>
      <c r="L1317" s="602"/>
      <c r="M1317" s="602"/>
      <c r="N1317" s="601">
        <v>1118.47</v>
      </c>
      <c r="O1317" s="602"/>
      <c r="P1317" s="602"/>
      <c r="Q1317" s="603">
        <v>1118.47</v>
      </c>
      <c r="R1317" s="602"/>
      <c r="S1317" s="602"/>
      <c r="T1317" s="602"/>
      <c r="U1317" s="602"/>
      <c r="V1317" s="602"/>
      <c r="W1317" s="602"/>
      <c r="X1317" s="602"/>
      <c r="Y1317" s="602"/>
      <c r="Z1317" s="602"/>
      <c r="AA1317" s="604">
        <v>7</v>
      </c>
      <c r="AB1317" s="602"/>
      <c r="AC1317" s="602"/>
      <c r="AD1317" s="605">
        <v>7</v>
      </c>
    </row>
    <row r="1318" spans="1:30" ht="15.75" thickBot="1" x14ac:dyDescent="0.3">
      <c r="A1318" s="593" t="s">
        <v>421</v>
      </c>
      <c r="B1318" s="672">
        <v>45418</v>
      </c>
      <c r="C1318" s="671" t="s">
        <v>396</v>
      </c>
      <c r="D1318" s="606" t="s">
        <v>397</v>
      </c>
      <c r="E1318" s="670"/>
      <c r="F1318" s="670"/>
      <c r="G1318" s="670"/>
      <c r="H1318" s="670"/>
      <c r="I1318" s="670"/>
      <c r="J1318" s="670"/>
      <c r="K1318" s="670"/>
      <c r="L1318" s="670"/>
      <c r="M1318" s="670"/>
      <c r="N1318" s="607">
        <v>5077.72</v>
      </c>
      <c r="O1318" s="670"/>
      <c r="P1318" s="670"/>
      <c r="Q1318" s="603">
        <v>5077.72</v>
      </c>
      <c r="R1318" s="670"/>
      <c r="S1318" s="670"/>
      <c r="T1318" s="670"/>
      <c r="U1318" s="670"/>
      <c r="V1318" s="670"/>
      <c r="W1318" s="670"/>
      <c r="X1318" s="670"/>
      <c r="Y1318" s="670"/>
      <c r="Z1318" s="670"/>
      <c r="AA1318" s="608">
        <v>31</v>
      </c>
      <c r="AB1318" s="670"/>
      <c r="AC1318" s="670"/>
      <c r="AD1318" s="605">
        <v>31</v>
      </c>
    </row>
    <row r="1319" spans="1:30" ht="15.75" thickBot="1" x14ac:dyDescent="0.3">
      <c r="A1319" s="593" t="s">
        <v>421</v>
      </c>
      <c r="B1319" s="673">
        <v>45432</v>
      </c>
      <c r="C1319" s="671" t="s">
        <v>396</v>
      </c>
      <c r="D1319" s="600" t="s">
        <v>397</v>
      </c>
      <c r="E1319" s="602"/>
      <c r="F1319" s="602"/>
      <c r="G1319" s="602"/>
      <c r="H1319" s="602"/>
      <c r="I1319" s="602"/>
      <c r="J1319" s="602"/>
      <c r="K1319" s="602"/>
      <c r="L1319" s="601">
        <v>1106</v>
      </c>
      <c r="M1319" s="602"/>
      <c r="N1319" s="601">
        <v>1864.16</v>
      </c>
      <c r="O1319" s="602"/>
      <c r="P1319" s="602"/>
      <c r="Q1319" s="603">
        <v>2970.16</v>
      </c>
      <c r="R1319" s="602"/>
      <c r="S1319" s="602"/>
      <c r="T1319" s="602"/>
      <c r="U1319" s="602"/>
      <c r="V1319" s="602"/>
      <c r="W1319" s="602"/>
      <c r="X1319" s="602"/>
      <c r="Y1319" s="604">
        <v>1</v>
      </c>
      <c r="Z1319" s="602"/>
      <c r="AA1319" s="604">
        <v>8</v>
      </c>
      <c r="AB1319" s="602"/>
      <c r="AC1319" s="602"/>
      <c r="AD1319" s="605">
        <v>9</v>
      </c>
    </row>
    <row r="1320" spans="1:30" ht="15.75" thickBot="1" x14ac:dyDescent="0.3">
      <c r="A1320" s="593" t="s">
        <v>421</v>
      </c>
      <c r="B1320" s="672">
        <v>45443</v>
      </c>
      <c r="C1320" s="671" t="s">
        <v>396</v>
      </c>
      <c r="D1320" s="606" t="s">
        <v>397</v>
      </c>
      <c r="E1320" s="670"/>
      <c r="F1320" s="670"/>
      <c r="G1320" s="670"/>
      <c r="H1320" s="670"/>
      <c r="I1320" s="670"/>
      <c r="J1320" s="670"/>
      <c r="K1320" s="670"/>
      <c r="L1320" s="670"/>
      <c r="M1320" s="670"/>
      <c r="N1320" s="607">
        <v>250</v>
      </c>
      <c r="O1320" s="670"/>
      <c r="P1320" s="670"/>
      <c r="Q1320" s="603">
        <v>250</v>
      </c>
      <c r="R1320" s="670"/>
      <c r="S1320" s="670"/>
      <c r="T1320" s="670"/>
      <c r="U1320" s="670"/>
      <c r="V1320" s="670"/>
      <c r="W1320" s="670"/>
      <c r="X1320" s="670"/>
      <c r="Y1320" s="670"/>
      <c r="Z1320" s="670"/>
      <c r="AA1320" s="608">
        <v>1</v>
      </c>
      <c r="AB1320" s="670"/>
      <c r="AC1320" s="670"/>
      <c r="AD1320" s="605">
        <v>1</v>
      </c>
    </row>
    <row r="1321" spans="1:30" ht="15.75" thickBot="1" x14ac:dyDescent="0.3">
      <c r="A1321" s="593" t="s">
        <v>421</v>
      </c>
      <c r="B1321" s="673">
        <v>45448</v>
      </c>
      <c r="C1321" s="671" t="s">
        <v>396</v>
      </c>
      <c r="D1321" s="600" t="s">
        <v>397</v>
      </c>
      <c r="E1321" s="602"/>
      <c r="F1321" s="602"/>
      <c r="G1321" s="602"/>
      <c r="H1321" s="602"/>
      <c r="I1321" s="602"/>
      <c r="J1321" s="602"/>
      <c r="K1321" s="602"/>
      <c r="L1321" s="602"/>
      <c r="M1321" s="602"/>
      <c r="N1321" s="602"/>
      <c r="O1321" s="601">
        <v>3466.63</v>
      </c>
      <c r="P1321" s="602"/>
      <c r="Q1321" s="603">
        <v>3466.63</v>
      </c>
      <c r="R1321" s="602"/>
      <c r="S1321" s="602"/>
      <c r="T1321" s="602"/>
      <c r="U1321" s="602"/>
      <c r="V1321" s="602"/>
      <c r="W1321" s="602"/>
      <c r="X1321" s="602"/>
      <c r="Y1321" s="602"/>
      <c r="Z1321" s="602"/>
      <c r="AA1321" s="602"/>
      <c r="AB1321" s="604">
        <v>18</v>
      </c>
      <c r="AC1321" s="602"/>
      <c r="AD1321" s="605">
        <v>18</v>
      </c>
    </row>
    <row r="1322" spans="1:30" ht="15.75" thickBot="1" x14ac:dyDescent="0.3">
      <c r="A1322" s="593" t="s">
        <v>421</v>
      </c>
      <c r="B1322" s="672">
        <v>45453</v>
      </c>
      <c r="C1322" s="671" t="s">
        <v>396</v>
      </c>
      <c r="D1322" s="606" t="s">
        <v>397</v>
      </c>
      <c r="E1322" s="670"/>
      <c r="F1322" s="670"/>
      <c r="G1322" s="670"/>
      <c r="H1322" s="670"/>
      <c r="I1322" s="670"/>
      <c r="J1322" s="670"/>
      <c r="K1322" s="670"/>
      <c r="L1322" s="670"/>
      <c r="M1322" s="607">
        <v>772.18</v>
      </c>
      <c r="N1322" s="670"/>
      <c r="O1322" s="607">
        <v>239.69</v>
      </c>
      <c r="P1322" s="670"/>
      <c r="Q1322" s="603">
        <v>1011.87</v>
      </c>
      <c r="R1322" s="670"/>
      <c r="S1322" s="670"/>
      <c r="T1322" s="670"/>
      <c r="U1322" s="670"/>
      <c r="V1322" s="670"/>
      <c r="W1322" s="670"/>
      <c r="X1322" s="670"/>
      <c r="Y1322" s="670"/>
      <c r="Z1322" s="608">
        <v>2</v>
      </c>
      <c r="AA1322" s="670"/>
      <c r="AB1322" s="608">
        <v>1</v>
      </c>
      <c r="AC1322" s="670"/>
      <c r="AD1322" s="605">
        <v>3</v>
      </c>
    </row>
    <row r="1323" spans="1:30" ht="15.75" thickBot="1" x14ac:dyDescent="0.3">
      <c r="A1323" s="593" t="s">
        <v>421</v>
      </c>
      <c r="B1323" s="673">
        <v>45461</v>
      </c>
      <c r="C1323" s="671" t="s">
        <v>396</v>
      </c>
      <c r="D1323" s="600" t="s">
        <v>397</v>
      </c>
      <c r="E1323" s="602"/>
      <c r="F1323" s="602"/>
      <c r="G1323" s="602"/>
      <c r="H1323" s="602"/>
      <c r="I1323" s="602"/>
      <c r="J1323" s="602"/>
      <c r="K1323" s="602"/>
      <c r="L1323" s="602"/>
      <c r="M1323" s="602"/>
      <c r="N1323" s="601">
        <v>500</v>
      </c>
      <c r="O1323" s="602"/>
      <c r="P1323" s="602"/>
      <c r="Q1323" s="603">
        <v>500</v>
      </c>
      <c r="R1323" s="602"/>
      <c r="S1323" s="602"/>
      <c r="T1323" s="602"/>
      <c r="U1323" s="602"/>
      <c r="V1323" s="602"/>
      <c r="W1323" s="602"/>
      <c r="X1323" s="602"/>
      <c r="Y1323" s="602"/>
      <c r="Z1323" s="602"/>
      <c r="AA1323" s="604">
        <v>1</v>
      </c>
      <c r="AB1323" s="602"/>
      <c r="AC1323" s="602"/>
      <c r="AD1323" s="605">
        <v>1</v>
      </c>
    </row>
    <row r="1324" spans="1:30" ht="15.75" thickBot="1" x14ac:dyDescent="0.3">
      <c r="A1324" s="593" t="s">
        <v>421</v>
      </c>
      <c r="B1324" s="672">
        <v>45464</v>
      </c>
      <c r="C1324" s="671" t="s">
        <v>396</v>
      </c>
      <c r="D1324" s="606" t="s">
        <v>397</v>
      </c>
      <c r="E1324" s="670"/>
      <c r="F1324" s="670"/>
      <c r="G1324" s="670"/>
      <c r="H1324" s="670"/>
      <c r="I1324" s="670"/>
      <c r="J1324" s="670"/>
      <c r="K1324" s="670"/>
      <c r="L1324" s="670"/>
      <c r="M1324" s="670"/>
      <c r="N1324" s="670"/>
      <c r="O1324" s="607">
        <v>3579.87</v>
      </c>
      <c r="P1324" s="670"/>
      <c r="Q1324" s="603">
        <v>3579.87</v>
      </c>
      <c r="R1324" s="670"/>
      <c r="S1324" s="670"/>
      <c r="T1324" s="670"/>
      <c r="U1324" s="670"/>
      <c r="V1324" s="670"/>
      <c r="W1324" s="670"/>
      <c r="X1324" s="670"/>
      <c r="Y1324" s="670"/>
      <c r="Z1324" s="670"/>
      <c r="AA1324" s="670"/>
      <c r="AB1324" s="608">
        <v>24</v>
      </c>
      <c r="AC1324" s="670"/>
      <c r="AD1324" s="605">
        <v>24</v>
      </c>
    </row>
    <row r="1325" spans="1:30" ht="15.75" thickBot="1" x14ac:dyDescent="0.3">
      <c r="A1325" s="593" t="s">
        <v>421</v>
      </c>
      <c r="B1325" s="673">
        <v>45483</v>
      </c>
      <c r="C1325" s="671" t="s">
        <v>396</v>
      </c>
      <c r="D1325" s="600" t="s">
        <v>397</v>
      </c>
      <c r="E1325" s="602"/>
      <c r="F1325" s="602"/>
      <c r="G1325" s="602"/>
      <c r="H1325" s="602"/>
      <c r="I1325" s="602"/>
      <c r="J1325" s="602"/>
      <c r="K1325" s="602"/>
      <c r="L1325" s="602"/>
      <c r="M1325" s="602"/>
      <c r="N1325" s="602"/>
      <c r="O1325" s="601">
        <v>95.79</v>
      </c>
      <c r="P1325" s="602"/>
      <c r="Q1325" s="603">
        <v>95.79</v>
      </c>
      <c r="R1325" s="602"/>
      <c r="S1325" s="602"/>
      <c r="T1325" s="602"/>
      <c r="U1325" s="602"/>
      <c r="V1325" s="602"/>
      <c r="W1325" s="602"/>
      <c r="X1325" s="602"/>
      <c r="Y1325" s="602"/>
      <c r="Z1325" s="602"/>
      <c r="AA1325" s="602"/>
      <c r="AB1325" s="604">
        <v>1</v>
      </c>
      <c r="AC1325" s="602"/>
      <c r="AD1325" s="605">
        <v>1</v>
      </c>
    </row>
    <row r="1326" spans="1:30" ht="15.75" thickBot="1" x14ac:dyDescent="0.3">
      <c r="A1326" s="593" t="s">
        <v>421</v>
      </c>
      <c r="B1326" s="672">
        <v>45485</v>
      </c>
      <c r="C1326" s="671" t="s">
        <v>396</v>
      </c>
      <c r="D1326" s="606" t="s">
        <v>397</v>
      </c>
      <c r="E1326" s="670"/>
      <c r="F1326" s="670"/>
      <c r="G1326" s="670"/>
      <c r="H1326" s="670"/>
      <c r="I1326" s="670"/>
      <c r="J1326" s="670"/>
      <c r="K1326" s="670"/>
      <c r="L1326" s="670"/>
      <c r="M1326" s="670"/>
      <c r="N1326" s="670"/>
      <c r="O1326" s="607">
        <v>300</v>
      </c>
      <c r="P1326" s="607">
        <v>2633.41</v>
      </c>
      <c r="Q1326" s="603">
        <v>2933.41</v>
      </c>
      <c r="R1326" s="670"/>
      <c r="S1326" s="670"/>
      <c r="T1326" s="670"/>
      <c r="U1326" s="670"/>
      <c r="V1326" s="670"/>
      <c r="W1326" s="670"/>
      <c r="X1326" s="670"/>
      <c r="Y1326" s="670"/>
      <c r="Z1326" s="670"/>
      <c r="AA1326" s="670"/>
      <c r="AB1326" s="608">
        <v>1</v>
      </c>
      <c r="AC1326" s="608">
        <v>25</v>
      </c>
      <c r="AD1326" s="605">
        <v>26</v>
      </c>
    </row>
    <row r="1327" spans="1:30" ht="15.75" thickBot="1" x14ac:dyDescent="0.3">
      <c r="A1327" s="593" t="s">
        <v>421</v>
      </c>
      <c r="B1327" s="673">
        <v>45517</v>
      </c>
      <c r="C1327" s="671" t="s">
        <v>396</v>
      </c>
      <c r="D1327" s="600" t="s">
        <v>397</v>
      </c>
      <c r="E1327" s="602"/>
      <c r="F1327" s="602"/>
      <c r="G1327" s="602"/>
      <c r="H1327" s="602"/>
      <c r="I1327" s="602"/>
      <c r="J1327" s="602"/>
      <c r="K1327" s="602"/>
      <c r="L1327" s="602"/>
      <c r="M1327" s="602"/>
      <c r="N1327" s="602"/>
      <c r="O1327" s="602"/>
      <c r="P1327" s="601">
        <v>334.03</v>
      </c>
      <c r="Q1327" s="603">
        <v>334.03</v>
      </c>
      <c r="R1327" s="602"/>
      <c r="S1327" s="602"/>
      <c r="T1327" s="602"/>
      <c r="U1327" s="602"/>
      <c r="V1327" s="602"/>
      <c r="W1327" s="602"/>
      <c r="X1327" s="602"/>
      <c r="Y1327" s="602"/>
      <c r="Z1327" s="602"/>
      <c r="AA1327" s="602"/>
      <c r="AB1327" s="602"/>
      <c r="AC1327" s="604">
        <v>1</v>
      </c>
      <c r="AD1327" s="605">
        <v>1</v>
      </c>
    </row>
    <row r="1328" spans="1:30" ht="15.75" thickBot="1" x14ac:dyDescent="0.3">
      <c r="A1328" s="593" t="s">
        <v>421</v>
      </c>
      <c r="B1328" s="692" t="s">
        <v>398</v>
      </c>
      <c r="C1328" s="692" t="s">
        <v>396</v>
      </c>
      <c r="D1328" s="606" t="s">
        <v>402</v>
      </c>
      <c r="E1328" s="670"/>
      <c r="F1328" s="670"/>
      <c r="G1328" s="670"/>
      <c r="H1328" s="670"/>
      <c r="I1328" s="670"/>
      <c r="J1328" s="670"/>
      <c r="K1328" s="670"/>
      <c r="L1328" s="670"/>
      <c r="M1328" s="670"/>
      <c r="N1328" s="670"/>
      <c r="O1328" s="670"/>
      <c r="P1328" s="670"/>
      <c r="Q1328" s="591"/>
      <c r="R1328" s="670"/>
      <c r="S1328" s="608">
        <v>1</v>
      </c>
      <c r="T1328" s="670"/>
      <c r="U1328" s="670"/>
      <c r="V1328" s="670"/>
      <c r="W1328" s="670"/>
      <c r="X1328" s="670"/>
      <c r="Y1328" s="608">
        <v>1</v>
      </c>
      <c r="Z1328" s="670"/>
      <c r="AA1328" s="670"/>
      <c r="AB1328" s="670"/>
      <c r="AC1328" s="670"/>
      <c r="AD1328" s="605">
        <v>2</v>
      </c>
    </row>
    <row r="1329" spans="1:30" ht="15.75" thickBot="1" x14ac:dyDescent="0.3">
      <c r="A1329" s="593" t="s">
        <v>421</v>
      </c>
      <c r="B1329" s="692" t="s">
        <v>398</v>
      </c>
      <c r="C1329" s="692" t="s">
        <v>396</v>
      </c>
      <c r="D1329" s="600" t="s">
        <v>397</v>
      </c>
      <c r="E1329" s="602"/>
      <c r="F1329" s="602"/>
      <c r="G1329" s="602"/>
      <c r="H1329" s="602"/>
      <c r="I1329" s="602"/>
      <c r="J1329" s="602"/>
      <c r="K1329" s="602"/>
      <c r="L1329" s="602"/>
      <c r="M1329" s="602"/>
      <c r="N1329" s="602"/>
      <c r="O1329" s="602"/>
      <c r="P1329" s="602"/>
      <c r="Q1329" s="591"/>
      <c r="R1329" s="604">
        <v>1</v>
      </c>
      <c r="S1329" s="602"/>
      <c r="T1329" s="604">
        <v>3</v>
      </c>
      <c r="U1329" s="604">
        <v>2</v>
      </c>
      <c r="V1329" s="602"/>
      <c r="W1329" s="604">
        <v>2</v>
      </c>
      <c r="X1329" s="604">
        <v>4</v>
      </c>
      <c r="Y1329" s="604">
        <v>3</v>
      </c>
      <c r="Z1329" s="604">
        <v>4</v>
      </c>
      <c r="AA1329" s="604">
        <v>24</v>
      </c>
      <c r="AB1329" s="604">
        <v>2</v>
      </c>
      <c r="AC1329" s="604">
        <v>2</v>
      </c>
      <c r="AD1329" s="605">
        <v>46</v>
      </c>
    </row>
    <row r="1330" spans="1:30" ht="15.75" thickBot="1" x14ac:dyDescent="0.3">
      <c r="A1330" s="593" t="s">
        <v>421</v>
      </c>
      <c r="B1330" s="671" t="s">
        <v>400</v>
      </c>
      <c r="C1330" s="671" t="s">
        <v>400</v>
      </c>
      <c r="D1330" s="609" t="s">
        <v>400</v>
      </c>
      <c r="E1330" s="603">
        <v>3731.02</v>
      </c>
      <c r="F1330" s="603">
        <v>5541.41</v>
      </c>
      <c r="G1330" s="603">
        <v>4792.5</v>
      </c>
      <c r="H1330" s="603">
        <v>7213.71</v>
      </c>
      <c r="I1330" s="603">
        <v>3249.2</v>
      </c>
      <c r="J1330" s="603">
        <v>11185.71</v>
      </c>
      <c r="K1330" s="603">
        <v>7779.64</v>
      </c>
      <c r="L1330" s="603">
        <v>10258.66</v>
      </c>
      <c r="M1330" s="603">
        <v>6352.29</v>
      </c>
      <c r="N1330" s="603">
        <v>8810.35</v>
      </c>
      <c r="O1330" s="603">
        <v>7681.98</v>
      </c>
      <c r="P1330" s="603">
        <v>2967.44</v>
      </c>
      <c r="Q1330" s="603">
        <v>79563.91</v>
      </c>
      <c r="R1330" s="610">
        <v>27</v>
      </c>
      <c r="S1330" s="610">
        <v>40</v>
      </c>
      <c r="T1330" s="610">
        <v>31</v>
      </c>
      <c r="U1330" s="610">
        <v>45</v>
      </c>
      <c r="V1330" s="610">
        <v>22</v>
      </c>
      <c r="W1330" s="610">
        <v>45</v>
      </c>
      <c r="X1330" s="610">
        <v>34</v>
      </c>
      <c r="Y1330" s="610">
        <v>40</v>
      </c>
      <c r="Z1330" s="610">
        <v>19</v>
      </c>
      <c r="AA1330" s="610">
        <v>46</v>
      </c>
      <c r="AB1330" s="610">
        <v>40</v>
      </c>
      <c r="AC1330" s="610">
        <v>27</v>
      </c>
      <c r="AD1330" s="605">
        <v>142</v>
      </c>
    </row>
    <row r="1331" spans="1:30" ht="15.75" thickBot="1" x14ac:dyDescent="0.3">
      <c r="A1331" s="593" t="s">
        <v>422</v>
      </c>
      <c r="B1331" s="673">
        <v>45160</v>
      </c>
      <c r="C1331" s="671" t="s">
        <v>396</v>
      </c>
      <c r="D1331" s="600" t="s">
        <v>397</v>
      </c>
      <c r="E1331" s="601">
        <v>600</v>
      </c>
      <c r="F1331" s="602"/>
      <c r="G1331" s="602"/>
      <c r="H1331" s="602"/>
      <c r="I1331" s="602"/>
      <c r="J1331" s="602"/>
      <c r="K1331" s="602"/>
      <c r="L1331" s="602"/>
      <c r="M1331" s="602"/>
      <c r="N1331" s="602"/>
      <c r="O1331" s="602"/>
      <c r="P1331" s="602"/>
      <c r="Q1331" s="603">
        <v>600</v>
      </c>
      <c r="R1331" s="604">
        <v>3</v>
      </c>
      <c r="S1331" s="602"/>
      <c r="T1331" s="602"/>
      <c r="U1331" s="602"/>
      <c r="V1331" s="602"/>
      <c r="W1331" s="602"/>
      <c r="X1331" s="602"/>
      <c r="Y1331" s="602"/>
      <c r="Z1331" s="602"/>
      <c r="AA1331" s="602"/>
      <c r="AB1331" s="602"/>
      <c r="AC1331" s="602"/>
      <c r="AD1331" s="605">
        <v>3</v>
      </c>
    </row>
    <row r="1332" spans="1:30" ht="15.75" thickBot="1" x14ac:dyDescent="0.3">
      <c r="A1332" s="593" t="s">
        <v>422</v>
      </c>
      <c r="B1332" s="672">
        <v>45162</v>
      </c>
      <c r="C1332" s="671" t="s">
        <v>396</v>
      </c>
      <c r="D1332" s="606" t="s">
        <v>397</v>
      </c>
      <c r="E1332" s="607">
        <v>300</v>
      </c>
      <c r="F1332" s="670"/>
      <c r="G1332" s="670"/>
      <c r="H1332" s="670"/>
      <c r="I1332" s="670"/>
      <c r="J1332" s="670"/>
      <c r="K1332" s="670"/>
      <c r="L1332" s="670"/>
      <c r="M1332" s="670"/>
      <c r="N1332" s="670"/>
      <c r="O1332" s="670"/>
      <c r="P1332" s="670"/>
      <c r="Q1332" s="603">
        <v>300</v>
      </c>
      <c r="R1332" s="608">
        <v>2</v>
      </c>
      <c r="S1332" s="670"/>
      <c r="T1332" s="670"/>
      <c r="U1332" s="670"/>
      <c r="V1332" s="670"/>
      <c r="W1332" s="670"/>
      <c r="X1332" s="670"/>
      <c r="Y1332" s="670"/>
      <c r="Z1332" s="670"/>
      <c r="AA1332" s="670"/>
      <c r="AB1332" s="670"/>
      <c r="AC1332" s="670"/>
      <c r="AD1332" s="605">
        <v>2</v>
      </c>
    </row>
    <row r="1333" spans="1:30" ht="15.75" thickBot="1" x14ac:dyDescent="0.3">
      <c r="A1333" s="593" t="s">
        <v>422</v>
      </c>
      <c r="B1333" s="673">
        <v>45187</v>
      </c>
      <c r="C1333" s="671" t="s">
        <v>396</v>
      </c>
      <c r="D1333" s="600" t="s">
        <v>397</v>
      </c>
      <c r="E1333" s="602"/>
      <c r="F1333" s="601">
        <v>1050</v>
      </c>
      <c r="G1333" s="602"/>
      <c r="H1333" s="602"/>
      <c r="I1333" s="602"/>
      <c r="J1333" s="602"/>
      <c r="K1333" s="602"/>
      <c r="L1333" s="602"/>
      <c r="M1333" s="602"/>
      <c r="N1333" s="602"/>
      <c r="O1333" s="602"/>
      <c r="P1333" s="602"/>
      <c r="Q1333" s="603">
        <v>1050</v>
      </c>
      <c r="R1333" s="602"/>
      <c r="S1333" s="604">
        <v>7</v>
      </c>
      <c r="T1333" s="602"/>
      <c r="U1333" s="602"/>
      <c r="V1333" s="602"/>
      <c r="W1333" s="602"/>
      <c r="X1333" s="602"/>
      <c r="Y1333" s="602"/>
      <c r="Z1333" s="602"/>
      <c r="AA1333" s="602"/>
      <c r="AB1333" s="602"/>
      <c r="AC1333" s="602"/>
      <c r="AD1333" s="605">
        <v>7</v>
      </c>
    </row>
    <row r="1334" spans="1:30" ht="15.75" thickBot="1" x14ac:dyDescent="0.3">
      <c r="A1334" s="593" t="s">
        <v>422</v>
      </c>
      <c r="B1334" s="672">
        <v>45212</v>
      </c>
      <c r="C1334" s="671" t="s">
        <v>396</v>
      </c>
      <c r="D1334" s="606" t="s">
        <v>397</v>
      </c>
      <c r="E1334" s="670"/>
      <c r="F1334" s="670"/>
      <c r="G1334" s="607">
        <v>600</v>
      </c>
      <c r="H1334" s="670"/>
      <c r="I1334" s="670"/>
      <c r="J1334" s="670"/>
      <c r="K1334" s="670"/>
      <c r="L1334" s="670"/>
      <c r="M1334" s="670"/>
      <c r="N1334" s="670"/>
      <c r="O1334" s="670"/>
      <c r="P1334" s="670"/>
      <c r="Q1334" s="603">
        <v>600</v>
      </c>
      <c r="R1334" s="670"/>
      <c r="S1334" s="670"/>
      <c r="T1334" s="608">
        <v>4</v>
      </c>
      <c r="U1334" s="670"/>
      <c r="V1334" s="670"/>
      <c r="W1334" s="670"/>
      <c r="X1334" s="670"/>
      <c r="Y1334" s="670"/>
      <c r="Z1334" s="670"/>
      <c r="AA1334" s="670"/>
      <c r="AB1334" s="670"/>
      <c r="AC1334" s="670"/>
      <c r="AD1334" s="605">
        <v>4</v>
      </c>
    </row>
    <row r="1335" spans="1:30" ht="15.75" thickBot="1" x14ac:dyDescent="0.3">
      <c r="A1335" s="593" t="s">
        <v>422</v>
      </c>
      <c r="B1335" s="673">
        <v>45250</v>
      </c>
      <c r="C1335" s="671" t="s">
        <v>396</v>
      </c>
      <c r="D1335" s="600" t="s">
        <v>397</v>
      </c>
      <c r="E1335" s="602"/>
      <c r="F1335" s="602"/>
      <c r="G1335" s="602"/>
      <c r="H1335" s="601">
        <v>1200</v>
      </c>
      <c r="I1335" s="602"/>
      <c r="J1335" s="602"/>
      <c r="K1335" s="602"/>
      <c r="L1335" s="602"/>
      <c r="M1335" s="602"/>
      <c r="N1335" s="602"/>
      <c r="O1335" s="602"/>
      <c r="P1335" s="602"/>
      <c r="Q1335" s="603">
        <v>1200</v>
      </c>
      <c r="R1335" s="602"/>
      <c r="S1335" s="602"/>
      <c r="T1335" s="602"/>
      <c r="U1335" s="604">
        <v>7</v>
      </c>
      <c r="V1335" s="602"/>
      <c r="W1335" s="602"/>
      <c r="X1335" s="602"/>
      <c r="Y1335" s="602"/>
      <c r="Z1335" s="602"/>
      <c r="AA1335" s="602"/>
      <c r="AB1335" s="602"/>
      <c r="AC1335" s="602"/>
      <c r="AD1335" s="605">
        <v>7</v>
      </c>
    </row>
    <row r="1336" spans="1:30" ht="15.75" thickBot="1" x14ac:dyDescent="0.3">
      <c r="A1336" s="593" t="s">
        <v>422</v>
      </c>
      <c r="B1336" s="672">
        <v>45275</v>
      </c>
      <c r="C1336" s="671" t="s">
        <v>396</v>
      </c>
      <c r="D1336" s="606" t="s">
        <v>397</v>
      </c>
      <c r="E1336" s="670"/>
      <c r="F1336" s="670"/>
      <c r="G1336" s="670"/>
      <c r="H1336" s="670"/>
      <c r="I1336" s="607">
        <v>838.43</v>
      </c>
      <c r="J1336" s="670"/>
      <c r="K1336" s="670"/>
      <c r="L1336" s="670"/>
      <c r="M1336" s="670"/>
      <c r="N1336" s="670"/>
      <c r="O1336" s="670"/>
      <c r="P1336" s="670"/>
      <c r="Q1336" s="603">
        <v>838.43</v>
      </c>
      <c r="R1336" s="670"/>
      <c r="S1336" s="670"/>
      <c r="T1336" s="670"/>
      <c r="U1336" s="670"/>
      <c r="V1336" s="608">
        <v>6</v>
      </c>
      <c r="W1336" s="670"/>
      <c r="X1336" s="670"/>
      <c r="Y1336" s="670"/>
      <c r="Z1336" s="670"/>
      <c r="AA1336" s="670"/>
      <c r="AB1336" s="670"/>
      <c r="AC1336" s="670"/>
      <c r="AD1336" s="605">
        <v>6</v>
      </c>
    </row>
    <row r="1337" spans="1:30" ht="15.75" thickBot="1" x14ac:dyDescent="0.3">
      <c r="A1337" s="593" t="s">
        <v>422</v>
      </c>
      <c r="B1337" s="673">
        <v>45329</v>
      </c>
      <c r="C1337" s="671" t="s">
        <v>396</v>
      </c>
      <c r="D1337" s="600" t="s">
        <v>397</v>
      </c>
      <c r="E1337" s="602"/>
      <c r="F1337" s="602"/>
      <c r="G1337" s="602"/>
      <c r="H1337" s="602"/>
      <c r="I1337" s="602"/>
      <c r="J1337" s="602"/>
      <c r="K1337" s="601">
        <v>730.6</v>
      </c>
      <c r="L1337" s="602"/>
      <c r="M1337" s="602"/>
      <c r="N1337" s="602"/>
      <c r="O1337" s="602"/>
      <c r="P1337" s="602"/>
      <c r="Q1337" s="603">
        <v>730.6</v>
      </c>
      <c r="R1337" s="602"/>
      <c r="S1337" s="602"/>
      <c r="T1337" s="602"/>
      <c r="U1337" s="602"/>
      <c r="V1337" s="602"/>
      <c r="W1337" s="602"/>
      <c r="X1337" s="604">
        <v>5</v>
      </c>
      <c r="Y1337" s="602"/>
      <c r="Z1337" s="602"/>
      <c r="AA1337" s="602"/>
      <c r="AB1337" s="602"/>
      <c r="AC1337" s="602"/>
      <c r="AD1337" s="605">
        <v>5</v>
      </c>
    </row>
    <row r="1338" spans="1:30" ht="15.75" thickBot="1" x14ac:dyDescent="0.3">
      <c r="A1338" s="593" t="s">
        <v>422</v>
      </c>
      <c r="B1338" s="672">
        <v>45337</v>
      </c>
      <c r="C1338" s="671" t="s">
        <v>396</v>
      </c>
      <c r="D1338" s="606" t="s">
        <v>397</v>
      </c>
      <c r="E1338" s="670"/>
      <c r="F1338" s="670"/>
      <c r="G1338" s="670"/>
      <c r="H1338" s="670"/>
      <c r="I1338" s="670"/>
      <c r="J1338" s="670"/>
      <c r="K1338" s="607">
        <v>2478.4699999999998</v>
      </c>
      <c r="L1338" s="670"/>
      <c r="M1338" s="670"/>
      <c r="N1338" s="670"/>
      <c r="O1338" s="670"/>
      <c r="P1338" s="670"/>
      <c r="Q1338" s="603">
        <v>2478.4699999999998</v>
      </c>
      <c r="R1338" s="670"/>
      <c r="S1338" s="670"/>
      <c r="T1338" s="670"/>
      <c r="U1338" s="670"/>
      <c r="V1338" s="670"/>
      <c r="W1338" s="670"/>
      <c r="X1338" s="608">
        <v>12</v>
      </c>
      <c r="Y1338" s="670"/>
      <c r="Z1338" s="670"/>
      <c r="AA1338" s="670"/>
      <c r="AB1338" s="670"/>
      <c r="AC1338" s="670"/>
      <c r="AD1338" s="605">
        <v>12</v>
      </c>
    </row>
    <row r="1339" spans="1:30" ht="15.75" thickBot="1" x14ac:dyDescent="0.3">
      <c r="A1339" s="593" t="s">
        <v>422</v>
      </c>
      <c r="B1339" s="673">
        <v>45365</v>
      </c>
      <c r="C1339" s="671" t="s">
        <v>396</v>
      </c>
      <c r="D1339" s="600" t="s">
        <v>397</v>
      </c>
      <c r="E1339" s="602"/>
      <c r="F1339" s="602"/>
      <c r="G1339" s="602"/>
      <c r="H1339" s="602"/>
      <c r="I1339" s="602"/>
      <c r="J1339" s="602"/>
      <c r="K1339" s="602"/>
      <c r="L1339" s="601">
        <v>1100</v>
      </c>
      <c r="M1339" s="602"/>
      <c r="N1339" s="602"/>
      <c r="O1339" s="602"/>
      <c r="P1339" s="602"/>
      <c r="Q1339" s="603">
        <v>1100</v>
      </c>
      <c r="R1339" s="602"/>
      <c r="S1339" s="602"/>
      <c r="T1339" s="602"/>
      <c r="U1339" s="602"/>
      <c r="V1339" s="602"/>
      <c r="W1339" s="602"/>
      <c r="X1339" s="602"/>
      <c r="Y1339" s="604">
        <v>7</v>
      </c>
      <c r="Z1339" s="602"/>
      <c r="AA1339" s="602"/>
      <c r="AB1339" s="602"/>
      <c r="AC1339" s="602"/>
      <c r="AD1339" s="605">
        <v>7</v>
      </c>
    </row>
    <row r="1340" spans="1:30" ht="15.75" thickBot="1" x14ac:dyDescent="0.3">
      <c r="A1340" s="593" t="s">
        <v>422</v>
      </c>
      <c r="B1340" s="672">
        <v>45370</v>
      </c>
      <c r="C1340" s="671" t="s">
        <v>396</v>
      </c>
      <c r="D1340" s="606" t="s">
        <v>397</v>
      </c>
      <c r="E1340" s="670"/>
      <c r="F1340" s="670"/>
      <c r="G1340" s="670"/>
      <c r="H1340" s="670"/>
      <c r="I1340" s="670"/>
      <c r="J1340" s="670"/>
      <c r="K1340" s="670"/>
      <c r="L1340" s="607">
        <v>629</v>
      </c>
      <c r="M1340" s="670"/>
      <c r="N1340" s="670"/>
      <c r="O1340" s="670"/>
      <c r="P1340" s="670"/>
      <c r="Q1340" s="603">
        <v>629</v>
      </c>
      <c r="R1340" s="670"/>
      <c r="S1340" s="670"/>
      <c r="T1340" s="670"/>
      <c r="U1340" s="670"/>
      <c r="V1340" s="670"/>
      <c r="W1340" s="670"/>
      <c r="X1340" s="670"/>
      <c r="Y1340" s="608">
        <v>2</v>
      </c>
      <c r="Z1340" s="670"/>
      <c r="AA1340" s="670"/>
      <c r="AB1340" s="670"/>
      <c r="AC1340" s="670"/>
      <c r="AD1340" s="605">
        <v>2</v>
      </c>
    </row>
    <row r="1341" spans="1:30" ht="15.75" thickBot="1" x14ac:dyDescent="0.3">
      <c r="A1341" s="593" t="s">
        <v>422</v>
      </c>
      <c r="B1341" s="673">
        <v>45390</v>
      </c>
      <c r="C1341" s="671" t="s">
        <v>396</v>
      </c>
      <c r="D1341" s="600" t="s">
        <v>397</v>
      </c>
      <c r="E1341" s="602"/>
      <c r="F1341" s="602"/>
      <c r="G1341" s="602"/>
      <c r="H1341" s="602"/>
      <c r="I1341" s="602"/>
      <c r="J1341" s="602"/>
      <c r="K1341" s="602"/>
      <c r="L1341" s="601">
        <v>1250</v>
      </c>
      <c r="M1341" s="601">
        <v>150</v>
      </c>
      <c r="N1341" s="602"/>
      <c r="O1341" s="602"/>
      <c r="P1341" s="602"/>
      <c r="Q1341" s="603">
        <v>1400</v>
      </c>
      <c r="R1341" s="602"/>
      <c r="S1341" s="602"/>
      <c r="T1341" s="602"/>
      <c r="U1341" s="602"/>
      <c r="V1341" s="602"/>
      <c r="W1341" s="602"/>
      <c r="X1341" s="602"/>
      <c r="Y1341" s="604">
        <v>6</v>
      </c>
      <c r="Z1341" s="604">
        <v>1</v>
      </c>
      <c r="AA1341" s="602"/>
      <c r="AB1341" s="602"/>
      <c r="AC1341" s="602"/>
      <c r="AD1341" s="605">
        <v>7</v>
      </c>
    </row>
    <row r="1342" spans="1:30" ht="15.75" thickBot="1" x14ac:dyDescent="0.3">
      <c r="A1342" s="593" t="s">
        <v>422</v>
      </c>
      <c r="B1342" s="672">
        <v>45394</v>
      </c>
      <c r="C1342" s="671" t="s">
        <v>396</v>
      </c>
      <c r="D1342" s="606" t="s">
        <v>397</v>
      </c>
      <c r="E1342" s="670"/>
      <c r="F1342" s="670"/>
      <c r="G1342" s="670"/>
      <c r="H1342" s="670"/>
      <c r="I1342" s="670"/>
      <c r="J1342" s="670"/>
      <c r="K1342" s="670"/>
      <c r="L1342" s="670"/>
      <c r="M1342" s="607">
        <v>2700</v>
      </c>
      <c r="N1342" s="670"/>
      <c r="O1342" s="670"/>
      <c r="P1342" s="670"/>
      <c r="Q1342" s="603">
        <v>2700</v>
      </c>
      <c r="R1342" s="670"/>
      <c r="S1342" s="670"/>
      <c r="T1342" s="670"/>
      <c r="U1342" s="670"/>
      <c r="V1342" s="670"/>
      <c r="W1342" s="670"/>
      <c r="X1342" s="670"/>
      <c r="Y1342" s="670"/>
      <c r="Z1342" s="608">
        <v>12</v>
      </c>
      <c r="AA1342" s="670"/>
      <c r="AB1342" s="670"/>
      <c r="AC1342" s="670"/>
      <c r="AD1342" s="605">
        <v>12</v>
      </c>
    </row>
    <row r="1343" spans="1:30" ht="15.75" thickBot="1" x14ac:dyDescent="0.3">
      <c r="A1343" s="593" t="s">
        <v>422</v>
      </c>
      <c r="B1343" s="673">
        <v>45429</v>
      </c>
      <c r="C1343" s="671" t="s">
        <v>396</v>
      </c>
      <c r="D1343" s="600" t="s">
        <v>397</v>
      </c>
      <c r="E1343" s="602"/>
      <c r="F1343" s="602"/>
      <c r="G1343" s="602"/>
      <c r="H1343" s="602"/>
      <c r="I1343" s="602"/>
      <c r="J1343" s="602"/>
      <c r="K1343" s="602"/>
      <c r="L1343" s="602"/>
      <c r="M1343" s="602"/>
      <c r="N1343" s="601">
        <v>3300</v>
      </c>
      <c r="O1343" s="602"/>
      <c r="P1343" s="602"/>
      <c r="Q1343" s="603">
        <v>3300</v>
      </c>
      <c r="R1343" s="602"/>
      <c r="S1343" s="602"/>
      <c r="T1343" s="602"/>
      <c r="U1343" s="602"/>
      <c r="V1343" s="602"/>
      <c r="W1343" s="602"/>
      <c r="X1343" s="602"/>
      <c r="Y1343" s="602"/>
      <c r="Z1343" s="602"/>
      <c r="AA1343" s="604">
        <v>12</v>
      </c>
      <c r="AB1343" s="602"/>
      <c r="AC1343" s="602"/>
      <c r="AD1343" s="605">
        <v>12</v>
      </c>
    </row>
    <row r="1344" spans="1:30" ht="15.75" thickBot="1" x14ac:dyDescent="0.3">
      <c r="A1344" s="593" t="s">
        <v>422</v>
      </c>
      <c r="B1344" s="672">
        <v>45460</v>
      </c>
      <c r="C1344" s="671" t="s">
        <v>396</v>
      </c>
      <c r="D1344" s="606" t="s">
        <v>397</v>
      </c>
      <c r="E1344" s="670"/>
      <c r="F1344" s="670"/>
      <c r="G1344" s="670"/>
      <c r="H1344" s="670"/>
      <c r="I1344" s="670"/>
      <c r="J1344" s="670"/>
      <c r="K1344" s="670"/>
      <c r="L1344" s="670"/>
      <c r="M1344" s="670"/>
      <c r="N1344" s="670"/>
      <c r="O1344" s="607">
        <v>1925.51</v>
      </c>
      <c r="P1344" s="670"/>
      <c r="Q1344" s="603">
        <v>1925.51</v>
      </c>
      <c r="R1344" s="670"/>
      <c r="S1344" s="670"/>
      <c r="T1344" s="670"/>
      <c r="U1344" s="670"/>
      <c r="V1344" s="670"/>
      <c r="W1344" s="670"/>
      <c r="X1344" s="670"/>
      <c r="Y1344" s="670"/>
      <c r="Z1344" s="670"/>
      <c r="AA1344" s="670"/>
      <c r="AB1344" s="608">
        <v>10</v>
      </c>
      <c r="AC1344" s="670"/>
      <c r="AD1344" s="605">
        <v>10</v>
      </c>
    </row>
    <row r="1345" spans="1:30" ht="15.75" thickBot="1" x14ac:dyDescent="0.3">
      <c r="A1345" s="593" t="s">
        <v>422</v>
      </c>
      <c r="B1345" s="673">
        <v>45492</v>
      </c>
      <c r="C1345" s="671" t="s">
        <v>396</v>
      </c>
      <c r="D1345" s="600" t="s">
        <v>397</v>
      </c>
      <c r="E1345" s="602"/>
      <c r="F1345" s="602"/>
      <c r="G1345" s="602"/>
      <c r="H1345" s="602"/>
      <c r="I1345" s="602"/>
      <c r="J1345" s="602"/>
      <c r="K1345" s="602"/>
      <c r="L1345" s="602"/>
      <c r="M1345" s="602"/>
      <c r="N1345" s="602"/>
      <c r="O1345" s="602"/>
      <c r="P1345" s="601">
        <v>1750</v>
      </c>
      <c r="Q1345" s="603">
        <v>1750</v>
      </c>
      <c r="R1345" s="602"/>
      <c r="S1345" s="602"/>
      <c r="T1345" s="602"/>
      <c r="U1345" s="602"/>
      <c r="V1345" s="602"/>
      <c r="W1345" s="602"/>
      <c r="X1345" s="602"/>
      <c r="Y1345" s="602"/>
      <c r="Z1345" s="602"/>
      <c r="AA1345" s="602"/>
      <c r="AB1345" s="602"/>
      <c r="AC1345" s="604">
        <v>8</v>
      </c>
      <c r="AD1345" s="605">
        <v>8</v>
      </c>
    </row>
    <row r="1346" spans="1:30" ht="15.75" thickBot="1" x14ac:dyDescent="0.3">
      <c r="A1346" s="593" t="s">
        <v>422</v>
      </c>
      <c r="B1346" s="671" t="s">
        <v>398</v>
      </c>
      <c r="C1346" s="671" t="s">
        <v>396</v>
      </c>
      <c r="D1346" s="606" t="s">
        <v>397</v>
      </c>
      <c r="E1346" s="670"/>
      <c r="F1346" s="670"/>
      <c r="G1346" s="670"/>
      <c r="H1346" s="670"/>
      <c r="I1346" s="670"/>
      <c r="J1346" s="670"/>
      <c r="K1346" s="670"/>
      <c r="L1346" s="670"/>
      <c r="M1346" s="670"/>
      <c r="N1346" s="670"/>
      <c r="O1346" s="670"/>
      <c r="P1346" s="670"/>
      <c r="Q1346" s="591"/>
      <c r="R1346" s="670"/>
      <c r="S1346" s="670"/>
      <c r="T1346" s="670"/>
      <c r="U1346" s="670"/>
      <c r="V1346" s="670"/>
      <c r="W1346" s="670"/>
      <c r="X1346" s="670"/>
      <c r="Y1346" s="608">
        <v>7</v>
      </c>
      <c r="Z1346" s="608">
        <v>1</v>
      </c>
      <c r="AA1346" s="670"/>
      <c r="AB1346" s="670"/>
      <c r="AC1346" s="670"/>
      <c r="AD1346" s="605">
        <v>8</v>
      </c>
    </row>
    <row r="1347" spans="1:30" ht="15.75" thickBot="1" x14ac:dyDescent="0.3">
      <c r="A1347" s="593" t="s">
        <v>422</v>
      </c>
      <c r="B1347" s="671" t="s">
        <v>400</v>
      </c>
      <c r="C1347" s="671" t="s">
        <v>400</v>
      </c>
      <c r="D1347" s="609" t="s">
        <v>400</v>
      </c>
      <c r="E1347" s="603">
        <v>900</v>
      </c>
      <c r="F1347" s="603">
        <v>1050</v>
      </c>
      <c r="G1347" s="603">
        <v>600</v>
      </c>
      <c r="H1347" s="603">
        <v>1200</v>
      </c>
      <c r="I1347" s="603">
        <v>838.43</v>
      </c>
      <c r="J1347" s="591"/>
      <c r="K1347" s="603">
        <v>3209.07</v>
      </c>
      <c r="L1347" s="603">
        <v>2979</v>
      </c>
      <c r="M1347" s="603">
        <v>2850</v>
      </c>
      <c r="N1347" s="603">
        <v>3300</v>
      </c>
      <c r="O1347" s="603">
        <v>1925.51</v>
      </c>
      <c r="P1347" s="603">
        <v>1750</v>
      </c>
      <c r="Q1347" s="603">
        <v>20602.009999999998</v>
      </c>
      <c r="R1347" s="610">
        <v>5</v>
      </c>
      <c r="S1347" s="610">
        <v>7</v>
      </c>
      <c r="T1347" s="610">
        <v>4</v>
      </c>
      <c r="U1347" s="610">
        <v>7</v>
      </c>
      <c r="V1347" s="610">
        <v>6</v>
      </c>
      <c r="W1347" s="591"/>
      <c r="X1347" s="610">
        <v>17</v>
      </c>
      <c r="Y1347" s="610">
        <v>16</v>
      </c>
      <c r="Z1347" s="610">
        <v>13</v>
      </c>
      <c r="AA1347" s="610">
        <v>12</v>
      </c>
      <c r="AB1347" s="610">
        <v>10</v>
      </c>
      <c r="AC1347" s="610">
        <v>8</v>
      </c>
      <c r="AD1347" s="605">
        <v>100</v>
      </c>
    </row>
    <row r="1348" spans="1:30" ht="15.75" thickBot="1" x14ac:dyDescent="0.3">
      <c r="A1348" s="593" t="s">
        <v>423</v>
      </c>
      <c r="B1348" s="672">
        <v>45141</v>
      </c>
      <c r="C1348" s="671" t="s">
        <v>396</v>
      </c>
      <c r="D1348" s="606" t="s">
        <v>402</v>
      </c>
      <c r="E1348" s="607">
        <v>754</v>
      </c>
      <c r="F1348" s="670"/>
      <c r="G1348" s="670"/>
      <c r="H1348" s="670"/>
      <c r="I1348" s="670"/>
      <c r="J1348" s="670"/>
      <c r="K1348" s="670"/>
      <c r="L1348" s="670"/>
      <c r="M1348" s="670"/>
      <c r="N1348" s="670"/>
      <c r="O1348" s="670"/>
      <c r="P1348" s="670"/>
      <c r="Q1348" s="603">
        <v>754</v>
      </c>
      <c r="R1348" s="608">
        <v>2</v>
      </c>
      <c r="S1348" s="670"/>
      <c r="T1348" s="670"/>
      <c r="U1348" s="670"/>
      <c r="V1348" s="670"/>
      <c r="W1348" s="670"/>
      <c r="X1348" s="670"/>
      <c r="Y1348" s="670"/>
      <c r="Z1348" s="670"/>
      <c r="AA1348" s="670"/>
      <c r="AB1348" s="670"/>
      <c r="AC1348" s="670"/>
      <c r="AD1348" s="605">
        <v>2</v>
      </c>
    </row>
    <row r="1349" spans="1:30" ht="15.75" thickBot="1" x14ac:dyDescent="0.3">
      <c r="A1349" s="593" t="s">
        <v>423</v>
      </c>
      <c r="B1349" s="673">
        <v>45142</v>
      </c>
      <c r="C1349" s="671" t="s">
        <v>396</v>
      </c>
      <c r="D1349" s="600" t="s">
        <v>402</v>
      </c>
      <c r="E1349" s="601">
        <v>8930</v>
      </c>
      <c r="F1349" s="602"/>
      <c r="G1349" s="602"/>
      <c r="H1349" s="602"/>
      <c r="I1349" s="602"/>
      <c r="J1349" s="602"/>
      <c r="K1349" s="602"/>
      <c r="L1349" s="602"/>
      <c r="M1349" s="602"/>
      <c r="N1349" s="602"/>
      <c r="O1349" s="602"/>
      <c r="P1349" s="602"/>
      <c r="Q1349" s="603">
        <v>8930</v>
      </c>
      <c r="R1349" s="604">
        <v>8</v>
      </c>
      <c r="S1349" s="602"/>
      <c r="T1349" s="602"/>
      <c r="U1349" s="602"/>
      <c r="V1349" s="602"/>
      <c r="W1349" s="602"/>
      <c r="X1349" s="602"/>
      <c r="Y1349" s="602"/>
      <c r="Z1349" s="602"/>
      <c r="AA1349" s="602"/>
      <c r="AB1349" s="602"/>
      <c r="AC1349" s="602"/>
      <c r="AD1349" s="605">
        <v>8</v>
      </c>
    </row>
    <row r="1350" spans="1:30" ht="15.75" thickBot="1" x14ac:dyDescent="0.3">
      <c r="A1350" s="593" t="s">
        <v>423</v>
      </c>
      <c r="B1350" s="672">
        <v>45145</v>
      </c>
      <c r="C1350" s="671" t="s">
        <v>396</v>
      </c>
      <c r="D1350" s="606" t="s">
        <v>402</v>
      </c>
      <c r="E1350" s="607">
        <v>1045</v>
      </c>
      <c r="F1350" s="670"/>
      <c r="G1350" s="670"/>
      <c r="H1350" s="670"/>
      <c r="I1350" s="670"/>
      <c r="J1350" s="670"/>
      <c r="K1350" s="670"/>
      <c r="L1350" s="670"/>
      <c r="M1350" s="670"/>
      <c r="N1350" s="670"/>
      <c r="O1350" s="670"/>
      <c r="P1350" s="670"/>
      <c r="Q1350" s="603">
        <v>1045</v>
      </c>
      <c r="R1350" s="608">
        <v>2</v>
      </c>
      <c r="S1350" s="670"/>
      <c r="T1350" s="670"/>
      <c r="U1350" s="670"/>
      <c r="V1350" s="670"/>
      <c r="W1350" s="670"/>
      <c r="X1350" s="670"/>
      <c r="Y1350" s="670"/>
      <c r="Z1350" s="670"/>
      <c r="AA1350" s="670"/>
      <c r="AB1350" s="670"/>
      <c r="AC1350" s="670"/>
      <c r="AD1350" s="605">
        <v>2</v>
      </c>
    </row>
    <row r="1351" spans="1:30" ht="15.75" thickBot="1" x14ac:dyDescent="0.3">
      <c r="A1351" s="593" t="s">
        <v>423</v>
      </c>
      <c r="B1351" s="673">
        <v>45155</v>
      </c>
      <c r="C1351" s="671" t="s">
        <v>396</v>
      </c>
      <c r="D1351" s="600" t="s">
        <v>402</v>
      </c>
      <c r="E1351" s="601">
        <v>11012</v>
      </c>
      <c r="F1351" s="602"/>
      <c r="G1351" s="602"/>
      <c r="H1351" s="602"/>
      <c r="I1351" s="602"/>
      <c r="J1351" s="602"/>
      <c r="K1351" s="602"/>
      <c r="L1351" s="602"/>
      <c r="M1351" s="602"/>
      <c r="N1351" s="602"/>
      <c r="O1351" s="602"/>
      <c r="P1351" s="602"/>
      <c r="Q1351" s="603">
        <v>11012</v>
      </c>
      <c r="R1351" s="604">
        <v>8</v>
      </c>
      <c r="S1351" s="602"/>
      <c r="T1351" s="602"/>
      <c r="U1351" s="602"/>
      <c r="V1351" s="602"/>
      <c r="W1351" s="602"/>
      <c r="X1351" s="602"/>
      <c r="Y1351" s="602"/>
      <c r="Z1351" s="602"/>
      <c r="AA1351" s="602"/>
      <c r="AB1351" s="602"/>
      <c r="AC1351" s="602"/>
      <c r="AD1351" s="605">
        <v>8</v>
      </c>
    </row>
    <row r="1352" spans="1:30" ht="15.75" thickBot="1" x14ac:dyDescent="0.3">
      <c r="A1352" s="593" t="s">
        <v>423</v>
      </c>
      <c r="B1352" s="672">
        <v>45161</v>
      </c>
      <c r="C1352" s="671" t="s">
        <v>396</v>
      </c>
      <c r="D1352" s="606" t="s">
        <v>402</v>
      </c>
      <c r="E1352" s="607">
        <v>7032</v>
      </c>
      <c r="F1352" s="670"/>
      <c r="G1352" s="670"/>
      <c r="H1352" s="670"/>
      <c r="I1352" s="670"/>
      <c r="J1352" s="670"/>
      <c r="K1352" s="670"/>
      <c r="L1352" s="670"/>
      <c r="M1352" s="670"/>
      <c r="N1352" s="670"/>
      <c r="O1352" s="670"/>
      <c r="P1352" s="670"/>
      <c r="Q1352" s="603">
        <v>7032</v>
      </c>
      <c r="R1352" s="608">
        <v>7</v>
      </c>
      <c r="S1352" s="670"/>
      <c r="T1352" s="670"/>
      <c r="U1352" s="670"/>
      <c r="V1352" s="670"/>
      <c r="W1352" s="670"/>
      <c r="X1352" s="670"/>
      <c r="Y1352" s="670"/>
      <c r="Z1352" s="670"/>
      <c r="AA1352" s="670"/>
      <c r="AB1352" s="670"/>
      <c r="AC1352" s="670"/>
      <c r="AD1352" s="605">
        <v>7</v>
      </c>
    </row>
    <row r="1353" spans="1:30" ht="15.75" thickBot="1" x14ac:dyDescent="0.3">
      <c r="A1353" s="593" t="s">
        <v>423</v>
      </c>
      <c r="B1353" s="673">
        <v>45166</v>
      </c>
      <c r="C1353" s="671" t="s">
        <v>396</v>
      </c>
      <c r="D1353" s="600" t="s">
        <v>402</v>
      </c>
      <c r="E1353" s="601">
        <v>55578</v>
      </c>
      <c r="F1353" s="602"/>
      <c r="G1353" s="602"/>
      <c r="H1353" s="602"/>
      <c r="I1353" s="602"/>
      <c r="J1353" s="602"/>
      <c r="K1353" s="602"/>
      <c r="L1353" s="602"/>
      <c r="M1353" s="602"/>
      <c r="N1353" s="602"/>
      <c r="O1353" s="602"/>
      <c r="P1353" s="602"/>
      <c r="Q1353" s="603">
        <v>55578</v>
      </c>
      <c r="R1353" s="604">
        <v>42</v>
      </c>
      <c r="S1353" s="602"/>
      <c r="T1353" s="602"/>
      <c r="U1353" s="602"/>
      <c r="V1353" s="602"/>
      <c r="W1353" s="602"/>
      <c r="X1353" s="602"/>
      <c r="Y1353" s="602"/>
      <c r="Z1353" s="602"/>
      <c r="AA1353" s="602"/>
      <c r="AB1353" s="602"/>
      <c r="AC1353" s="602"/>
      <c r="AD1353" s="605">
        <v>42</v>
      </c>
    </row>
    <row r="1354" spans="1:30" ht="15.75" thickBot="1" x14ac:dyDescent="0.3">
      <c r="A1354" s="593" t="s">
        <v>423</v>
      </c>
      <c r="B1354" s="690">
        <v>45180</v>
      </c>
      <c r="C1354" s="692" t="s">
        <v>396</v>
      </c>
      <c r="D1354" s="606" t="s">
        <v>402</v>
      </c>
      <c r="E1354" s="607">
        <v>64378</v>
      </c>
      <c r="F1354" s="607">
        <v>2468</v>
      </c>
      <c r="G1354" s="670"/>
      <c r="H1354" s="670"/>
      <c r="I1354" s="670"/>
      <c r="J1354" s="670"/>
      <c r="K1354" s="670"/>
      <c r="L1354" s="670"/>
      <c r="M1354" s="670"/>
      <c r="N1354" s="670"/>
      <c r="O1354" s="670"/>
      <c r="P1354" s="670"/>
      <c r="Q1354" s="603">
        <v>66846</v>
      </c>
      <c r="R1354" s="608">
        <v>47</v>
      </c>
      <c r="S1354" s="608">
        <v>4</v>
      </c>
      <c r="T1354" s="670"/>
      <c r="U1354" s="670"/>
      <c r="V1354" s="670"/>
      <c r="W1354" s="670"/>
      <c r="X1354" s="670"/>
      <c r="Y1354" s="670"/>
      <c r="Z1354" s="670"/>
      <c r="AA1354" s="670"/>
      <c r="AB1354" s="670"/>
      <c r="AC1354" s="670"/>
      <c r="AD1354" s="605">
        <v>47</v>
      </c>
    </row>
    <row r="1355" spans="1:30" ht="15.75" thickBot="1" x14ac:dyDescent="0.3">
      <c r="A1355" s="593" t="s">
        <v>423</v>
      </c>
      <c r="B1355" s="691">
        <v>45180</v>
      </c>
      <c r="C1355" s="692" t="s">
        <v>396</v>
      </c>
      <c r="D1355" s="600" t="s">
        <v>399</v>
      </c>
      <c r="E1355" s="601">
        <v>100100</v>
      </c>
      <c r="F1355" s="601">
        <v>67214</v>
      </c>
      <c r="G1355" s="602"/>
      <c r="H1355" s="602"/>
      <c r="I1355" s="602"/>
      <c r="J1355" s="602"/>
      <c r="K1355" s="602"/>
      <c r="L1355" s="602"/>
      <c r="M1355" s="602"/>
      <c r="N1355" s="602"/>
      <c r="O1355" s="602"/>
      <c r="P1355" s="602"/>
      <c r="Q1355" s="603">
        <v>167314</v>
      </c>
      <c r="R1355" s="604">
        <v>160</v>
      </c>
      <c r="S1355" s="604">
        <v>113</v>
      </c>
      <c r="T1355" s="602"/>
      <c r="U1355" s="602"/>
      <c r="V1355" s="602"/>
      <c r="W1355" s="602"/>
      <c r="X1355" s="602"/>
      <c r="Y1355" s="602"/>
      <c r="Z1355" s="602"/>
      <c r="AA1355" s="602"/>
      <c r="AB1355" s="602"/>
      <c r="AC1355" s="602"/>
      <c r="AD1355" s="605">
        <v>273</v>
      </c>
    </row>
    <row r="1356" spans="1:30" ht="15.75" thickBot="1" x14ac:dyDescent="0.3">
      <c r="A1356" s="593" t="s">
        <v>423</v>
      </c>
      <c r="B1356" s="690">
        <v>45180</v>
      </c>
      <c r="C1356" s="692" t="s">
        <v>396</v>
      </c>
      <c r="D1356" s="606" t="s">
        <v>403</v>
      </c>
      <c r="E1356" s="607">
        <v>37694</v>
      </c>
      <c r="F1356" s="607">
        <v>33322</v>
      </c>
      <c r="G1356" s="670"/>
      <c r="H1356" s="670"/>
      <c r="I1356" s="670"/>
      <c r="J1356" s="670"/>
      <c r="K1356" s="670"/>
      <c r="L1356" s="670"/>
      <c r="M1356" s="670"/>
      <c r="N1356" s="670"/>
      <c r="O1356" s="670"/>
      <c r="P1356" s="670"/>
      <c r="Q1356" s="603">
        <v>71016</v>
      </c>
      <c r="R1356" s="608">
        <v>83</v>
      </c>
      <c r="S1356" s="608">
        <v>75</v>
      </c>
      <c r="T1356" s="670"/>
      <c r="U1356" s="670"/>
      <c r="V1356" s="670"/>
      <c r="W1356" s="670"/>
      <c r="X1356" s="670"/>
      <c r="Y1356" s="670"/>
      <c r="Z1356" s="670"/>
      <c r="AA1356" s="670"/>
      <c r="AB1356" s="670"/>
      <c r="AC1356" s="670"/>
      <c r="AD1356" s="605">
        <v>158</v>
      </c>
    </row>
    <row r="1357" spans="1:30" ht="15.75" thickBot="1" x14ac:dyDescent="0.3">
      <c r="A1357" s="593" t="s">
        <v>423</v>
      </c>
      <c r="B1357" s="691">
        <v>45181</v>
      </c>
      <c r="C1357" s="692" t="s">
        <v>396</v>
      </c>
      <c r="D1357" s="600" t="s">
        <v>399</v>
      </c>
      <c r="E1357" s="601">
        <v>140051</v>
      </c>
      <c r="F1357" s="601">
        <v>9896</v>
      </c>
      <c r="G1357" s="602"/>
      <c r="H1357" s="602"/>
      <c r="I1357" s="602"/>
      <c r="J1357" s="602"/>
      <c r="K1357" s="602"/>
      <c r="L1357" s="602"/>
      <c r="M1357" s="602"/>
      <c r="N1357" s="602"/>
      <c r="O1357" s="602"/>
      <c r="P1357" s="602"/>
      <c r="Q1357" s="603">
        <v>149947</v>
      </c>
      <c r="R1357" s="604">
        <v>206</v>
      </c>
      <c r="S1357" s="604">
        <v>15</v>
      </c>
      <c r="T1357" s="602"/>
      <c r="U1357" s="602"/>
      <c r="V1357" s="602"/>
      <c r="W1357" s="602"/>
      <c r="X1357" s="602"/>
      <c r="Y1357" s="602"/>
      <c r="Z1357" s="602"/>
      <c r="AA1357" s="602"/>
      <c r="AB1357" s="602"/>
      <c r="AC1357" s="602"/>
      <c r="AD1357" s="605">
        <v>221</v>
      </c>
    </row>
    <row r="1358" spans="1:30" ht="15.75" thickBot="1" x14ac:dyDescent="0.3">
      <c r="A1358" s="593" t="s">
        <v>423</v>
      </c>
      <c r="B1358" s="690">
        <v>45181</v>
      </c>
      <c r="C1358" s="692" t="s">
        <v>396</v>
      </c>
      <c r="D1358" s="606" t="s">
        <v>403</v>
      </c>
      <c r="E1358" s="607">
        <v>47434</v>
      </c>
      <c r="F1358" s="607">
        <v>6392</v>
      </c>
      <c r="G1358" s="670"/>
      <c r="H1358" s="670"/>
      <c r="I1358" s="670"/>
      <c r="J1358" s="670"/>
      <c r="K1358" s="670"/>
      <c r="L1358" s="670"/>
      <c r="M1358" s="670"/>
      <c r="N1358" s="670"/>
      <c r="O1358" s="670"/>
      <c r="P1358" s="670"/>
      <c r="Q1358" s="603">
        <v>53826</v>
      </c>
      <c r="R1358" s="608">
        <v>93</v>
      </c>
      <c r="S1358" s="608">
        <v>14</v>
      </c>
      <c r="T1358" s="670"/>
      <c r="U1358" s="670"/>
      <c r="V1358" s="670"/>
      <c r="W1358" s="670"/>
      <c r="X1358" s="670"/>
      <c r="Y1358" s="670"/>
      <c r="Z1358" s="670"/>
      <c r="AA1358" s="670"/>
      <c r="AB1358" s="670"/>
      <c r="AC1358" s="670"/>
      <c r="AD1358" s="605">
        <v>107</v>
      </c>
    </row>
    <row r="1359" spans="1:30" ht="15.75" thickBot="1" x14ac:dyDescent="0.3">
      <c r="A1359" s="593" t="s">
        <v>423</v>
      </c>
      <c r="B1359" s="673">
        <v>45187</v>
      </c>
      <c r="C1359" s="671" t="s">
        <v>396</v>
      </c>
      <c r="D1359" s="600" t="s">
        <v>402</v>
      </c>
      <c r="E1359" s="601">
        <v>151089</v>
      </c>
      <c r="F1359" s="601">
        <v>5360</v>
      </c>
      <c r="G1359" s="602"/>
      <c r="H1359" s="602"/>
      <c r="I1359" s="602"/>
      <c r="J1359" s="602"/>
      <c r="K1359" s="602"/>
      <c r="L1359" s="602"/>
      <c r="M1359" s="602"/>
      <c r="N1359" s="602"/>
      <c r="O1359" s="602"/>
      <c r="P1359" s="602"/>
      <c r="Q1359" s="603">
        <v>156449</v>
      </c>
      <c r="R1359" s="604">
        <v>131</v>
      </c>
      <c r="S1359" s="604">
        <v>5</v>
      </c>
      <c r="T1359" s="602"/>
      <c r="U1359" s="602"/>
      <c r="V1359" s="602"/>
      <c r="W1359" s="602"/>
      <c r="X1359" s="602"/>
      <c r="Y1359" s="602"/>
      <c r="Z1359" s="602"/>
      <c r="AA1359" s="602"/>
      <c r="AB1359" s="602"/>
      <c r="AC1359" s="602"/>
      <c r="AD1359" s="605">
        <v>133</v>
      </c>
    </row>
    <row r="1360" spans="1:30" ht="15.75" thickBot="1" x14ac:dyDescent="0.3">
      <c r="A1360" s="593" t="s">
        <v>423</v>
      </c>
      <c r="B1360" s="672">
        <v>45243</v>
      </c>
      <c r="C1360" s="671" t="s">
        <v>396</v>
      </c>
      <c r="D1360" s="606" t="s">
        <v>402</v>
      </c>
      <c r="E1360" s="670"/>
      <c r="F1360" s="670"/>
      <c r="G1360" s="607">
        <v>27358</v>
      </c>
      <c r="H1360" s="607">
        <v>11544</v>
      </c>
      <c r="I1360" s="670"/>
      <c r="J1360" s="670"/>
      <c r="K1360" s="670"/>
      <c r="L1360" s="670"/>
      <c r="M1360" s="670"/>
      <c r="N1360" s="670"/>
      <c r="O1360" s="670"/>
      <c r="P1360" s="670"/>
      <c r="Q1360" s="603">
        <v>38902</v>
      </c>
      <c r="R1360" s="670"/>
      <c r="S1360" s="670"/>
      <c r="T1360" s="608">
        <v>59</v>
      </c>
      <c r="U1360" s="608">
        <v>26</v>
      </c>
      <c r="V1360" s="670"/>
      <c r="W1360" s="670"/>
      <c r="X1360" s="670"/>
      <c r="Y1360" s="670"/>
      <c r="Z1360" s="670"/>
      <c r="AA1360" s="670"/>
      <c r="AB1360" s="670"/>
      <c r="AC1360" s="670"/>
      <c r="AD1360" s="605">
        <v>84</v>
      </c>
    </row>
    <row r="1361" spans="1:30" ht="15.75" thickBot="1" x14ac:dyDescent="0.3">
      <c r="A1361" s="593" t="s">
        <v>423</v>
      </c>
      <c r="B1361" s="673">
        <v>45250</v>
      </c>
      <c r="C1361" s="671" t="s">
        <v>396</v>
      </c>
      <c r="D1361" s="600" t="s">
        <v>402</v>
      </c>
      <c r="E1361" s="602"/>
      <c r="F1361" s="602"/>
      <c r="G1361" s="601">
        <v>278</v>
      </c>
      <c r="H1361" s="601">
        <v>1260</v>
      </c>
      <c r="I1361" s="602"/>
      <c r="J1361" s="602"/>
      <c r="K1361" s="602"/>
      <c r="L1361" s="602"/>
      <c r="M1361" s="602"/>
      <c r="N1361" s="602"/>
      <c r="O1361" s="602"/>
      <c r="P1361" s="602"/>
      <c r="Q1361" s="603">
        <v>1538</v>
      </c>
      <c r="R1361" s="602"/>
      <c r="S1361" s="602"/>
      <c r="T1361" s="604">
        <v>2</v>
      </c>
      <c r="U1361" s="604">
        <v>5</v>
      </c>
      <c r="V1361" s="602"/>
      <c r="W1361" s="602"/>
      <c r="X1361" s="602"/>
      <c r="Y1361" s="602"/>
      <c r="Z1361" s="602"/>
      <c r="AA1361" s="602"/>
      <c r="AB1361" s="602"/>
      <c r="AC1361" s="602"/>
      <c r="AD1361" s="605">
        <v>7</v>
      </c>
    </row>
    <row r="1362" spans="1:30" ht="15.75" thickBot="1" x14ac:dyDescent="0.3">
      <c r="A1362" s="593" t="s">
        <v>423</v>
      </c>
      <c r="B1362" s="672">
        <v>45258</v>
      </c>
      <c r="C1362" s="671" t="s">
        <v>396</v>
      </c>
      <c r="D1362" s="606" t="s">
        <v>402</v>
      </c>
      <c r="E1362" s="670"/>
      <c r="F1362" s="670"/>
      <c r="G1362" s="670"/>
      <c r="H1362" s="607">
        <v>19573</v>
      </c>
      <c r="I1362" s="670"/>
      <c r="J1362" s="670"/>
      <c r="K1362" s="670"/>
      <c r="L1362" s="670"/>
      <c r="M1362" s="670"/>
      <c r="N1362" s="670"/>
      <c r="O1362" s="670"/>
      <c r="P1362" s="670"/>
      <c r="Q1362" s="603">
        <v>19573</v>
      </c>
      <c r="R1362" s="670"/>
      <c r="S1362" s="670"/>
      <c r="T1362" s="670"/>
      <c r="U1362" s="608">
        <v>47</v>
      </c>
      <c r="V1362" s="670"/>
      <c r="W1362" s="670"/>
      <c r="X1362" s="670"/>
      <c r="Y1362" s="670"/>
      <c r="Z1362" s="670"/>
      <c r="AA1362" s="670"/>
      <c r="AB1362" s="670"/>
      <c r="AC1362" s="670"/>
      <c r="AD1362" s="605">
        <v>47</v>
      </c>
    </row>
    <row r="1363" spans="1:30" ht="15.75" thickBot="1" x14ac:dyDescent="0.3">
      <c r="A1363" s="593" t="s">
        <v>423</v>
      </c>
      <c r="B1363" s="673">
        <v>45264</v>
      </c>
      <c r="C1363" s="671" t="s">
        <v>396</v>
      </c>
      <c r="D1363" s="600" t="s">
        <v>402</v>
      </c>
      <c r="E1363" s="602"/>
      <c r="F1363" s="602"/>
      <c r="G1363" s="602"/>
      <c r="H1363" s="601">
        <v>15899</v>
      </c>
      <c r="I1363" s="601">
        <v>338</v>
      </c>
      <c r="J1363" s="602"/>
      <c r="K1363" s="602"/>
      <c r="L1363" s="602"/>
      <c r="M1363" s="602"/>
      <c r="N1363" s="602"/>
      <c r="O1363" s="602"/>
      <c r="P1363" s="602"/>
      <c r="Q1363" s="603">
        <v>16237</v>
      </c>
      <c r="R1363" s="602"/>
      <c r="S1363" s="602"/>
      <c r="T1363" s="602"/>
      <c r="U1363" s="604">
        <v>32</v>
      </c>
      <c r="V1363" s="604">
        <v>1</v>
      </c>
      <c r="W1363" s="602"/>
      <c r="X1363" s="602"/>
      <c r="Y1363" s="602"/>
      <c r="Z1363" s="602"/>
      <c r="AA1363" s="602"/>
      <c r="AB1363" s="602"/>
      <c r="AC1363" s="602"/>
      <c r="AD1363" s="605">
        <v>33</v>
      </c>
    </row>
    <row r="1364" spans="1:30" ht="15.75" thickBot="1" x14ac:dyDescent="0.3">
      <c r="A1364" s="593" t="s">
        <v>423</v>
      </c>
      <c r="B1364" s="672">
        <v>45272</v>
      </c>
      <c r="C1364" s="671" t="s">
        <v>396</v>
      </c>
      <c r="D1364" s="606" t="s">
        <v>402</v>
      </c>
      <c r="E1364" s="670"/>
      <c r="F1364" s="670"/>
      <c r="G1364" s="670"/>
      <c r="H1364" s="670"/>
      <c r="I1364" s="607">
        <v>153</v>
      </c>
      <c r="J1364" s="670"/>
      <c r="K1364" s="670"/>
      <c r="L1364" s="670"/>
      <c r="M1364" s="670"/>
      <c r="N1364" s="670"/>
      <c r="O1364" s="670"/>
      <c r="P1364" s="670"/>
      <c r="Q1364" s="603">
        <v>153</v>
      </c>
      <c r="R1364" s="670"/>
      <c r="S1364" s="670"/>
      <c r="T1364" s="670"/>
      <c r="U1364" s="670"/>
      <c r="V1364" s="608">
        <v>1</v>
      </c>
      <c r="W1364" s="670"/>
      <c r="X1364" s="670"/>
      <c r="Y1364" s="670"/>
      <c r="Z1364" s="670"/>
      <c r="AA1364" s="670"/>
      <c r="AB1364" s="670"/>
      <c r="AC1364" s="670"/>
      <c r="AD1364" s="605">
        <v>1</v>
      </c>
    </row>
    <row r="1365" spans="1:30" ht="15.75" thickBot="1" x14ac:dyDescent="0.3">
      <c r="A1365" s="593" t="s">
        <v>423</v>
      </c>
      <c r="B1365" s="673">
        <v>45275</v>
      </c>
      <c r="C1365" s="671" t="s">
        <v>396</v>
      </c>
      <c r="D1365" s="600" t="s">
        <v>402</v>
      </c>
      <c r="E1365" s="602"/>
      <c r="F1365" s="602"/>
      <c r="G1365" s="602"/>
      <c r="H1365" s="601">
        <v>31462</v>
      </c>
      <c r="I1365" s="601">
        <v>539</v>
      </c>
      <c r="J1365" s="602"/>
      <c r="K1365" s="602"/>
      <c r="L1365" s="602"/>
      <c r="M1365" s="602"/>
      <c r="N1365" s="602"/>
      <c r="O1365" s="602"/>
      <c r="P1365" s="602"/>
      <c r="Q1365" s="603">
        <v>32001</v>
      </c>
      <c r="R1365" s="602"/>
      <c r="S1365" s="602"/>
      <c r="T1365" s="602"/>
      <c r="U1365" s="604">
        <v>56</v>
      </c>
      <c r="V1365" s="604">
        <v>2</v>
      </c>
      <c r="W1365" s="602"/>
      <c r="X1365" s="602"/>
      <c r="Y1365" s="602"/>
      <c r="Z1365" s="602"/>
      <c r="AA1365" s="602"/>
      <c r="AB1365" s="602"/>
      <c r="AC1365" s="602"/>
      <c r="AD1365" s="605">
        <v>57</v>
      </c>
    </row>
    <row r="1366" spans="1:30" ht="15.75" thickBot="1" x14ac:dyDescent="0.3">
      <c r="A1366" s="593" t="s">
        <v>423</v>
      </c>
      <c r="B1366" s="672">
        <v>45288</v>
      </c>
      <c r="C1366" s="671" t="s">
        <v>396</v>
      </c>
      <c r="D1366" s="606" t="s">
        <v>402</v>
      </c>
      <c r="E1366" s="670"/>
      <c r="F1366" s="670"/>
      <c r="G1366" s="670"/>
      <c r="H1366" s="607">
        <v>14945</v>
      </c>
      <c r="I1366" s="607">
        <v>2216</v>
      </c>
      <c r="J1366" s="670"/>
      <c r="K1366" s="670"/>
      <c r="L1366" s="670"/>
      <c r="M1366" s="670"/>
      <c r="N1366" s="670"/>
      <c r="O1366" s="670"/>
      <c r="P1366" s="670"/>
      <c r="Q1366" s="603">
        <v>17161</v>
      </c>
      <c r="R1366" s="670"/>
      <c r="S1366" s="670"/>
      <c r="T1366" s="670"/>
      <c r="U1366" s="608">
        <v>32</v>
      </c>
      <c r="V1366" s="608">
        <v>6</v>
      </c>
      <c r="W1366" s="670"/>
      <c r="X1366" s="670"/>
      <c r="Y1366" s="670"/>
      <c r="Z1366" s="670"/>
      <c r="AA1366" s="670"/>
      <c r="AB1366" s="670"/>
      <c r="AC1366" s="670"/>
      <c r="AD1366" s="605">
        <v>38</v>
      </c>
    </row>
    <row r="1367" spans="1:30" ht="15.75" thickBot="1" x14ac:dyDescent="0.3">
      <c r="A1367" s="593" t="s">
        <v>423</v>
      </c>
      <c r="B1367" s="673">
        <v>45289</v>
      </c>
      <c r="C1367" s="671" t="s">
        <v>396</v>
      </c>
      <c r="D1367" s="600" t="s">
        <v>402</v>
      </c>
      <c r="E1367" s="602"/>
      <c r="F1367" s="602"/>
      <c r="G1367" s="602"/>
      <c r="H1367" s="601">
        <v>5620</v>
      </c>
      <c r="I1367" s="601">
        <v>8205</v>
      </c>
      <c r="J1367" s="602"/>
      <c r="K1367" s="602"/>
      <c r="L1367" s="602"/>
      <c r="M1367" s="602"/>
      <c r="N1367" s="602"/>
      <c r="O1367" s="602"/>
      <c r="P1367" s="602"/>
      <c r="Q1367" s="603">
        <v>13825</v>
      </c>
      <c r="R1367" s="602"/>
      <c r="S1367" s="602"/>
      <c r="T1367" s="602"/>
      <c r="U1367" s="604">
        <v>11</v>
      </c>
      <c r="V1367" s="604">
        <v>16</v>
      </c>
      <c r="W1367" s="602"/>
      <c r="X1367" s="602"/>
      <c r="Y1367" s="602"/>
      <c r="Z1367" s="602"/>
      <c r="AA1367" s="602"/>
      <c r="AB1367" s="602"/>
      <c r="AC1367" s="602"/>
      <c r="AD1367" s="605">
        <v>27</v>
      </c>
    </row>
    <row r="1368" spans="1:30" ht="15.75" thickBot="1" x14ac:dyDescent="0.3">
      <c r="A1368" s="593" t="s">
        <v>423</v>
      </c>
      <c r="B1368" s="672">
        <v>45300</v>
      </c>
      <c r="C1368" s="671" t="s">
        <v>396</v>
      </c>
      <c r="D1368" s="606" t="s">
        <v>402</v>
      </c>
      <c r="E1368" s="670"/>
      <c r="F1368" s="670"/>
      <c r="G1368" s="670"/>
      <c r="H1368" s="670"/>
      <c r="I1368" s="607">
        <v>32059</v>
      </c>
      <c r="J1368" s="607">
        <v>3668</v>
      </c>
      <c r="K1368" s="670"/>
      <c r="L1368" s="670"/>
      <c r="M1368" s="670"/>
      <c r="N1368" s="670"/>
      <c r="O1368" s="670"/>
      <c r="P1368" s="670"/>
      <c r="Q1368" s="603">
        <v>35727</v>
      </c>
      <c r="R1368" s="670"/>
      <c r="S1368" s="670"/>
      <c r="T1368" s="670"/>
      <c r="U1368" s="670"/>
      <c r="V1368" s="608">
        <v>67</v>
      </c>
      <c r="W1368" s="608">
        <v>8</v>
      </c>
      <c r="X1368" s="670"/>
      <c r="Y1368" s="670"/>
      <c r="Z1368" s="670"/>
      <c r="AA1368" s="670"/>
      <c r="AB1368" s="670"/>
      <c r="AC1368" s="670"/>
      <c r="AD1368" s="605">
        <v>74</v>
      </c>
    </row>
    <row r="1369" spans="1:30" ht="15.75" thickBot="1" x14ac:dyDescent="0.3">
      <c r="A1369" s="593" t="s">
        <v>423</v>
      </c>
      <c r="B1369" s="673">
        <v>45320</v>
      </c>
      <c r="C1369" s="671" t="s">
        <v>396</v>
      </c>
      <c r="D1369" s="600" t="s">
        <v>402</v>
      </c>
      <c r="E1369" s="602"/>
      <c r="F1369" s="602"/>
      <c r="G1369" s="602"/>
      <c r="H1369" s="602"/>
      <c r="I1369" s="601">
        <v>901</v>
      </c>
      <c r="J1369" s="602"/>
      <c r="K1369" s="602"/>
      <c r="L1369" s="602"/>
      <c r="M1369" s="602"/>
      <c r="N1369" s="602"/>
      <c r="O1369" s="602"/>
      <c r="P1369" s="602"/>
      <c r="Q1369" s="603">
        <v>901</v>
      </c>
      <c r="R1369" s="602"/>
      <c r="S1369" s="602"/>
      <c r="T1369" s="602"/>
      <c r="U1369" s="602"/>
      <c r="V1369" s="604">
        <v>1</v>
      </c>
      <c r="W1369" s="602"/>
      <c r="X1369" s="602"/>
      <c r="Y1369" s="602"/>
      <c r="Z1369" s="602"/>
      <c r="AA1369" s="602"/>
      <c r="AB1369" s="602"/>
      <c r="AC1369" s="602"/>
      <c r="AD1369" s="605">
        <v>1</v>
      </c>
    </row>
    <row r="1370" spans="1:30" ht="15.75" thickBot="1" x14ac:dyDescent="0.3">
      <c r="A1370" s="593" t="s">
        <v>423</v>
      </c>
      <c r="B1370" s="672">
        <v>45329</v>
      </c>
      <c r="C1370" s="671" t="s">
        <v>396</v>
      </c>
      <c r="D1370" s="606" t="s">
        <v>402</v>
      </c>
      <c r="E1370" s="670"/>
      <c r="F1370" s="670"/>
      <c r="G1370" s="670"/>
      <c r="H1370" s="670"/>
      <c r="I1370" s="607">
        <v>15228</v>
      </c>
      <c r="J1370" s="607">
        <v>35654</v>
      </c>
      <c r="K1370" s="607">
        <v>5563</v>
      </c>
      <c r="L1370" s="670"/>
      <c r="M1370" s="670"/>
      <c r="N1370" s="670"/>
      <c r="O1370" s="670"/>
      <c r="P1370" s="670"/>
      <c r="Q1370" s="603">
        <v>56445</v>
      </c>
      <c r="R1370" s="670"/>
      <c r="S1370" s="670"/>
      <c r="T1370" s="670"/>
      <c r="U1370" s="670"/>
      <c r="V1370" s="608">
        <v>25</v>
      </c>
      <c r="W1370" s="608">
        <v>65</v>
      </c>
      <c r="X1370" s="608">
        <v>11</v>
      </c>
      <c r="Y1370" s="670"/>
      <c r="Z1370" s="670"/>
      <c r="AA1370" s="670"/>
      <c r="AB1370" s="670"/>
      <c r="AC1370" s="670"/>
      <c r="AD1370" s="605">
        <v>97</v>
      </c>
    </row>
    <row r="1371" spans="1:30" ht="15.75" thickBot="1" x14ac:dyDescent="0.3">
      <c r="A1371" s="593" t="s">
        <v>423</v>
      </c>
      <c r="B1371" s="673">
        <v>45348</v>
      </c>
      <c r="C1371" s="671" t="s">
        <v>396</v>
      </c>
      <c r="D1371" s="600" t="s">
        <v>402</v>
      </c>
      <c r="E1371" s="602"/>
      <c r="F1371" s="602"/>
      <c r="G1371" s="602"/>
      <c r="H1371" s="602"/>
      <c r="I1371" s="602"/>
      <c r="J1371" s="601">
        <v>27006</v>
      </c>
      <c r="K1371" s="601">
        <v>501</v>
      </c>
      <c r="L1371" s="602"/>
      <c r="M1371" s="602"/>
      <c r="N1371" s="602"/>
      <c r="O1371" s="602"/>
      <c r="P1371" s="602"/>
      <c r="Q1371" s="603">
        <v>27507</v>
      </c>
      <c r="R1371" s="602"/>
      <c r="S1371" s="602"/>
      <c r="T1371" s="602"/>
      <c r="U1371" s="602"/>
      <c r="V1371" s="602"/>
      <c r="W1371" s="604">
        <v>48</v>
      </c>
      <c r="X1371" s="604">
        <v>2</v>
      </c>
      <c r="Y1371" s="602"/>
      <c r="Z1371" s="602"/>
      <c r="AA1371" s="602"/>
      <c r="AB1371" s="602"/>
      <c r="AC1371" s="602"/>
      <c r="AD1371" s="605">
        <v>49</v>
      </c>
    </row>
    <row r="1372" spans="1:30" ht="15.75" thickBot="1" x14ac:dyDescent="0.3">
      <c r="A1372" s="593" t="s">
        <v>423</v>
      </c>
      <c r="B1372" s="672">
        <v>45358</v>
      </c>
      <c r="C1372" s="671" t="s">
        <v>396</v>
      </c>
      <c r="D1372" s="606" t="s">
        <v>402</v>
      </c>
      <c r="E1372" s="670"/>
      <c r="F1372" s="670"/>
      <c r="G1372" s="670"/>
      <c r="H1372" s="670"/>
      <c r="I1372" s="670"/>
      <c r="J1372" s="607">
        <v>8239</v>
      </c>
      <c r="K1372" s="607">
        <v>5967</v>
      </c>
      <c r="L1372" s="670"/>
      <c r="M1372" s="670"/>
      <c r="N1372" s="670"/>
      <c r="O1372" s="670"/>
      <c r="P1372" s="670"/>
      <c r="Q1372" s="603">
        <v>14206</v>
      </c>
      <c r="R1372" s="670"/>
      <c r="S1372" s="670"/>
      <c r="T1372" s="670"/>
      <c r="U1372" s="670"/>
      <c r="V1372" s="670"/>
      <c r="W1372" s="608">
        <v>15</v>
      </c>
      <c r="X1372" s="608">
        <v>10</v>
      </c>
      <c r="Y1372" s="670"/>
      <c r="Z1372" s="670"/>
      <c r="AA1372" s="670"/>
      <c r="AB1372" s="670"/>
      <c r="AC1372" s="670"/>
      <c r="AD1372" s="605">
        <v>25</v>
      </c>
    </row>
    <row r="1373" spans="1:30" ht="15.75" thickBot="1" x14ac:dyDescent="0.3">
      <c r="A1373" s="593" t="s">
        <v>423</v>
      </c>
      <c r="B1373" s="673">
        <v>45362</v>
      </c>
      <c r="C1373" s="671" t="s">
        <v>396</v>
      </c>
      <c r="D1373" s="600" t="s">
        <v>402</v>
      </c>
      <c r="E1373" s="602"/>
      <c r="F1373" s="602"/>
      <c r="G1373" s="602"/>
      <c r="H1373" s="602"/>
      <c r="I1373" s="602"/>
      <c r="J1373" s="601">
        <v>951</v>
      </c>
      <c r="K1373" s="601">
        <v>24046</v>
      </c>
      <c r="L1373" s="602"/>
      <c r="M1373" s="602"/>
      <c r="N1373" s="602"/>
      <c r="O1373" s="602"/>
      <c r="P1373" s="602"/>
      <c r="Q1373" s="603">
        <v>24997</v>
      </c>
      <c r="R1373" s="602"/>
      <c r="S1373" s="602"/>
      <c r="T1373" s="602"/>
      <c r="U1373" s="602"/>
      <c r="V1373" s="602"/>
      <c r="W1373" s="604">
        <v>1</v>
      </c>
      <c r="X1373" s="604">
        <v>36</v>
      </c>
      <c r="Y1373" s="602"/>
      <c r="Z1373" s="602"/>
      <c r="AA1373" s="602"/>
      <c r="AB1373" s="602"/>
      <c r="AC1373" s="602"/>
      <c r="AD1373" s="605">
        <v>37</v>
      </c>
    </row>
    <row r="1374" spans="1:30" ht="15.75" thickBot="1" x14ac:dyDescent="0.3">
      <c r="A1374" s="593" t="s">
        <v>423</v>
      </c>
      <c r="B1374" s="672">
        <v>45369</v>
      </c>
      <c r="C1374" s="671" t="s">
        <v>396</v>
      </c>
      <c r="D1374" s="606" t="s">
        <v>402</v>
      </c>
      <c r="E1374" s="670"/>
      <c r="F1374" s="670"/>
      <c r="G1374" s="670"/>
      <c r="H1374" s="670"/>
      <c r="I1374" s="670"/>
      <c r="J1374" s="670"/>
      <c r="K1374" s="607">
        <v>30252</v>
      </c>
      <c r="L1374" s="607">
        <v>1697</v>
      </c>
      <c r="M1374" s="670"/>
      <c r="N1374" s="670"/>
      <c r="O1374" s="670"/>
      <c r="P1374" s="670"/>
      <c r="Q1374" s="603">
        <v>31949</v>
      </c>
      <c r="R1374" s="670"/>
      <c r="S1374" s="670"/>
      <c r="T1374" s="670"/>
      <c r="U1374" s="670"/>
      <c r="V1374" s="670"/>
      <c r="W1374" s="670"/>
      <c r="X1374" s="608">
        <v>41</v>
      </c>
      <c r="Y1374" s="608">
        <v>5</v>
      </c>
      <c r="Z1374" s="670"/>
      <c r="AA1374" s="670"/>
      <c r="AB1374" s="670"/>
      <c r="AC1374" s="670"/>
      <c r="AD1374" s="605">
        <v>46</v>
      </c>
    </row>
    <row r="1375" spans="1:30" ht="15.75" thickBot="1" x14ac:dyDescent="0.3">
      <c r="A1375" s="593" t="s">
        <v>423</v>
      </c>
      <c r="B1375" s="691">
        <v>45386</v>
      </c>
      <c r="C1375" s="692" t="s">
        <v>396</v>
      </c>
      <c r="D1375" s="600" t="s">
        <v>399</v>
      </c>
      <c r="E1375" s="602"/>
      <c r="F1375" s="602"/>
      <c r="G1375" s="601">
        <v>136210</v>
      </c>
      <c r="H1375" s="601">
        <v>25657</v>
      </c>
      <c r="I1375" s="601">
        <v>407</v>
      </c>
      <c r="J1375" s="601">
        <v>972</v>
      </c>
      <c r="K1375" s="602"/>
      <c r="L1375" s="602"/>
      <c r="M1375" s="601">
        <v>4545</v>
      </c>
      <c r="N1375" s="602"/>
      <c r="O1375" s="602"/>
      <c r="P1375" s="602"/>
      <c r="Q1375" s="603">
        <v>167791</v>
      </c>
      <c r="R1375" s="602"/>
      <c r="S1375" s="602"/>
      <c r="T1375" s="604">
        <v>205</v>
      </c>
      <c r="U1375" s="604">
        <v>40</v>
      </c>
      <c r="V1375" s="604">
        <v>1</v>
      </c>
      <c r="W1375" s="604">
        <v>1</v>
      </c>
      <c r="X1375" s="602"/>
      <c r="Y1375" s="602"/>
      <c r="Z1375" s="604">
        <v>7</v>
      </c>
      <c r="AA1375" s="602"/>
      <c r="AB1375" s="602"/>
      <c r="AC1375" s="602"/>
      <c r="AD1375" s="605">
        <v>253</v>
      </c>
    </row>
    <row r="1376" spans="1:30" ht="15.75" thickBot="1" x14ac:dyDescent="0.3">
      <c r="A1376" s="593" t="s">
        <v>423</v>
      </c>
      <c r="B1376" s="690">
        <v>45386</v>
      </c>
      <c r="C1376" s="692" t="s">
        <v>396</v>
      </c>
      <c r="D1376" s="606" t="s">
        <v>403</v>
      </c>
      <c r="E1376" s="670"/>
      <c r="F1376" s="670"/>
      <c r="G1376" s="607">
        <v>45069</v>
      </c>
      <c r="H1376" s="607">
        <v>9419</v>
      </c>
      <c r="I1376" s="607">
        <v>348</v>
      </c>
      <c r="J1376" s="670"/>
      <c r="K1376" s="670"/>
      <c r="L1376" s="670"/>
      <c r="M1376" s="607">
        <v>980</v>
      </c>
      <c r="N1376" s="670"/>
      <c r="O1376" s="670"/>
      <c r="P1376" s="670"/>
      <c r="Q1376" s="603">
        <v>55816</v>
      </c>
      <c r="R1376" s="670"/>
      <c r="S1376" s="670"/>
      <c r="T1376" s="608">
        <v>111</v>
      </c>
      <c r="U1376" s="608">
        <v>24</v>
      </c>
      <c r="V1376" s="608">
        <v>1</v>
      </c>
      <c r="W1376" s="670"/>
      <c r="X1376" s="670"/>
      <c r="Y1376" s="670"/>
      <c r="Z1376" s="608">
        <v>3</v>
      </c>
      <c r="AA1376" s="670"/>
      <c r="AB1376" s="670"/>
      <c r="AC1376" s="670"/>
      <c r="AD1376" s="605">
        <v>139</v>
      </c>
    </row>
    <row r="1377" spans="1:30" ht="15.75" thickBot="1" x14ac:dyDescent="0.3">
      <c r="A1377" s="593" t="s">
        <v>423</v>
      </c>
      <c r="B1377" s="673">
        <v>45390</v>
      </c>
      <c r="C1377" s="671" t="s">
        <v>396</v>
      </c>
      <c r="D1377" s="600" t="s">
        <v>402</v>
      </c>
      <c r="E1377" s="602"/>
      <c r="F1377" s="602"/>
      <c r="G1377" s="602"/>
      <c r="H1377" s="602"/>
      <c r="I1377" s="602"/>
      <c r="J1377" s="602"/>
      <c r="K1377" s="601">
        <v>2369</v>
      </c>
      <c r="L1377" s="601">
        <v>42505</v>
      </c>
      <c r="M1377" s="601">
        <v>2570</v>
      </c>
      <c r="N1377" s="602"/>
      <c r="O1377" s="602"/>
      <c r="P1377" s="602"/>
      <c r="Q1377" s="603">
        <v>47444</v>
      </c>
      <c r="R1377" s="602"/>
      <c r="S1377" s="602"/>
      <c r="T1377" s="602"/>
      <c r="U1377" s="602"/>
      <c r="V1377" s="602"/>
      <c r="W1377" s="602"/>
      <c r="X1377" s="604">
        <v>4</v>
      </c>
      <c r="Y1377" s="604">
        <v>67</v>
      </c>
      <c r="Z1377" s="604">
        <v>3</v>
      </c>
      <c r="AA1377" s="602"/>
      <c r="AB1377" s="602"/>
      <c r="AC1377" s="602"/>
      <c r="AD1377" s="605">
        <v>73</v>
      </c>
    </row>
    <row r="1378" spans="1:30" ht="15.75" thickBot="1" x14ac:dyDescent="0.3">
      <c r="A1378" s="593" t="s">
        <v>423</v>
      </c>
      <c r="B1378" s="672">
        <v>45399</v>
      </c>
      <c r="C1378" s="671" t="s">
        <v>396</v>
      </c>
      <c r="D1378" s="606" t="s">
        <v>402</v>
      </c>
      <c r="E1378" s="670"/>
      <c r="F1378" s="670"/>
      <c r="G1378" s="670"/>
      <c r="H1378" s="670"/>
      <c r="I1378" s="670"/>
      <c r="J1378" s="670"/>
      <c r="K1378" s="670"/>
      <c r="L1378" s="607">
        <v>860</v>
      </c>
      <c r="M1378" s="670"/>
      <c r="N1378" s="670"/>
      <c r="O1378" s="670"/>
      <c r="P1378" s="670"/>
      <c r="Q1378" s="603">
        <v>860</v>
      </c>
      <c r="R1378" s="670"/>
      <c r="S1378" s="670"/>
      <c r="T1378" s="670"/>
      <c r="U1378" s="670"/>
      <c r="V1378" s="670"/>
      <c r="W1378" s="670"/>
      <c r="X1378" s="670"/>
      <c r="Y1378" s="608">
        <v>1</v>
      </c>
      <c r="Z1378" s="670"/>
      <c r="AA1378" s="670"/>
      <c r="AB1378" s="670"/>
      <c r="AC1378" s="670"/>
      <c r="AD1378" s="605">
        <v>1</v>
      </c>
    </row>
    <row r="1379" spans="1:30" ht="15.75" thickBot="1" x14ac:dyDescent="0.3">
      <c r="A1379" s="593" t="s">
        <v>423</v>
      </c>
      <c r="B1379" s="691">
        <v>45404</v>
      </c>
      <c r="C1379" s="692" t="s">
        <v>396</v>
      </c>
      <c r="D1379" s="600" t="s">
        <v>402</v>
      </c>
      <c r="E1379" s="602"/>
      <c r="F1379" s="602"/>
      <c r="G1379" s="602"/>
      <c r="H1379" s="602"/>
      <c r="I1379" s="602"/>
      <c r="J1379" s="602"/>
      <c r="K1379" s="602"/>
      <c r="L1379" s="601">
        <v>8544</v>
      </c>
      <c r="M1379" s="601">
        <v>10712</v>
      </c>
      <c r="N1379" s="602"/>
      <c r="O1379" s="602"/>
      <c r="P1379" s="602"/>
      <c r="Q1379" s="603">
        <v>19256</v>
      </c>
      <c r="R1379" s="602"/>
      <c r="S1379" s="602"/>
      <c r="T1379" s="602"/>
      <c r="U1379" s="602"/>
      <c r="V1379" s="602"/>
      <c r="W1379" s="602"/>
      <c r="X1379" s="602"/>
      <c r="Y1379" s="604">
        <v>10</v>
      </c>
      <c r="Z1379" s="604">
        <v>17</v>
      </c>
      <c r="AA1379" s="602"/>
      <c r="AB1379" s="602"/>
      <c r="AC1379" s="602"/>
      <c r="AD1379" s="605">
        <v>26</v>
      </c>
    </row>
    <row r="1380" spans="1:30" ht="15.75" thickBot="1" x14ac:dyDescent="0.3">
      <c r="A1380" s="593" t="s">
        <v>423</v>
      </c>
      <c r="B1380" s="690">
        <v>45404</v>
      </c>
      <c r="C1380" s="692" t="s">
        <v>396</v>
      </c>
      <c r="D1380" s="606" t="s">
        <v>399</v>
      </c>
      <c r="E1380" s="670"/>
      <c r="F1380" s="670"/>
      <c r="G1380" s="607">
        <v>7797</v>
      </c>
      <c r="H1380" s="607">
        <v>175195</v>
      </c>
      <c r="I1380" s="607">
        <v>2873</v>
      </c>
      <c r="J1380" s="607">
        <v>5023</v>
      </c>
      <c r="K1380" s="607">
        <v>1990</v>
      </c>
      <c r="L1380" s="607">
        <v>415</v>
      </c>
      <c r="M1380" s="607">
        <v>1000</v>
      </c>
      <c r="N1380" s="670"/>
      <c r="O1380" s="670"/>
      <c r="P1380" s="670"/>
      <c r="Q1380" s="603">
        <v>194293</v>
      </c>
      <c r="R1380" s="670"/>
      <c r="S1380" s="670"/>
      <c r="T1380" s="608">
        <v>11</v>
      </c>
      <c r="U1380" s="608">
        <v>294</v>
      </c>
      <c r="V1380" s="608">
        <v>4</v>
      </c>
      <c r="W1380" s="608">
        <v>7</v>
      </c>
      <c r="X1380" s="608">
        <v>3</v>
      </c>
      <c r="Y1380" s="608">
        <v>1</v>
      </c>
      <c r="Z1380" s="608">
        <v>1</v>
      </c>
      <c r="AA1380" s="670"/>
      <c r="AB1380" s="670"/>
      <c r="AC1380" s="670"/>
      <c r="AD1380" s="605">
        <v>320</v>
      </c>
    </row>
    <row r="1381" spans="1:30" ht="15.75" thickBot="1" x14ac:dyDescent="0.3">
      <c r="A1381" s="593" t="s">
        <v>423</v>
      </c>
      <c r="B1381" s="691">
        <v>45404</v>
      </c>
      <c r="C1381" s="692" t="s">
        <v>396</v>
      </c>
      <c r="D1381" s="600" t="s">
        <v>403</v>
      </c>
      <c r="E1381" s="602"/>
      <c r="F1381" s="602"/>
      <c r="G1381" s="601">
        <v>4175</v>
      </c>
      <c r="H1381" s="601">
        <v>69915</v>
      </c>
      <c r="I1381" s="601">
        <v>143</v>
      </c>
      <c r="J1381" s="601">
        <v>896</v>
      </c>
      <c r="K1381" s="601">
        <v>1251</v>
      </c>
      <c r="L1381" s="602"/>
      <c r="M1381" s="601">
        <v>1587</v>
      </c>
      <c r="N1381" s="602"/>
      <c r="O1381" s="602"/>
      <c r="P1381" s="602"/>
      <c r="Q1381" s="603">
        <v>77967</v>
      </c>
      <c r="R1381" s="602"/>
      <c r="S1381" s="602"/>
      <c r="T1381" s="604">
        <v>11</v>
      </c>
      <c r="U1381" s="604">
        <v>174</v>
      </c>
      <c r="V1381" s="604">
        <v>1</v>
      </c>
      <c r="W1381" s="604">
        <v>2</v>
      </c>
      <c r="X1381" s="604">
        <v>3</v>
      </c>
      <c r="Y1381" s="602"/>
      <c r="Z1381" s="604">
        <v>2</v>
      </c>
      <c r="AA1381" s="602"/>
      <c r="AB1381" s="602"/>
      <c r="AC1381" s="602"/>
      <c r="AD1381" s="605">
        <v>193</v>
      </c>
    </row>
    <row r="1382" spans="1:30" ht="15.75" thickBot="1" x14ac:dyDescent="0.3">
      <c r="A1382" s="593" t="s">
        <v>423</v>
      </c>
      <c r="B1382" s="690">
        <v>45406</v>
      </c>
      <c r="C1382" s="692" t="s">
        <v>396</v>
      </c>
      <c r="D1382" s="606" t="s">
        <v>399</v>
      </c>
      <c r="E1382" s="670"/>
      <c r="F1382" s="670"/>
      <c r="G1382" s="607">
        <v>468</v>
      </c>
      <c r="H1382" s="607">
        <v>100729</v>
      </c>
      <c r="I1382" s="607">
        <v>21611</v>
      </c>
      <c r="J1382" s="607">
        <v>26947</v>
      </c>
      <c r="K1382" s="607">
        <v>29969</v>
      </c>
      <c r="L1382" s="607">
        <v>34286</v>
      </c>
      <c r="M1382" s="607">
        <v>15607</v>
      </c>
      <c r="N1382" s="670"/>
      <c r="O1382" s="670"/>
      <c r="P1382" s="670"/>
      <c r="Q1382" s="603">
        <v>229617</v>
      </c>
      <c r="R1382" s="670"/>
      <c r="S1382" s="670"/>
      <c r="T1382" s="608">
        <v>1</v>
      </c>
      <c r="U1382" s="608">
        <v>164</v>
      </c>
      <c r="V1382" s="608">
        <v>33</v>
      </c>
      <c r="W1382" s="608">
        <v>38</v>
      </c>
      <c r="X1382" s="608">
        <v>51</v>
      </c>
      <c r="Y1382" s="608">
        <v>52</v>
      </c>
      <c r="Z1382" s="608">
        <v>36</v>
      </c>
      <c r="AA1382" s="670"/>
      <c r="AB1382" s="670"/>
      <c r="AC1382" s="670"/>
      <c r="AD1382" s="605">
        <v>362</v>
      </c>
    </row>
    <row r="1383" spans="1:30" ht="15.75" thickBot="1" x14ac:dyDescent="0.3">
      <c r="A1383" s="593" t="s">
        <v>423</v>
      </c>
      <c r="B1383" s="691">
        <v>45406</v>
      </c>
      <c r="C1383" s="692" t="s">
        <v>396</v>
      </c>
      <c r="D1383" s="600" t="s">
        <v>403</v>
      </c>
      <c r="E1383" s="602"/>
      <c r="F1383" s="602"/>
      <c r="G1383" s="602"/>
      <c r="H1383" s="601">
        <v>38945</v>
      </c>
      <c r="I1383" s="601">
        <v>7793</v>
      </c>
      <c r="J1383" s="601">
        <v>5914</v>
      </c>
      <c r="K1383" s="601">
        <v>12669</v>
      </c>
      <c r="L1383" s="601">
        <v>8974</v>
      </c>
      <c r="M1383" s="601">
        <v>11582</v>
      </c>
      <c r="N1383" s="602"/>
      <c r="O1383" s="602"/>
      <c r="P1383" s="602"/>
      <c r="Q1383" s="603">
        <v>85877</v>
      </c>
      <c r="R1383" s="602"/>
      <c r="S1383" s="602"/>
      <c r="T1383" s="602"/>
      <c r="U1383" s="604">
        <v>98</v>
      </c>
      <c r="V1383" s="604">
        <v>18</v>
      </c>
      <c r="W1383" s="604">
        <v>13</v>
      </c>
      <c r="X1383" s="604">
        <v>36</v>
      </c>
      <c r="Y1383" s="604">
        <v>26</v>
      </c>
      <c r="Z1383" s="604">
        <v>26</v>
      </c>
      <c r="AA1383" s="602"/>
      <c r="AB1383" s="602"/>
      <c r="AC1383" s="602"/>
      <c r="AD1383" s="605">
        <v>213</v>
      </c>
    </row>
    <row r="1384" spans="1:30" ht="15.75" thickBot="1" x14ac:dyDescent="0.3">
      <c r="A1384" s="593" t="s">
        <v>423</v>
      </c>
      <c r="B1384" s="690">
        <v>45407</v>
      </c>
      <c r="C1384" s="692" t="s">
        <v>396</v>
      </c>
      <c r="D1384" s="606" t="s">
        <v>399</v>
      </c>
      <c r="E1384" s="670"/>
      <c r="F1384" s="670"/>
      <c r="G1384" s="670"/>
      <c r="H1384" s="607">
        <v>27366</v>
      </c>
      <c r="I1384" s="607">
        <v>20414</v>
      </c>
      <c r="J1384" s="607">
        <v>28925</v>
      </c>
      <c r="K1384" s="607">
        <v>30845</v>
      </c>
      <c r="L1384" s="607">
        <v>34025</v>
      </c>
      <c r="M1384" s="607">
        <v>10792</v>
      </c>
      <c r="N1384" s="670"/>
      <c r="O1384" s="670"/>
      <c r="P1384" s="670"/>
      <c r="Q1384" s="603">
        <v>152367</v>
      </c>
      <c r="R1384" s="670"/>
      <c r="S1384" s="670"/>
      <c r="T1384" s="670"/>
      <c r="U1384" s="608">
        <v>39</v>
      </c>
      <c r="V1384" s="608">
        <v>33</v>
      </c>
      <c r="W1384" s="608">
        <v>43</v>
      </c>
      <c r="X1384" s="608">
        <v>49</v>
      </c>
      <c r="Y1384" s="608">
        <v>62</v>
      </c>
      <c r="Z1384" s="608">
        <v>28</v>
      </c>
      <c r="AA1384" s="670"/>
      <c r="AB1384" s="670"/>
      <c r="AC1384" s="670"/>
      <c r="AD1384" s="605">
        <v>248</v>
      </c>
    </row>
    <row r="1385" spans="1:30" ht="15.75" thickBot="1" x14ac:dyDescent="0.3">
      <c r="A1385" s="593" t="s">
        <v>423</v>
      </c>
      <c r="B1385" s="691">
        <v>45407</v>
      </c>
      <c r="C1385" s="692" t="s">
        <v>396</v>
      </c>
      <c r="D1385" s="600" t="s">
        <v>403</v>
      </c>
      <c r="E1385" s="602"/>
      <c r="F1385" s="602"/>
      <c r="G1385" s="602"/>
      <c r="H1385" s="601">
        <v>6568</v>
      </c>
      <c r="I1385" s="601">
        <v>5681</v>
      </c>
      <c r="J1385" s="601">
        <v>7623</v>
      </c>
      <c r="K1385" s="601">
        <v>8453</v>
      </c>
      <c r="L1385" s="601">
        <v>14039</v>
      </c>
      <c r="M1385" s="601">
        <v>8615</v>
      </c>
      <c r="N1385" s="602"/>
      <c r="O1385" s="602"/>
      <c r="P1385" s="602"/>
      <c r="Q1385" s="603">
        <v>50979</v>
      </c>
      <c r="R1385" s="602"/>
      <c r="S1385" s="602"/>
      <c r="T1385" s="602"/>
      <c r="U1385" s="604">
        <v>13</v>
      </c>
      <c r="V1385" s="604">
        <v>11</v>
      </c>
      <c r="W1385" s="604">
        <v>18</v>
      </c>
      <c r="X1385" s="604">
        <v>21</v>
      </c>
      <c r="Y1385" s="604">
        <v>36</v>
      </c>
      <c r="Z1385" s="604">
        <v>25</v>
      </c>
      <c r="AA1385" s="602"/>
      <c r="AB1385" s="602"/>
      <c r="AC1385" s="602"/>
      <c r="AD1385" s="605">
        <v>121</v>
      </c>
    </row>
    <row r="1386" spans="1:30" ht="15.75" thickBot="1" x14ac:dyDescent="0.3">
      <c r="A1386" s="593" t="s">
        <v>423</v>
      </c>
      <c r="B1386" s="690">
        <v>45408</v>
      </c>
      <c r="C1386" s="692" t="s">
        <v>396</v>
      </c>
      <c r="D1386" s="606" t="s">
        <v>399</v>
      </c>
      <c r="E1386" s="670"/>
      <c r="F1386" s="670"/>
      <c r="G1386" s="670"/>
      <c r="H1386" s="607">
        <v>5920</v>
      </c>
      <c r="I1386" s="607">
        <v>4827</v>
      </c>
      <c r="J1386" s="607">
        <v>8511</v>
      </c>
      <c r="K1386" s="607">
        <v>12392</v>
      </c>
      <c r="L1386" s="607">
        <v>10279</v>
      </c>
      <c r="M1386" s="607">
        <v>7353</v>
      </c>
      <c r="N1386" s="670"/>
      <c r="O1386" s="670"/>
      <c r="P1386" s="670"/>
      <c r="Q1386" s="603">
        <v>49282</v>
      </c>
      <c r="R1386" s="670"/>
      <c r="S1386" s="670"/>
      <c r="T1386" s="670"/>
      <c r="U1386" s="608">
        <v>10</v>
      </c>
      <c r="V1386" s="608">
        <v>8</v>
      </c>
      <c r="W1386" s="608">
        <v>14</v>
      </c>
      <c r="X1386" s="608">
        <v>19</v>
      </c>
      <c r="Y1386" s="608">
        <v>15</v>
      </c>
      <c r="Z1386" s="608">
        <v>17</v>
      </c>
      <c r="AA1386" s="670"/>
      <c r="AB1386" s="670"/>
      <c r="AC1386" s="670"/>
      <c r="AD1386" s="605">
        <v>78</v>
      </c>
    </row>
    <row r="1387" spans="1:30" ht="15.75" thickBot="1" x14ac:dyDescent="0.3">
      <c r="A1387" s="593" t="s">
        <v>423</v>
      </c>
      <c r="B1387" s="691">
        <v>45408</v>
      </c>
      <c r="C1387" s="692" t="s">
        <v>396</v>
      </c>
      <c r="D1387" s="600" t="s">
        <v>403</v>
      </c>
      <c r="E1387" s="602"/>
      <c r="F1387" s="602"/>
      <c r="G1387" s="602"/>
      <c r="H1387" s="601">
        <v>1949</v>
      </c>
      <c r="I1387" s="601">
        <v>2178</v>
      </c>
      <c r="J1387" s="601">
        <v>3232</v>
      </c>
      <c r="K1387" s="601">
        <v>4376</v>
      </c>
      <c r="L1387" s="601">
        <v>3788</v>
      </c>
      <c r="M1387" s="601">
        <v>4742</v>
      </c>
      <c r="N1387" s="602"/>
      <c r="O1387" s="602"/>
      <c r="P1387" s="602"/>
      <c r="Q1387" s="603">
        <v>20265</v>
      </c>
      <c r="R1387" s="602"/>
      <c r="S1387" s="602"/>
      <c r="T1387" s="602"/>
      <c r="U1387" s="604">
        <v>5</v>
      </c>
      <c r="V1387" s="604">
        <v>5</v>
      </c>
      <c r="W1387" s="604">
        <v>6</v>
      </c>
      <c r="X1387" s="604">
        <v>11</v>
      </c>
      <c r="Y1387" s="604">
        <v>10</v>
      </c>
      <c r="Z1387" s="604">
        <v>15</v>
      </c>
      <c r="AA1387" s="602"/>
      <c r="AB1387" s="602"/>
      <c r="AC1387" s="602"/>
      <c r="AD1387" s="605">
        <v>49</v>
      </c>
    </row>
    <row r="1388" spans="1:30" ht="15.75" thickBot="1" x14ac:dyDescent="0.3">
      <c r="A1388" s="593" t="s">
        <v>423</v>
      </c>
      <c r="B1388" s="690">
        <v>45411</v>
      </c>
      <c r="C1388" s="692" t="s">
        <v>396</v>
      </c>
      <c r="D1388" s="606" t="s">
        <v>399</v>
      </c>
      <c r="E1388" s="670"/>
      <c r="F1388" s="670"/>
      <c r="G1388" s="670"/>
      <c r="H1388" s="607">
        <v>15701</v>
      </c>
      <c r="I1388" s="607">
        <v>2069</v>
      </c>
      <c r="J1388" s="607">
        <v>1601</v>
      </c>
      <c r="K1388" s="607">
        <v>19229</v>
      </c>
      <c r="L1388" s="607">
        <v>25955</v>
      </c>
      <c r="M1388" s="607">
        <v>16308</v>
      </c>
      <c r="N1388" s="670"/>
      <c r="O1388" s="670"/>
      <c r="P1388" s="670"/>
      <c r="Q1388" s="603">
        <v>80863</v>
      </c>
      <c r="R1388" s="670"/>
      <c r="S1388" s="670"/>
      <c r="T1388" s="670"/>
      <c r="U1388" s="608">
        <v>26</v>
      </c>
      <c r="V1388" s="608">
        <v>4</v>
      </c>
      <c r="W1388" s="608">
        <v>3</v>
      </c>
      <c r="X1388" s="608">
        <v>35</v>
      </c>
      <c r="Y1388" s="608">
        <v>43</v>
      </c>
      <c r="Z1388" s="608">
        <v>31</v>
      </c>
      <c r="AA1388" s="670"/>
      <c r="AB1388" s="670"/>
      <c r="AC1388" s="670"/>
      <c r="AD1388" s="605">
        <v>140</v>
      </c>
    </row>
    <row r="1389" spans="1:30" ht="15.75" thickBot="1" x14ac:dyDescent="0.3">
      <c r="A1389" s="593" t="s">
        <v>423</v>
      </c>
      <c r="B1389" s="691">
        <v>45411</v>
      </c>
      <c r="C1389" s="692" t="s">
        <v>396</v>
      </c>
      <c r="D1389" s="600" t="s">
        <v>403</v>
      </c>
      <c r="E1389" s="602"/>
      <c r="F1389" s="602"/>
      <c r="G1389" s="602"/>
      <c r="H1389" s="601">
        <v>3478</v>
      </c>
      <c r="I1389" s="601">
        <v>673</v>
      </c>
      <c r="J1389" s="601">
        <v>322</v>
      </c>
      <c r="K1389" s="601">
        <v>9137</v>
      </c>
      <c r="L1389" s="601">
        <v>6390</v>
      </c>
      <c r="M1389" s="601">
        <v>7882</v>
      </c>
      <c r="N1389" s="602"/>
      <c r="O1389" s="602"/>
      <c r="P1389" s="602"/>
      <c r="Q1389" s="603">
        <v>27882</v>
      </c>
      <c r="R1389" s="602"/>
      <c r="S1389" s="602"/>
      <c r="T1389" s="602"/>
      <c r="U1389" s="604">
        <v>7</v>
      </c>
      <c r="V1389" s="604">
        <v>2</v>
      </c>
      <c r="W1389" s="604">
        <v>1</v>
      </c>
      <c r="X1389" s="604">
        <v>21</v>
      </c>
      <c r="Y1389" s="604">
        <v>20</v>
      </c>
      <c r="Z1389" s="604">
        <v>20</v>
      </c>
      <c r="AA1389" s="602"/>
      <c r="AB1389" s="602"/>
      <c r="AC1389" s="602"/>
      <c r="AD1389" s="605">
        <v>70</v>
      </c>
    </row>
    <row r="1390" spans="1:30" ht="15.75" thickBot="1" x14ac:dyDescent="0.3">
      <c r="A1390" s="593" t="s">
        <v>423</v>
      </c>
      <c r="B1390" s="672">
        <v>45415</v>
      </c>
      <c r="C1390" s="671" t="s">
        <v>396</v>
      </c>
      <c r="D1390" s="606" t="s">
        <v>402</v>
      </c>
      <c r="E1390" s="670"/>
      <c r="F1390" s="670"/>
      <c r="G1390" s="670"/>
      <c r="H1390" s="670"/>
      <c r="I1390" s="670"/>
      <c r="J1390" s="670"/>
      <c r="K1390" s="670"/>
      <c r="L1390" s="607">
        <v>1137</v>
      </c>
      <c r="M1390" s="607">
        <v>6875</v>
      </c>
      <c r="N1390" s="607">
        <v>491</v>
      </c>
      <c r="O1390" s="670"/>
      <c r="P1390" s="670"/>
      <c r="Q1390" s="603">
        <v>8503</v>
      </c>
      <c r="R1390" s="670"/>
      <c r="S1390" s="670"/>
      <c r="T1390" s="670"/>
      <c r="U1390" s="670"/>
      <c r="V1390" s="670"/>
      <c r="W1390" s="670"/>
      <c r="X1390" s="670"/>
      <c r="Y1390" s="608">
        <v>2</v>
      </c>
      <c r="Z1390" s="608">
        <v>19</v>
      </c>
      <c r="AA1390" s="608">
        <v>2</v>
      </c>
      <c r="AB1390" s="670"/>
      <c r="AC1390" s="670"/>
      <c r="AD1390" s="605">
        <v>22</v>
      </c>
    </row>
    <row r="1391" spans="1:30" ht="15.75" thickBot="1" x14ac:dyDescent="0.3">
      <c r="A1391" s="593" t="s">
        <v>423</v>
      </c>
      <c r="B1391" s="691">
        <v>45418</v>
      </c>
      <c r="C1391" s="692" t="s">
        <v>396</v>
      </c>
      <c r="D1391" s="600" t="s">
        <v>399</v>
      </c>
      <c r="E1391" s="602"/>
      <c r="F1391" s="602"/>
      <c r="G1391" s="602"/>
      <c r="H1391" s="602"/>
      <c r="I1391" s="602"/>
      <c r="J1391" s="602"/>
      <c r="K1391" s="601">
        <v>1055</v>
      </c>
      <c r="L1391" s="601">
        <v>511</v>
      </c>
      <c r="M1391" s="601">
        <v>17979</v>
      </c>
      <c r="N1391" s="602"/>
      <c r="O1391" s="602"/>
      <c r="P1391" s="602"/>
      <c r="Q1391" s="603">
        <v>19545</v>
      </c>
      <c r="R1391" s="602"/>
      <c r="S1391" s="602"/>
      <c r="T1391" s="602"/>
      <c r="U1391" s="602"/>
      <c r="V1391" s="602"/>
      <c r="W1391" s="602"/>
      <c r="X1391" s="604">
        <v>1</v>
      </c>
      <c r="Y1391" s="604">
        <v>1</v>
      </c>
      <c r="Z1391" s="604">
        <v>30</v>
      </c>
      <c r="AA1391" s="602"/>
      <c r="AB1391" s="602"/>
      <c r="AC1391" s="602"/>
      <c r="AD1391" s="605">
        <v>32</v>
      </c>
    </row>
    <row r="1392" spans="1:30" ht="15.75" thickBot="1" x14ac:dyDescent="0.3">
      <c r="A1392" s="593" t="s">
        <v>423</v>
      </c>
      <c r="B1392" s="690">
        <v>45418</v>
      </c>
      <c r="C1392" s="692" t="s">
        <v>396</v>
      </c>
      <c r="D1392" s="606" t="s">
        <v>403</v>
      </c>
      <c r="E1392" s="670"/>
      <c r="F1392" s="670"/>
      <c r="G1392" s="670"/>
      <c r="H1392" s="670"/>
      <c r="I1392" s="670"/>
      <c r="J1392" s="670"/>
      <c r="K1392" s="607">
        <v>445</v>
      </c>
      <c r="L1392" s="607">
        <v>59</v>
      </c>
      <c r="M1392" s="607">
        <v>4546</v>
      </c>
      <c r="N1392" s="670"/>
      <c r="O1392" s="670"/>
      <c r="P1392" s="670"/>
      <c r="Q1392" s="603">
        <v>5050</v>
      </c>
      <c r="R1392" s="670"/>
      <c r="S1392" s="670"/>
      <c r="T1392" s="670"/>
      <c r="U1392" s="670"/>
      <c r="V1392" s="670"/>
      <c r="W1392" s="670"/>
      <c r="X1392" s="608">
        <v>1</v>
      </c>
      <c r="Y1392" s="608">
        <v>1</v>
      </c>
      <c r="Z1392" s="608">
        <v>14</v>
      </c>
      <c r="AA1392" s="670"/>
      <c r="AB1392" s="670"/>
      <c r="AC1392" s="670"/>
      <c r="AD1392" s="605">
        <v>16</v>
      </c>
    </row>
    <row r="1393" spans="1:30" ht="15.75" thickBot="1" x14ac:dyDescent="0.3">
      <c r="A1393" s="593" t="s">
        <v>423</v>
      </c>
      <c r="B1393" s="673">
        <v>45422</v>
      </c>
      <c r="C1393" s="671" t="s">
        <v>396</v>
      </c>
      <c r="D1393" s="600" t="s">
        <v>402</v>
      </c>
      <c r="E1393" s="602"/>
      <c r="F1393" s="602"/>
      <c r="G1393" s="602"/>
      <c r="H1393" s="602"/>
      <c r="I1393" s="602"/>
      <c r="J1393" s="602"/>
      <c r="K1393" s="602"/>
      <c r="L1393" s="601">
        <v>4246</v>
      </c>
      <c r="M1393" s="601">
        <v>29761</v>
      </c>
      <c r="N1393" s="601">
        <v>1250</v>
      </c>
      <c r="O1393" s="602"/>
      <c r="P1393" s="602"/>
      <c r="Q1393" s="603">
        <v>35257</v>
      </c>
      <c r="R1393" s="602"/>
      <c r="S1393" s="602"/>
      <c r="T1393" s="602"/>
      <c r="U1393" s="602"/>
      <c r="V1393" s="602"/>
      <c r="W1393" s="602"/>
      <c r="X1393" s="602"/>
      <c r="Y1393" s="604">
        <v>4</v>
      </c>
      <c r="Z1393" s="604">
        <v>45</v>
      </c>
      <c r="AA1393" s="604">
        <v>3</v>
      </c>
      <c r="AB1393" s="602"/>
      <c r="AC1393" s="602"/>
      <c r="AD1393" s="605">
        <v>49</v>
      </c>
    </row>
    <row r="1394" spans="1:30" ht="15.75" thickBot="1" x14ac:dyDescent="0.3">
      <c r="A1394" s="593" t="s">
        <v>423</v>
      </c>
      <c r="B1394" s="672">
        <v>45432</v>
      </c>
      <c r="C1394" s="671" t="s">
        <v>396</v>
      </c>
      <c r="D1394" s="606" t="s">
        <v>402</v>
      </c>
      <c r="E1394" s="670"/>
      <c r="F1394" s="670"/>
      <c r="G1394" s="670"/>
      <c r="H1394" s="670"/>
      <c r="I1394" s="670"/>
      <c r="J1394" s="670"/>
      <c r="K1394" s="670"/>
      <c r="L1394" s="670"/>
      <c r="M1394" s="607">
        <v>37326</v>
      </c>
      <c r="N1394" s="607">
        <v>489</v>
      </c>
      <c r="O1394" s="670"/>
      <c r="P1394" s="670"/>
      <c r="Q1394" s="603">
        <v>37815</v>
      </c>
      <c r="R1394" s="670"/>
      <c r="S1394" s="670"/>
      <c r="T1394" s="670"/>
      <c r="U1394" s="670"/>
      <c r="V1394" s="670"/>
      <c r="W1394" s="670"/>
      <c r="X1394" s="670"/>
      <c r="Y1394" s="670"/>
      <c r="Z1394" s="608">
        <v>42</v>
      </c>
      <c r="AA1394" s="608">
        <v>2</v>
      </c>
      <c r="AB1394" s="670"/>
      <c r="AC1394" s="670"/>
      <c r="AD1394" s="605">
        <v>42</v>
      </c>
    </row>
    <row r="1395" spans="1:30" ht="15.75" thickBot="1" x14ac:dyDescent="0.3">
      <c r="A1395" s="593" t="s">
        <v>423</v>
      </c>
      <c r="B1395" s="691">
        <v>45433</v>
      </c>
      <c r="C1395" s="692" t="s">
        <v>396</v>
      </c>
      <c r="D1395" s="600" t="s">
        <v>399</v>
      </c>
      <c r="E1395" s="602"/>
      <c r="F1395" s="602"/>
      <c r="G1395" s="602"/>
      <c r="H1395" s="602"/>
      <c r="I1395" s="601">
        <v>9650</v>
      </c>
      <c r="J1395" s="602"/>
      <c r="K1395" s="602"/>
      <c r="L1395" s="602"/>
      <c r="M1395" s="601">
        <v>21367</v>
      </c>
      <c r="N1395" s="601">
        <v>44449</v>
      </c>
      <c r="O1395" s="602"/>
      <c r="P1395" s="602"/>
      <c r="Q1395" s="603">
        <v>75466</v>
      </c>
      <c r="R1395" s="602"/>
      <c r="S1395" s="602"/>
      <c r="T1395" s="602"/>
      <c r="U1395" s="602"/>
      <c r="V1395" s="604">
        <v>12</v>
      </c>
      <c r="W1395" s="602"/>
      <c r="X1395" s="602"/>
      <c r="Y1395" s="602"/>
      <c r="Z1395" s="604">
        <v>34</v>
      </c>
      <c r="AA1395" s="604">
        <v>76</v>
      </c>
      <c r="AB1395" s="602"/>
      <c r="AC1395" s="602"/>
      <c r="AD1395" s="605">
        <v>121</v>
      </c>
    </row>
    <row r="1396" spans="1:30" ht="15.75" thickBot="1" x14ac:dyDescent="0.3">
      <c r="A1396" s="593" t="s">
        <v>423</v>
      </c>
      <c r="B1396" s="690">
        <v>45433</v>
      </c>
      <c r="C1396" s="692" t="s">
        <v>396</v>
      </c>
      <c r="D1396" s="606" t="s">
        <v>403</v>
      </c>
      <c r="E1396" s="670"/>
      <c r="F1396" s="670"/>
      <c r="G1396" s="670"/>
      <c r="H1396" s="670"/>
      <c r="I1396" s="607">
        <v>2053</v>
      </c>
      <c r="J1396" s="670"/>
      <c r="K1396" s="670"/>
      <c r="L1396" s="670"/>
      <c r="M1396" s="607">
        <v>5902</v>
      </c>
      <c r="N1396" s="607">
        <v>15430</v>
      </c>
      <c r="O1396" s="670"/>
      <c r="P1396" s="670"/>
      <c r="Q1396" s="603">
        <v>23385</v>
      </c>
      <c r="R1396" s="670"/>
      <c r="S1396" s="670"/>
      <c r="T1396" s="670"/>
      <c r="U1396" s="670"/>
      <c r="V1396" s="608">
        <v>5</v>
      </c>
      <c r="W1396" s="670"/>
      <c r="X1396" s="670"/>
      <c r="Y1396" s="670"/>
      <c r="Z1396" s="608">
        <v>17</v>
      </c>
      <c r="AA1396" s="608">
        <v>40</v>
      </c>
      <c r="AB1396" s="670"/>
      <c r="AC1396" s="670"/>
      <c r="AD1396" s="605">
        <v>62</v>
      </c>
    </row>
    <row r="1397" spans="1:30" ht="15.75" thickBot="1" x14ac:dyDescent="0.3">
      <c r="A1397" s="593" t="s">
        <v>423</v>
      </c>
      <c r="B1397" s="673">
        <v>45440</v>
      </c>
      <c r="C1397" s="671" t="s">
        <v>396</v>
      </c>
      <c r="D1397" s="600" t="s">
        <v>402</v>
      </c>
      <c r="E1397" s="602"/>
      <c r="F1397" s="602"/>
      <c r="G1397" s="602"/>
      <c r="H1397" s="602"/>
      <c r="I1397" s="602"/>
      <c r="J1397" s="602"/>
      <c r="K1397" s="602"/>
      <c r="L1397" s="602"/>
      <c r="M1397" s="601">
        <v>22409</v>
      </c>
      <c r="N1397" s="601">
        <v>25556</v>
      </c>
      <c r="O1397" s="602"/>
      <c r="P1397" s="602"/>
      <c r="Q1397" s="603">
        <v>47965</v>
      </c>
      <c r="R1397" s="602"/>
      <c r="S1397" s="602"/>
      <c r="T1397" s="602"/>
      <c r="U1397" s="602"/>
      <c r="V1397" s="602"/>
      <c r="W1397" s="602"/>
      <c r="X1397" s="602"/>
      <c r="Y1397" s="602"/>
      <c r="Z1397" s="604">
        <v>37</v>
      </c>
      <c r="AA1397" s="604">
        <v>28</v>
      </c>
      <c r="AB1397" s="602"/>
      <c r="AC1397" s="602"/>
      <c r="AD1397" s="605">
        <v>65</v>
      </c>
    </row>
    <row r="1398" spans="1:30" ht="15.75" thickBot="1" x14ac:dyDescent="0.3">
      <c r="A1398" s="593" t="s">
        <v>423</v>
      </c>
      <c r="B1398" s="672">
        <v>45441</v>
      </c>
      <c r="C1398" s="671" t="s">
        <v>396</v>
      </c>
      <c r="D1398" s="606" t="s">
        <v>402</v>
      </c>
      <c r="E1398" s="670"/>
      <c r="F1398" s="670"/>
      <c r="G1398" s="670"/>
      <c r="H1398" s="670"/>
      <c r="I1398" s="670"/>
      <c r="J1398" s="670"/>
      <c r="K1398" s="670"/>
      <c r="L1398" s="670"/>
      <c r="M1398" s="607">
        <v>569</v>
      </c>
      <c r="N1398" s="670"/>
      <c r="O1398" s="670"/>
      <c r="P1398" s="670"/>
      <c r="Q1398" s="603">
        <v>569</v>
      </c>
      <c r="R1398" s="670"/>
      <c r="S1398" s="670"/>
      <c r="T1398" s="670"/>
      <c r="U1398" s="670"/>
      <c r="V1398" s="670"/>
      <c r="W1398" s="670"/>
      <c r="X1398" s="670"/>
      <c r="Y1398" s="670"/>
      <c r="Z1398" s="608">
        <v>1</v>
      </c>
      <c r="AA1398" s="670"/>
      <c r="AB1398" s="670"/>
      <c r="AC1398" s="670"/>
      <c r="AD1398" s="605">
        <v>1</v>
      </c>
    </row>
    <row r="1399" spans="1:30" ht="15.75" thickBot="1" x14ac:dyDescent="0.3">
      <c r="A1399" s="593" t="s">
        <v>423</v>
      </c>
      <c r="B1399" s="691">
        <v>45447</v>
      </c>
      <c r="C1399" s="692" t="s">
        <v>396</v>
      </c>
      <c r="D1399" s="600" t="s">
        <v>402</v>
      </c>
      <c r="E1399" s="602"/>
      <c r="F1399" s="602"/>
      <c r="G1399" s="602"/>
      <c r="H1399" s="602"/>
      <c r="I1399" s="602"/>
      <c r="J1399" s="602"/>
      <c r="K1399" s="602"/>
      <c r="L1399" s="602"/>
      <c r="M1399" s="601">
        <v>25695</v>
      </c>
      <c r="N1399" s="601">
        <v>2507</v>
      </c>
      <c r="O1399" s="601">
        <v>3632</v>
      </c>
      <c r="P1399" s="602"/>
      <c r="Q1399" s="603">
        <v>31834</v>
      </c>
      <c r="R1399" s="602"/>
      <c r="S1399" s="602"/>
      <c r="T1399" s="602"/>
      <c r="U1399" s="602"/>
      <c r="V1399" s="602"/>
      <c r="W1399" s="602"/>
      <c r="X1399" s="602"/>
      <c r="Y1399" s="602"/>
      <c r="Z1399" s="604">
        <v>41</v>
      </c>
      <c r="AA1399" s="604">
        <v>4</v>
      </c>
      <c r="AB1399" s="604">
        <v>8</v>
      </c>
      <c r="AC1399" s="602"/>
      <c r="AD1399" s="605">
        <v>51</v>
      </c>
    </row>
    <row r="1400" spans="1:30" ht="15.75" thickBot="1" x14ac:dyDescent="0.3">
      <c r="A1400" s="593" t="s">
        <v>423</v>
      </c>
      <c r="B1400" s="690">
        <v>45447</v>
      </c>
      <c r="C1400" s="692" t="s">
        <v>396</v>
      </c>
      <c r="D1400" s="606" t="s">
        <v>399</v>
      </c>
      <c r="E1400" s="670"/>
      <c r="F1400" s="670"/>
      <c r="G1400" s="670"/>
      <c r="H1400" s="670"/>
      <c r="I1400" s="607">
        <v>13152</v>
      </c>
      <c r="J1400" s="607">
        <v>3898</v>
      </c>
      <c r="K1400" s="670"/>
      <c r="L1400" s="670"/>
      <c r="M1400" s="607">
        <v>1276</v>
      </c>
      <c r="N1400" s="607">
        <v>33473</v>
      </c>
      <c r="O1400" s="607">
        <v>2453</v>
      </c>
      <c r="P1400" s="670"/>
      <c r="Q1400" s="603">
        <v>54252</v>
      </c>
      <c r="R1400" s="670"/>
      <c r="S1400" s="670"/>
      <c r="T1400" s="670"/>
      <c r="U1400" s="670"/>
      <c r="V1400" s="608">
        <v>17</v>
      </c>
      <c r="W1400" s="608">
        <v>5</v>
      </c>
      <c r="X1400" s="670"/>
      <c r="Y1400" s="670"/>
      <c r="Z1400" s="608">
        <v>2</v>
      </c>
      <c r="AA1400" s="608">
        <v>52</v>
      </c>
      <c r="AB1400" s="608">
        <v>4</v>
      </c>
      <c r="AC1400" s="670"/>
      <c r="AD1400" s="605">
        <v>77</v>
      </c>
    </row>
    <row r="1401" spans="1:30" ht="15.75" thickBot="1" x14ac:dyDescent="0.3">
      <c r="A1401" s="593" t="s">
        <v>423</v>
      </c>
      <c r="B1401" s="691">
        <v>45447</v>
      </c>
      <c r="C1401" s="692" t="s">
        <v>396</v>
      </c>
      <c r="D1401" s="600" t="s">
        <v>403</v>
      </c>
      <c r="E1401" s="602"/>
      <c r="F1401" s="602"/>
      <c r="G1401" s="602"/>
      <c r="H1401" s="602"/>
      <c r="I1401" s="601">
        <v>2352</v>
      </c>
      <c r="J1401" s="601">
        <v>2941</v>
      </c>
      <c r="K1401" s="602"/>
      <c r="L1401" s="602"/>
      <c r="M1401" s="601">
        <v>418</v>
      </c>
      <c r="N1401" s="601">
        <v>7111</v>
      </c>
      <c r="O1401" s="601">
        <v>801</v>
      </c>
      <c r="P1401" s="602"/>
      <c r="Q1401" s="603">
        <v>13623</v>
      </c>
      <c r="R1401" s="602"/>
      <c r="S1401" s="602"/>
      <c r="T1401" s="602"/>
      <c r="U1401" s="602"/>
      <c r="V1401" s="604">
        <v>5</v>
      </c>
      <c r="W1401" s="604">
        <v>6</v>
      </c>
      <c r="X1401" s="602"/>
      <c r="Y1401" s="602"/>
      <c r="Z1401" s="604">
        <v>1</v>
      </c>
      <c r="AA1401" s="604">
        <v>20</v>
      </c>
      <c r="AB1401" s="604">
        <v>2</v>
      </c>
      <c r="AC1401" s="602"/>
      <c r="AD1401" s="605">
        <v>34</v>
      </c>
    </row>
    <row r="1402" spans="1:30" ht="15.75" thickBot="1" x14ac:dyDescent="0.3">
      <c r="A1402" s="593" t="s">
        <v>423</v>
      </c>
      <c r="B1402" s="672">
        <v>45448</v>
      </c>
      <c r="C1402" s="671" t="s">
        <v>396</v>
      </c>
      <c r="D1402" s="606" t="s">
        <v>402</v>
      </c>
      <c r="E1402" s="670"/>
      <c r="F1402" s="670"/>
      <c r="G1402" s="670"/>
      <c r="H1402" s="670"/>
      <c r="I1402" s="670"/>
      <c r="J1402" s="670"/>
      <c r="K1402" s="670"/>
      <c r="L1402" s="670"/>
      <c r="M1402" s="607">
        <v>500</v>
      </c>
      <c r="N1402" s="607">
        <v>14286</v>
      </c>
      <c r="O1402" s="607">
        <v>475</v>
      </c>
      <c r="P1402" s="670"/>
      <c r="Q1402" s="603">
        <v>15261</v>
      </c>
      <c r="R1402" s="670"/>
      <c r="S1402" s="670"/>
      <c r="T1402" s="670"/>
      <c r="U1402" s="670"/>
      <c r="V1402" s="670"/>
      <c r="W1402" s="670"/>
      <c r="X1402" s="670"/>
      <c r="Y1402" s="670"/>
      <c r="Z1402" s="608">
        <v>1</v>
      </c>
      <c r="AA1402" s="608">
        <v>22</v>
      </c>
      <c r="AB1402" s="608">
        <v>2</v>
      </c>
      <c r="AC1402" s="670"/>
      <c r="AD1402" s="605">
        <v>23</v>
      </c>
    </row>
    <row r="1403" spans="1:30" ht="15.75" thickBot="1" x14ac:dyDescent="0.3">
      <c r="A1403" s="593" t="s">
        <v>423</v>
      </c>
      <c r="B1403" s="691">
        <v>45456</v>
      </c>
      <c r="C1403" s="692" t="s">
        <v>396</v>
      </c>
      <c r="D1403" s="600" t="s">
        <v>399</v>
      </c>
      <c r="E1403" s="602"/>
      <c r="F1403" s="602"/>
      <c r="G1403" s="601">
        <v>1791</v>
      </c>
      <c r="H1403" s="601">
        <v>8650</v>
      </c>
      <c r="I1403" s="601">
        <v>1000</v>
      </c>
      <c r="J1403" s="601">
        <v>1815</v>
      </c>
      <c r="K1403" s="601">
        <v>620</v>
      </c>
      <c r="L1403" s="601">
        <v>2654</v>
      </c>
      <c r="M1403" s="601">
        <v>12423</v>
      </c>
      <c r="N1403" s="601">
        <v>48236</v>
      </c>
      <c r="O1403" s="601">
        <v>58221</v>
      </c>
      <c r="P1403" s="602"/>
      <c r="Q1403" s="603">
        <v>135410</v>
      </c>
      <c r="R1403" s="602"/>
      <c r="S1403" s="602"/>
      <c r="T1403" s="604">
        <v>2</v>
      </c>
      <c r="U1403" s="604">
        <v>13</v>
      </c>
      <c r="V1403" s="604">
        <v>1</v>
      </c>
      <c r="W1403" s="604">
        <v>3</v>
      </c>
      <c r="X1403" s="604">
        <v>1</v>
      </c>
      <c r="Y1403" s="604">
        <v>6</v>
      </c>
      <c r="Z1403" s="604">
        <v>20</v>
      </c>
      <c r="AA1403" s="604">
        <v>81</v>
      </c>
      <c r="AB1403" s="604">
        <v>96</v>
      </c>
      <c r="AC1403" s="602"/>
      <c r="AD1403" s="605">
        <v>219</v>
      </c>
    </row>
    <row r="1404" spans="1:30" ht="15.75" thickBot="1" x14ac:dyDescent="0.3">
      <c r="A1404" s="593" t="s">
        <v>423</v>
      </c>
      <c r="B1404" s="690">
        <v>45456</v>
      </c>
      <c r="C1404" s="692" t="s">
        <v>396</v>
      </c>
      <c r="D1404" s="606" t="s">
        <v>403</v>
      </c>
      <c r="E1404" s="670"/>
      <c r="F1404" s="670"/>
      <c r="G1404" s="670"/>
      <c r="H1404" s="607">
        <v>2910</v>
      </c>
      <c r="I1404" s="670"/>
      <c r="J1404" s="607">
        <v>1174</v>
      </c>
      <c r="K1404" s="670"/>
      <c r="L1404" s="607">
        <v>1847</v>
      </c>
      <c r="M1404" s="607">
        <v>4027</v>
      </c>
      <c r="N1404" s="607">
        <v>16992</v>
      </c>
      <c r="O1404" s="607">
        <v>20832</v>
      </c>
      <c r="P1404" s="670"/>
      <c r="Q1404" s="603">
        <v>47782</v>
      </c>
      <c r="R1404" s="670"/>
      <c r="S1404" s="670"/>
      <c r="T1404" s="670"/>
      <c r="U1404" s="608">
        <v>8</v>
      </c>
      <c r="V1404" s="670"/>
      <c r="W1404" s="608">
        <v>3</v>
      </c>
      <c r="X1404" s="670"/>
      <c r="Y1404" s="608">
        <v>5</v>
      </c>
      <c r="Z1404" s="608">
        <v>13</v>
      </c>
      <c r="AA1404" s="608">
        <v>51</v>
      </c>
      <c r="AB1404" s="608">
        <v>62</v>
      </c>
      <c r="AC1404" s="670"/>
      <c r="AD1404" s="605">
        <v>141</v>
      </c>
    </row>
    <row r="1405" spans="1:30" ht="15.75" thickBot="1" x14ac:dyDescent="0.3">
      <c r="A1405" s="593" t="s">
        <v>423</v>
      </c>
      <c r="B1405" s="691">
        <v>45457</v>
      </c>
      <c r="C1405" s="692" t="s">
        <v>396</v>
      </c>
      <c r="D1405" s="600" t="s">
        <v>399</v>
      </c>
      <c r="E1405" s="602"/>
      <c r="F1405" s="602"/>
      <c r="G1405" s="601">
        <v>5572</v>
      </c>
      <c r="H1405" s="601">
        <v>12331</v>
      </c>
      <c r="I1405" s="602"/>
      <c r="J1405" s="602"/>
      <c r="K1405" s="601">
        <v>1939</v>
      </c>
      <c r="L1405" s="601">
        <v>2743</v>
      </c>
      <c r="M1405" s="601">
        <v>801</v>
      </c>
      <c r="N1405" s="601">
        <v>4480</v>
      </c>
      <c r="O1405" s="601">
        <v>47183</v>
      </c>
      <c r="P1405" s="602"/>
      <c r="Q1405" s="603">
        <v>75049</v>
      </c>
      <c r="R1405" s="602"/>
      <c r="S1405" s="602"/>
      <c r="T1405" s="604">
        <v>7</v>
      </c>
      <c r="U1405" s="604">
        <v>17</v>
      </c>
      <c r="V1405" s="602"/>
      <c r="W1405" s="602"/>
      <c r="X1405" s="604">
        <v>2</v>
      </c>
      <c r="Y1405" s="604">
        <v>4</v>
      </c>
      <c r="Z1405" s="604">
        <v>2</v>
      </c>
      <c r="AA1405" s="604">
        <v>8</v>
      </c>
      <c r="AB1405" s="604">
        <v>76</v>
      </c>
      <c r="AC1405" s="602"/>
      <c r="AD1405" s="605">
        <v>116</v>
      </c>
    </row>
    <row r="1406" spans="1:30" ht="15.75" thickBot="1" x14ac:dyDescent="0.3">
      <c r="A1406" s="593" t="s">
        <v>423</v>
      </c>
      <c r="B1406" s="690">
        <v>45457</v>
      </c>
      <c r="C1406" s="692" t="s">
        <v>396</v>
      </c>
      <c r="D1406" s="606" t="s">
        <v>403</v>
      </c>
      <c r="E1406" s="670"/>
      <c r="F1406" s="670"/>
      <c r="G1406" s="670"/>
      <c r="H1406" s="607">
        <v>2500</v>
      </c>
      <c r="I1406" s="670"/>
      <c r="J1406" s="670"/>
      <c r="K1406" s="670"/>
      <c r="L1406" s="607">
        <v>847</v>
      </c>
      <c r="M1406" s="607">
        <v>561</v>
      </c>
      <c r="N1406" s="607">
        <v>1549</v>
      </c>
      <c r="O1406" s="607">
        <v>17180</v>
      </c>
      <c r="P1406" s="670"/>
      <c r="Q1406" s="603">
        <v>22637</v>
      </c>
      <c r="R1406" s="670"/>
      <c r="S1406" s="670"/>
      <c r="T1406" s="670"/>
      <c r="U1406" s="608">
        <v>6</v>
      </c>
      <c r="V1406" s="670"/>
      <c r="W1406" s="670"/>
      <c r="X1406" s="670"/>
      <c r="Y1406" s="608">
        <v>3</v>
      </c>
      <c r="Z1406" s="608">
        <v>2</v>
      </c>
      <c r="AA1406" s="608">
        <v>5</v>
      </c>
      <c r="AB1406" s="608">
        <v>50</v>
      </c>
      <c r="AC1406" s="670"/>
      <c r="AD1406" s="605">
        <v>66</v>
      </c>
    </row>
    <row r="1407" spans="1:30" ht="15.75" thickBot="1" x14ac:dyDescent="0.3">
      <c r="A1407" s="593" t="s">
        <v>423</v>
      </c>
      <c r="B1407" s="691">
        <v>45460</v>
      </c>
      <c r="C1407" s="692" t="s">
        <v>396</v>
      </c>
      <c r="D1407" s="600" t="s">
        <v>402</v>
      </c>
      <c r="E1407" s="602"/>
      <c r="F1407" s="602"/>
      <c r="G1407" s="602"/>
      <c r="H1407" s="602"/>
      <c r="I1407" s="602"/>
      <c r="J1407" s="602"/>
      <c r="K1407" s="602"/>
      <c r="L1407" s="602"/>
      <c r="M1407" s="601">
        <v>1602</v>
      </c>
      <c r="N1407" s="601">
        <v>43732</v>
      </c>
      <c r="O1407" s="601">
        <v>4233</v>
      </c>
      <c r="P1407" s="602"/>
      <c r="Q1407" s="603">
        <v>49567</v>
      </c>
      <c r="R1407" s="602"/>
      <c r="S1407" s="602"/>
      <c r="T1407" s="602"/>
      <c r="U1407" s="602"/>
      <c r="V1407" s="602"/>
      <c r="W1407" s="602"/>
      <c r="X1407" s="602"/>
      <c r="Y1407" s="602"/>
      <c r="Z1407" s="604">
        <v>2</v>
      </c>
      <c r="AA1407" s="604">
        <v>57</v>
      </c>
      <c r="AB1407" s="604">
        <v>7</v>
      </c>
      <c r="AC1407" s="602"/>
      <c r="AD1407" s="605">
        <v>63</v>
      </c>
    </row>
    <row r="1408" spans="1:30" ht="15.75" thickBot="1" x14ac:dyDescent="0.3">
      <c r="A1408" s="593" t="s">
        <v>423</v>
      </c>
      <c r="B1408" s="690">
        <v>45460</v>
      </c>
      <c r="C1408" s="692" t="s">
        <v>396</v>
      </c>
      <c r="D1408" s="606" t="s">
        <v>399</v>
      </c>
      <c r="E1408" s="670"/>
      <c r="F1408" s="670"/>
      <c r="G1408" s="670"/>
      <c r="H1408" s="607">
        <v>446</v>
      </c>
      <c r="I1408" s="670"/>
      <c r="J1408" s="670"/>
      <c r="K1408" s="670"/>
      <c r="L1408" s="670"/>
      <c r="M1408" s="607">
        <v>10434</v>
      </c>
      <c r="N1408" s="607">
        <v>47704</v>
      </c>
      <c r="O1408" s="607">
        <v>19995</v>
      </c>
      <c r="P1408" s="670"/>
      <c r="Q1408" s="603">
        <v>78579</v>
      </c>
      <c r="R1408" s="670"/>
      <c r="S1408" s="670"/>
      <c r="T1408" s="670"/>
      <c r="U1408" s="608">
        <v>1</v>
      </c>
      <c r="V1408" s="670"/>
      <c r="W1408" s="670"/>
      <c r="X1408" s="670"/>
      <c r="Y1408" s="670"/>
      <c r="Z1408" s="608">
        <v>18</v>
      </c>
      <c r="AA1408" s="608">
        <v>78</v>
      </c>
      <c r="AB1408" s="608">
        <v>33</v>
      </c>
      <c r="AC1408" s="670"/>
      <c r="AD1408" s="605">
        <v>129</v>
      </c>
    </row>
    <row r="1409" spans="1:30" ht="15.75" thickBot="1" x14ac:dyDescent="0.3">
      <c r="A1409" s="593" t="s">
        <v>423</v>
      </c>
      <c r="B1409" s="691">
        <v>45460</v>
      </c>
      <c r="C1409" s="692" t="s">
        <v>396</v>
      </c>
      <c r="D1409" s="600" t="s">
        <v>403</v>
      </c>
      <c r="E1409" s="602"/>
      <c r="F1409" s="602"/>
      <c r="G1409" s="602"/>
      <c r="H1409" s="601">
        <v>522</v>
      </c>
      <c r="I1409" s="602"/>
      <c r="J1409" s="602"/>
      <c r="K1409" s="602"/>
      <c r="L1409" s="602"/>
      <c r="M1409" s="601">
        <v>3318</v>
      </c>
      <c r="N1409" s="601">
        <v>18000</v>
      </c>
      <c r="O1409" s="601">
        <v>6824</v>
      </c>
      <c r="P1409" s="602"/>
      <c r="Q1409" s="603">
        <v>28664</v>
      </c>
      <c r="R1409" s="602"/>
      <c r="S1409" s="602"/>
      <c r="T1409" s="602"/>
      <c r="U1409" s="604">
        <v>1</v>
      </c>
      <c r="V1409" s="602"/>
      <c r="W1409" s="602"/>
      <c r="X1409" s="602"/>
      <c r="Y1409" s="602"/>
      <c r="Z1409" s="604">
        <v>11</v>
      </c>
      <c r="AA1409" s="604">
        <v>53</v>
      </c>
      <c r="AB1409" s="604">
        <v>20</v>
      </c>
      <c r="AC1409" s="602"/>
      <c r="AD1409" s="605">
        <v>84</v>
      </c>
    </row>
    <row r="1410" spans="1:30" ht="15.75" thickBot="1" x14ac:dyDescent="0.3">
      <c r="A1410" s="593" t="s">
        <v>423</v>
      </c>
      <c r="B1410" s="690">
        <v>45461</v>
      </c>
      <c r="C1410" s="692" t="s">
        <v>396</v>
      </c>
      <c r="D1410" s="606" t="s">
        <v>399</v>
      </c>
      <c r="E1410" s="670"/>
      <c r="F1410" s="670"/>
      <c r="G1410" s="670"/>
      <c r="H1410" s="670"/>
      <c r="I1410" s="670"/>
      <c r="J1410" s="670"/>
      <c r="K1410" s="670"/>
      <c r="L1410" s="670"/>
      <c r="M1410" s="607">
        <v>10662</v>
      </c>
      <c r="N1410" s="607">
        <v>39477</v>
      </c>
      <c r="O1410" s="607">
        <v>18662</v>
      </c>
      <c r="P1410" s="670"/>
      <c r="Q1410" s="603">
        <v>68801</v>
      </c>
      <c r="R1410" s="670"/>
      <c r="S1410" s="670"/>
      <c r="T1410" s="670"/>
      <c r="U1410" s="670"/>
      <c r="V1410" s="670"/>
      <c r="W1410" s="670"/>
      <c r="X1410" s="670"/>
      <c r="Y1410" s="670"/>
      <c r="Z1410" s="608">
        <v>16</v>
      </c>
      <c r="AA1410" s="608">
        <v>64</v>
      </c>
      <c r="AB1410" s="608">
        <v>35</v>
      </c>
      <c r="AC1410" s="670"/>
      <c r="AD1410" s="605">
        <v>114</v>
      </c>
    </row>
    <row r="1411" spans="1:30" ht="15.75" thickBot="1" x14ac:dyDescent="0.3">
      <c r="A1411" s="593" t="s">
        <v>423</v>
      </c>
      <c r="B1411" s="691">
        <v>45461</v>
      </c>
      <c r="C1411" s="692" t="s">
        <v>396</v>
      </c>
      <c r="D1411" s="600" t="s">
        <v>403</v>
      </c>
      <c r="E1411" s="602"/>
      <c r="F1411" s="602"/>
      <c r="G1411" s="602"/>
      <c r="H1411" s="602"/>
      <c r="I1411" s="602"/>
      <c r="J1411" s="602"/>
      <c r="K1411" s="602"/>
      <c r="L1411" s="602"/>
      <c r="M1411" s="601">
        <v>2593</v>
      </c>
      <c r="N1411" s="601">
        <v>15128</v>
      </c>
      <c r="O1411" s="601">
        <v>10895</v>
      </c>
      <c r="P1411" s="602"/>
      <c r="Q1411" s="603">
        <v>28616</v>
      </c>
      <c r="R1411" s="602"/>
      <c r="S1411" s="602"/>
      <c r="T1411" s="602"/>
      <c r="U1411" s="602"/>
      <c r="V1411" s="602"/>
      <c r="W1411" s="602"/>
      <c r="X1411" s="602"/>
      <c r="Y1411" s="602"/>
      <c r="Z1411" s="604">
        <v>7</v>
      </c>
      <c r="AA1411" s="604">
        <v>41</v>
      </c>
      <c r="AB1411" s="604">
        <v>30</v>
      </c>
      <c r="AC1411" s="602"/>
      <c r="AD1411" s="605">
        <v>78</v>
      </c>
    </row>
    <row r="1412" spans="1:30" ht="15.75" thickBot="1" x14ac:dyDescent="0.3">
      <c r="A1412" s="593" t="s">
        <v>423</v>
      </c>
      <c r="B1412" s="690">
        <v>45463</v>
      </c>
      <c r="C1412" s="692" t="s">
        <v>396</v>
      </c>
      <c r="D1412" s="606" t="s">
        <v>399</v>
      </c>
      <c r="E1412" s="670"/>
      <c r="F1412" s="670"/>
      <c r="G1412" s="670"/>
      <c r="H1412" s="670"/>
      <c r="I1412" s="670"/>
      <c r="J1412" s="607">
        <v>6612</v>
      </c>
      <c r="K1412" s="670"/>
      <c r="L1412" s="607">
        <v>530</v>
      </c>
      <c r="M1412" s="607">
        <v>11116</v>
      </c>
      <c r="N1412" s="607">
        <v>38797</v>
      </c>
      <c r="O1412" s="607">
        <v>20878</v>
      </c>
      <c r="P1412" s="670"/>
      <c r="Q1412" s="603">
        <v>77933</v>
      </c>
      <c r="R1412" s="670"/>
      <c r="S1412" s="670"/>
      <c r="T1412" s="670"/>
      <c r="U1412" s="670"/>
      <c r="V1412" s="670"/>
      <c r="W1412" s="608">
        <v>12</v>
      </c>
      <c r="X1412" s="670"/>
      <c r="Y1412" s="608">
        <v>1</v>
      </c>
      <c r="Z1412" s="608">
        <v>18</v>
      </c>
      <c r="AA1412" s="608">
        <v>60</v>
      </c>
      <c r="AB1412" s="608">
        <v>38</v>
      </c>
      <c r="AC1412" s="670"/>
      <c r="AD1412" s="605">
        <v>124</v>
      </c>
    </row>
    <row r="1413" spans="1:30" ht="15.75" thickBot="1" x14ac:dyDescent="0.3">
      <c r="A1413" s="593" t="s">
        <v>423</v>
      </c>
      <c r="B1413" s="691">
        <v>45463</v>
      </c>
      <c r="C1413" s="692" t="s">
        <v>396</v>
      </c>
      <c r="D1413" s="600" t="s">
        <v>403</v>
      </c>
      <c r="E1413" s="602"/>
      <c r="F1413" s="602"/>
      <c r="G1413" s="602"/>
      <c r="H1413" s="602"/>
      <c r="I1413" s="602"/>
      <c r="J1413" s="601">
        <v>1921</v>
      </c>
      <c r="K1413" s="602"/>
      <c r="L1413" s="601">
        <v>852</v>
      </c>
      <c r="M1413" s="601">
        <v>3049</v>
      </c>
      <c r="N1413" s="601">
        <v>10945</v>
      </c>
      <c r="O1413" s="601">
        <v>10703</v>
      </c>
      <c r="P1413" s="602"/>
      <c r="Q1413" s="603">
        <v>27470</v>
      </c>
      <c r="R1413" s="602"/>
      <c r="S1413" s="602"/>
      <c r="T1413" s="602"/>
      <c r="U1413" s="602"/>
      <c r="V1413" s="602"/>
      <c r="W1413" s="604">
        <v>4</v>
      </c>
      <c r="X1413" s="602"/>
      <c r="Y1413" s="604">
        <v>2</v>
      </c>
      <c r="Z1413" s="604">
        <v>11</v>
      </c>
      <c r="AA1413" s="604">
        <v>37</v>
      </c>
      <c r="AB1413" s="604">
        <v>31</v>
      </c>
      <c r="AC1413" s="602"/>
      <c r="AD1413" s="605">
        <v>84</v>
      </c>
    </row>
    <row r="1414" spans="1:30" ht="15.75" thickBot="1" x14ac:dyDescent="0.3">
      <c r="A1414" s="593" t="s">
        <v>423</v>
      </c>
      <c r="B1414" s="690">
        <v>45470</v>
      </c>
      <c r="C1414" s="692" t="s">
        <v>396</v>
      </c>
      <c r="D1414" s="606" t="s">
        <v>399</v>
      </c>
      <c r="E1414" s="670"/>
      <c r="F1414" s="670"/>
      <c r="G1414" s="670"/>
      <c r="H1414" s="670"/>
      <c r="I1414" s="670"/>
      <c r="J1414" s="607">
        <v>150</v>
      </c>
      <c r="K1414" s="670"/>
      <c r="L1414" s="607">
        <v>1000</v>
      </c>
      <c r="M1414" s="607">
        <v>2886</v>
      </c>
      <c r="N1414" s="607">
        <v>13202</v>
      </c>
      <c r="O1414" s="607">
        <v>18246</v>
      </c>
      <c r="P1414" s="670"/>
      <c r="Q1414" s="603">
        <v>35484</v>
      </c>
      <c r="R1414" s="670"/>
      <c r="S1414" s="670"/>
      <c r="T1414" s="670"/>
      <c r="U1414" s="670"/>
      <c r="V1414" s="670"/>
      <c r="W1414" s="608">
        <v>1</v>
      </c>
      <c r="X1414" s="670"/>
      <c r="Y1414" s="608">
        <v>1</v>
      </c>
      <c r="Z1414" s="608">
        <v>5</v>
      </c>
      <c r="AA1414" s="608">
        <v>22</v>
      </c>
      <c r="AB1414" s="608">
        <v>30</v>
      </c>
      <c r="AC1414" s="670"/>
      <c r="AD1414" s="605">
        <v>59</v>
      </c>
    </row>
    <row r="1415" spans="1:30" ht="15.75" thickBot="1" x14ac:dyDescent="0.3">
      <c r="A1415" s="593" t="s">
        <v>423</v>
      </c>
      <c r="B1415" s="691">
        <v>45470</v>
      </c>
      <c r="C1415" s="692" t="s">
        <v>396</v>
      </c>
      <c r="D1415" s="600" t="s">
        <v>403</v>
      </c>
      <c r="E1415" s="602"/>
      <c r="F1415" s="602"/>
      <c r="G1415" s="602"/>
      <c r="H1415" s="602"/>
      <c r="I1415" s="601">
        <v>430</v>
      </c>
      <c r="J1415" s="601">
        <v>316</v>
      </c>
      <c r="K1415" s="602"/>
      <c r="L1415" s="602"/>
      <c r="M1415" s="601">
        <v>65</v>
      </c>
      <c r="N1415" s="601">
        <v>5029</v>
      </c>
      <c r="O1415" s="601">
        <v>7357</v>
      </c>
      <c r="P1415" s="602"/>
      <c r="Q1415" s="603">
        <v>13197</v>
      </c>
      <c r="R1415" s="602"/>
      <c r="S1415" s="602"/>
      <c r="T1415" s="602"/>
      <c r="U1415" s="602"/>
      <c r="V1415" s="604">
        <v>1</v>
      </c>
      <c r="W1415" s="604">
        <v>1</v>
      </c>
      <c r="X1415" s="602"/>
      <c r="Y1415" s="602"/>
      <c r="Z1415" s="604">
        <v>1</v>
      </c>
      <c r="AA1415" s="604">
        <v>15</v>
      </c>
      <c r="AB1415" s="604">
        <v>21</v>
      </c>
      <c r="AC1415" s="602"/>
      <c r="AD1415" s="605">
        <v>39</v>
      </c>
    </row>
    <row r="1416" spans="1:30" ht="15.75" thickBot="1" x14ac:dyDescent="0.3">
      <c r="A1416" s="593" t="s">
        <v>423</v>
      </c>
      <c r="B1416" s="690">
        <v>45471</v>
      </c>
      <c r="C1416" s="692" t="s">
        <v>396</v>
      </c>
      <c r="D1416" s="606" t="s">
        <v>399</v>
      </c>
      <c r="E1416" s="670"/>
      <c r="F1416" s="670"/>
      <c r="G1416" s="670"/>
      <c r="H1416" s="670"/>
      <c r="I1416" s="670"/>
      <c r="J1416" s="607">
        <v>865</v>
      </c>
      <c r="K1416" s="607">
        <v>28699</v>
      </c>
      <c r="L1416" s="607">
        <v>2544</v>
      </c>
      <c r="M1416" s="607">
        <v>5473</v>
      </c>
      <c r="N1416" s="670"/>
      <c r="O1416" s="607">
        <v>130711</v>
      </c>
      <c r="P1416" s="670"/>
      <c r="Q1416" s="603">
        <v>168292</v>
      </c>
      <c r="R1416" s="670"/>
      <c r="S1416" s="670"/>
      <c r="T1416" s="670"/>
      <c r="U1416" s="670"/>
      <c r="V1416" s="670"/>
      <c r="W1416" s="608">
        <v>1</v>
      </c>
      <c r="X1416" s="608">
        <v>40</v>
      </c>
      <c r="Y1416" s="608">
        <v>4</v>
      </c>
      <c r="Z1416" s="608">
        <v>6</v>
      </c>
      <c r="AA1416" s="670"/>
      <c r="AB1416" s="608">
        <v>220</v>
      </c>
      <c r="AC1416" s="670"/>
      <c r="AD1416" s="605">
        <v>262</v>
      </c>
    </row>
    <row r="1417" spans="1:30" ht="15.75" thickBot="1" x14ac:dyDescent="0.3">
      <c r="A1417" s="593" t="s">
        <v>423</v>
      </c>
      <c r="B1417" s="691">
        <v>45471</v>
      </c>
      <c r="C1417" s="692" t="s">
        <v>396</v>
      </c>
      <c r="D1417" s="600" t="s">
        <v>403</v>
      </c>
      <c r="E1417" s="602"/>
      <c r="F1417" s="602"/>
      <c r="G1417" s="602"/>
      <c r="H1417" s="602"/>
      <c r="I1417" s="602"/>
      <c r="J1417" s="601">
        <v>135</v>
      </c>
      <c r="K1417" s="601">
        <v>5900</v>
      </c>
      <c r="L1417" s="601">
        <v>1296</v>
      </c>
      <c r="M1417" s="601">
        <v>560</v>
      </c>
      <c r="N1417" s="602"/>
      <c r="O1417" s="601">
        <v>40279</v>
      </c>
      <c r="P1417" s="602"/>
      <c r="Q1417" s="603">
        <v>48170</v>
      </c>
      <c r="R1417" s="602"/>
      <c r="S1417" s="602"/>
      <c r="T1417" s="602"/>
      <c r="U1417" s="602"/>
      <c r="V1417" s="602"/>
      <c r="W1417" s="604">
        <v>1</v>
      </c>
      <c r="X1417" s="604">
        <v>14</v>
      </c>
      <c r="Y1417" s="604">
        <v>3</v>
      </c>
      <c r="Z1417" s="604">
        <v>2</v>
      </c>
      <c r="AA1417" s="602"/>
      <c r="AB1417" s="604">
        <v>117</v>
      </c>
      <c r="AC1417" s="602"/>
      <c r="AD1417" s="605">
        <v>136</v>
      </c>
    </row>
    <row r="1418" spans="1:30" ht="15.75" thickBot="1" x14ac:dyDescent="0.3">
      <c r="A1418" s="593" t="s">
        <v>423</v>
      </c>
      <c r="B1418" s="690">
        <v>45482</v>
      </c>
      <c r="C1418" s="692" t="s">
        <v>396</v>
      </c>
      <c r="D1418" s="606" t="s">
        <v>399</v>
      </c>
      <c r="E1418" s="670"/>
      <c r="F1418" s="670"/>
      <c r="G1418" s="607">
        <v>560</v>
      </c>
      <c r="H1418" s="607">
        <v>4834</v>
      </c>
      <c r="I1418" s="670"/>
      <c r="J1418" s="670"/>
      <c r="K1418" s="607">
        <v>8535</v>
      </c>
      <c r="L1418" s="670"/>
      <c r="M1418" s="607">
        <v>4763</v>
      </c>
      <c r="N1418" s="607">
        <v>691</v>
      </c>
      <c r="O1418" s="607">
        <v>40255</v>
      </c>
      <c r="P1418" s="607">
        <v>17565</v>
      </c>
      <c r="Q1418" s="603">
        <v>77203</v>
      </c>
      <c r="R1418" s="670"/>
      <c r="S1418" s="670"/>
      <c r="T1418" s="608">
        <v>1</v>
      </c>
      <c r="U1418" s="608">
        <v>6</v>
      </c>
      <c r="V1418" s="670"/>
      <c r="W1418" s="670"/>
      <c r="X1418" s="608">
        <v>11</v>
      </c>
      <c r="Y1418" s="670"/>
      <c r="Z1418" s="608">
        <v>6</v>
      </c>
      <c r="AA1418" s="608">
        <v>1</v>
      </c>
      <c r="AB1418" s="608">
        <v>60</v>
      </c>
      <c r="AC1418" s="608">
        <v>32</v>
      </c>
      <c r="AD1418" s="605">
        <v>115</v>
      </c>
    </row>
    <row r="1419" spans="1:30" ht="15.75" thickBot="1" x14ac:dyDescent="0.3">
      <c r="A1419" s="593" t="s">
        <v>423</v>
      </c>
      <c r="B1419" s="691">
        <v>45482</v>
      </c>
      <c r="C1419" s="692" t="s">
        <v>396</v>
      </c>
      <c r="D1419" s="600" t="s">
        <v>403</v>
      </c>
      <c r="E1419" s="602"/>
      <c r="F1419" s="602"/>
      <c r="G1419" s="602"/>
      <c r="H1419" s="601">
        <v>1992</v>
      </c>
      <c r="I1419" s="602"/>
      <c r="J1419" s="602"/>
      <c r="K1419" s="601">
        <v>2397</v>
      </c>
      <c r="L1419" s="602"/>
      <c r="M1419" s="601">
        <v>2065</v>
      </c>
      <c r="N1419" s="601">
        <v>309</v>
      </c>
      <c r="O1419" s="601">
        <v>9080</v>
      </c>
      <c r="P1419" s="601">
        <v>7184</v>
      </c>
      <c r="Q1419" s="603">
        <v>23027</v>
      </c>
      <c r="R1419" s="602"/>
      <c r="S1419" s="602"/>
      <c r="T1419" s="602"/>
      <c r="U1419" s="604">
        <v>4</v>
      </c>
      <c r="V1419" s="602"/>
      <c r="W1419" s="602"/>
      <c r="X1419" s="604">
        <v>5</v>
      </c>
      <c r="Y1419" s="602"/>
      <c r="Z1419" s="604">
        <v>4</v>
      </c>
      <c r="AA1419" s="604">
        <v>1</v>
      </c>
      <c r="AB1419" s="604">
        <v>27</v>
      </c>
      <c r="AC1419" s="604">
        <v>20</v>
      </c>
      <c r="AD1419" s="605">
        <v>60</v>
      </c>
    </row>
    <row r="1420" spans="1:30" ht="15.75" thickBot="1" x14ac:dyDescent="0.3">
      <c r="A1420" s="593" t="s">
        <v>423</v>
      </c>
      <c r="B1420" s="690">
        <v>45485</v>
      </c>
      <c r="C1420" s="692" t="s">
        <v>396</v>
      </c>
      <c r="D1420" s="606" t="s">
        <v>399</v>
      </c>
      <c r="E1420" s="670"/>
      <c r="F1420" s="670"/>
      <c r="G1420" s="670"/>
      <c r="H1420" s="670"/>
      <c r="I1420" s="670"/>
      <c r="J1420" s="607">
        <v>275</v>
      </c>
      <c r="K1420" s="607">
        <v>19209</v>
      </c>
      <c r="L1420" s="607">
        <v>7848</v>
      </c>
      <c r="M1420" s="607">
        <v>7510</v>
      </c>
      <c r="N1420" s="670"/>
      <c r="O1420" s="607">
        <v>119945</v>
      </c>
      <c r="P1420" s="607">
        <v>6996</v>
      </c>
      <c r="Q1420" s="603">
        <v>161783</v>
      </c>
      <c r="R1420" s="670"/>
      <c r="S1420" s="670"/>
      <c r="T1420" s="670"/>
      <c r="U1420" s="670"/>
      <c r="V1420" s="670"/>
      <c r="W1420" s="608">
        <v>1</v>
      </c>
      <c r="X1420" s="608">
        <v>30</v>
      </c>
      <c r="Y1420" s="608">
        <v>11</v>
      </c>
      <c r="Z1420" s="608">
        <v>9</v>
      </c>
      <c r="AA1420" s="670"/>
      <c r="AB1420" s="608">
        <v>195</v>
      </c>
      <c r="AC1420" s="608">
        <v>13</v>
      </c>
      <c r="AD1420" s="605">
        <v>250</v>
      </c>
    </row>
    <row r="1421" spans="1:30" ht="15.75" thickBot="1" x14ac:dyDescent="0.3">
      <c r="A1421" s="593" t="s">
        <v>423</v>
      </c>
      <c r="B1421" s="691">
        <v>45485</v>
      </c>
      <c r="C1421" s="692" t="s">
        <v>396</v>
      </c>
      <c r="D1421" s="600" t="s">
        <v>403</v>
      </c>
      <c r="E1421" s="602"/>
      <c r="F1421" s="602"/>
      <c r="G1421" s="602"/>
      <c r="H1421" s="602"/>
      <c r="I1421" s="602"/>
      <c r="J1421" s="601">
        <v>848</v>
      </c>
      <c r="K1421" s="601">
        <v>5543</v>
      </c>
      <c r="L1421" s="601">
        <v>1478</v>
      </c>
      <c r="M1421" s="601">
        <v>1333</v>
      </c>
      <c r="N1421" s="602"/>
      <c r="O1421" s="601">
        <v>37338</v>
      </c>
      <c r="P1421" s="601">
        <v>3912</v>
      </c>
      <c r="Q1421" s="603">
        <v>50452</v>
      </c>
      <c r="R1421" s="602"/>
      <c r="S1421" s="602"/>
      <c r="T1421" s="602"/>
      <c r="U1421" s="602"/>
      <c r="V1421" s="602"/>
      <c r="W1421" s="604">
        <v>2</v>
      </c>
      <c r="X1421" s="604">
        <v>17</v>
      </c>
      <c r="Y1421" s="604">
        <v>5</v>
      </c>
      <c r="Z1421" s="604">
        <v>2</v>
      </c>
      <c r="AA1421" s="602"/>
      <c r="AB1421" s="604">
        <v>105</v>
      </c>
      <c r="AC1421" s="604">
        <v>9</v>
      </c>
      <c r="AD1421" s="605">
        <v>135</v>
      </c>
    </row>
    <row r="1422" spans="1:30" ht="15.75" thickBot="1" x14ac:dyDescent="0.3">
      <c r="A1422" s="593" t="s">
        <v>423</v>
      </c>
      <c r="B1422" s="690">
        <v>45488</v>
      </c>
      <c r="C1422" s="692" t="s">
        <v>396</v>
      </c>
      <c r="D1422" s="606" t="s">
        <v>399</v>
      </c>
      <c r="E1422" s="670"/>
      <c r="F1422" s="670"/>
      <c r="G1422" s="670"/>
      <c r="H1422" s="670"/>
      <c r="I1422" s="670"/>
      <c r="J1422" s="670"/>
      <c r="K1422" s="607">
        <v>5246</v>
      </c>
      <c r="L1422" s="670"/>
      <c r="M1422" s="607">
        <v>602</v>
      </c>
      <c r="N1422" s="607">
        <v>482</v>
      </c>
      <c r="O1422" s="607">
        <v>32533</v>
      </c>
      <c r="P1422" s="607">
        <v>32232</v>
      </c>
      <c r="Q1422" s="603">
        <v>71095</v>
      </c>
      <c r="R1422" s="670"/>
      <c r="S1422" s="670"/>
      <c r="T1422" s="670"/>
      <c r="U1422" s="670"/>
      <c r="V1422" s="670"/>
      <c r="W1422" s="670"/>
      <c r="X1422" s="608">
        <v>8</v>
      </c>
      <c r="Y1422" s="670"/>
      <c r="Z1422" s="608">
        <v>1</v>
      </c>
      <c r="AA1422" s="608">
        <v>1</v>
      </c>
      <c r="AB1422" s="608">
        <v>54</v>
      </c>
      <c r="AC1422" s="608">
        <v>55</v>
      </c>
      <c r="AD1422" s="605">
        <v>116</v>
      </c>
    </row>
    <row r="1423" spans="1:30" ht="15.75" thickBot="1" x14ac:dyDescent="0.3">
      <c r="A1423" s="593" t="s">
        <v>423</v>
      </c>
      <c r="B1423" s="691">
        <v>45488</v>
      </c>
      <c r="C1423" s="692" t="s">
        <v>396</v>
      </c>
      <c r="D1423" s="600" t="s">
        <v>403</v>
      </c>
      <c r="E1423" s="602"/>
      <c r="F1423" s="602"/>
      <c r="G1423" s="602"/>
      <c r="H1423" s="602"/>
      <c r="I1423" s="602"/>
      <c r="J1423" s="602"/>
      <c r="K1423" s="601">
        <v>486</v>
      </c>
      <c r="L1423" s="601">
        <v>451</v>
      </c>
      <c r="M1423" s="601">
        <v>398</v>
      </c>
      <c r="N1423" s="602"/>
      <c r="O1423" s="601">
        <v>12344</v>
      </c>
      <c r="P1423" s="601">
        <v>10524</v>
      </c>
      <c r="Q1423" s="603">
        <v>24203</v>
      </c>
      <c r="R1423" s="602"/>
      <c r="S1423" s="602"/>
      <c r="T1423" s="602"/>
      <c r="U1423" s="602"/>
      <c r="V1423" s="602"/>
      <c r="W1423" s="602"/>
      <c r="X1423" s="604">
        <v>2</v>
      </c>
      <c r="Y1423" s="604">
        <v>1</v>
      </c>
      <c r="Z1423" s="604">
        <v>1</v>
      </c>
      <c r="AA1423" s="602"/>
      <c r="AB1423" s="604">
        <v>36</v>
      </c>
      <c r="AC1423" s="604">
        <v>31</v>
      </c>
      <c r="AD1423" s="605">
        <v>68</v>
      </c>
    </row>
    <row r="1424" spans="1:30" ht="15.75" thickBot="1" x14ac:dyDescent="0.3">
      <c r="A1424" s="593" t="s">
        <v>423</v>
      </c>
      <c r="B1424" s="672">
        <v>45490</v>
      </c>
      <c r="C1424" s="671" t="s">
        <v>396</v>
      </c>
      <c r="D1424" s="606" t="s">
        <v>402</v>
      </c>
      <c r="E1424" s="670"/>
      <c r="F1424" s="670"/>
      <c r="G1424" s="670"/>
      <c r="H1424" s="670"/>
      <c r="I1424" s="670"/>
      <c r="J1424" s="670"/>
      <c r="K1424" s="670"/>
      <c r="L1424" s="670"/>
      <c r="M1424" s="607">
        <v>500</v>
      </c>
      <c r="N1424" s="607">
        <v>11006</v>
      </c>
      <c r="O1424" s="607">
        <v>5077</v>
      </c>
      <c r="P1424" s="607">
        <v>1586</v>
      </c>
      <c r="Q1424" s="603">
        <v>18169</v>
      </c>
      <c r="R1424" s="670"/>
      <c r="S1424" s="670"/>
      <c r="T1424" s="670"/>
      <c r="U1424" s="670"/>
      <c r="V1424" s="670"/>
      <c r="W1424" s="670"/>
      <c r="X1424" s="670"/>
      <c r="Y1424" s="670"/>
      <c r="Z1424" s="608">
        <v>1</v>
      </c>
      <c r="AA1424" s="608">
        <v>18</v>
      </c>
      <c r="AB1424" s="608">
        <v>7</v>
      </c>
      <c r="AC1424" s="608">
        <v>4</v>
      </c>
      <c r="AD1424" s="605">
        <v>26</v>
      </c>
    </row>
    <row r="1425" spans="1:30" ht="15.75" thickBot="1" x14ac:dyDescent="0.3">
      <c r="A1425" s="593" t="s">
        <v>423</v>
      </c>
      <c r="B1425" s="673">
        <v>45491</v>
      </c>
      <c r="C1425" s="671" t="s">
        <v>396</v>
      </c>
      <c r="D1425" s="600" t="s">
        <v>402</v>
      </c>
      <c r="E1425" s="602"/>
      <c r="F1425" s="602"/>
      <c r="G1425" s="602"/>
      <c r="H1425" s="601">
        <v>1187</v>
      </c>
      <c r="I1425" s="602"/>
      <c r="J1425" s="601">
        <v>1102</v>
      </c>
      <c r="K1425" s="601">
        <v>2196</v>
      </c>
      <c r="L1425" s="601">
        <v>500</v>
      </c>
      <c r="M1425" s="601">
        <v>500</v>
      </c>
      <c r="N1425" s="601">
        <v>17997</v>
      </c>
      <c r="O1425" s="601">
        <v>33565</v>
      </c>
      <c r="P1425" s="601">
        <v>4222</v>
      </c>
      <c r="Q1425" s="603">
        <v>61269</v>
      </c>
      <c r="R1425" s="602"/>
      <c r="S1425" s="602"/>
      <c r="T1425" s="602"/>
      <c r="U1425" s="604">
        <v>2</v>
      </c>
      <c r="V1425" s="602"/>
      <c r="W1425" s="604">
        <v>3</v>
      </c>
      <c r="X1425" s="604">
        <v>3</v>
      </c>
      <c r="Y1425" s="604">
        <v>1</v>
      </c>
      <c r="Z1425" s="604">
        <v>1</v>
      </c>
      <c r="AA1425" s="604">
        <v>24</v>
      </c>
      <c r="AB1425" s="604">
        <v>40</v>
      </c>
      <c r="AC1425" s="604">
        <v>7</v>
      </c>
      <c r="AD1425" s="605">
        <v>78</v>
      </c>
    </row>
    <row r="1426" spans="1:30" ht="15.75" thickBot="1" x14ac:dyDescent="0.3">
      <c r="A1426" s="593" t="s">
        <v>423</v>
      </c>
      <c r="B1426" s="672">
        <v>45495</v>
      </c>
      <c r="C1426" s="671" t="s">
        <v>396</v>
      </c>
      <c r="D1426" s="606" t="s">
        <v>402</v>
      </c>
      <c r="E1426" s="670"/>
      <c r="F1426" s="670"/>
      <c r="G1426" s="670"/>
      <c r="H1426" s="670"/>
      <c r="I1426" s="670"/>
      <c r="J1426" s="670"/>
      <c r="K1426" s="670"/>
      <c r="L1426" s="670"/>
      <c r="M1426" s="670"/>
      <c r="N1426" s="670"/>
      <c r="O1426" s="607">
        <v>17705</v>
      </c>
      <c r="P1426" s="607">
        <v>446</v>
      </c>
      <c r="Q1426" s="603">
        <v>18151</v>
      </c>
      <c r="R1426" s="670"/>
      <c r="S1426" s="670"/>
      <c r="T1426" s="670"/>
      <c r="U1426" s="670"/>
      <c r="V1426" s="670"/>
      <c r="W1426" s="670"/>
      <c r="X1426" s="670"/>
      <c r="Y1426" s="670"/>
      <c r="Z1426" s="670"/>
      <c r="AA1426" s="670"/>
      <c r="AB1426" s="608">
        <v>28</v>
      </c>
      <c r="AC1426" s="608">
        <v>1</v>
      </c>
      <c r="AD1426" s="605">
        <v>29</v>
      </c>
    </row>
    <row r="1427" spans="1:30" ht="15.75" thickBot="1" x14ac:dyDescent="0.3">
      <c r="A1427" s="593" t="s">
        <v>423</v>
      </c>
      <c r="B1427" s="691">
        <v>45496</v>
      </c>
      <c r="C1427" s="692" t="s">
        <v>396</v>
      </c>
      <c r="D1427" s="600" t="s">
        <v>399</v>
      </c>
      <c r="E1427" s="602"/>
      <c r="F1427" s="602"/>
      <c r="G1427" s="601">
        <v>1000</v>
      </c>
      <c r="H1427" s="601">
        <v>1488</v>
      </c>
      <c r="I1427" s="601">
        <v>1000</v>
      </c>
      <c r="J1427" s="602"/>
      <c r="K1427" s="601">
        <v>1168</v>
      </c>
      <c r="L1427" s="601">
        <v>4835</v>
      </c>
      <c r="M1427" s="601">
        <v>3098</v>
      </c>
      <c r="N1427" s="601">
        <v>1405</v>
      </c>
      <c r="O1427" s="601">
        <v>19987</v>
      </c>
      <c r="P1427" s="601">
        <v>38206</v>
      </c>
      <c r="Q1427" s="603">
        <v>72187</v>
      </c>
      <c r="R1427" s="602"/>
      <c r="S1427" s="602"/>
      <c r="T1427" s="604">
        <v>1</v>
      </c>
      <c r="U1427" s="604">
        <v>2</v>
      </c>
      <c r="V1427" s="604">
        <v>1</v>
      </c>
      <c r="W1427" s="602"/>
      <c r="X1427" s="604">
        <v>2</v>
      </c>
      <c r="Y1427" s="604">
        <v>7</v>
      </c>
      <c r="Z1427" s="604">
        <v>5</v>
      </c>
      <c r="AA1427" s="604">
        <v>2</v>
      </c>
      <c r="AB1427" s="604">
        <v>33</v>
      </c>
      <c r="AC1427" s="604">
        <v>63</v>
      </c>
      <c r="AD1427" s="605">
        <v>112</v>
      </c>
    </row>
    <row r="1428" spans="1:30" ht="15.75" thickBot="1" x14ac:dyDescent="0.3">
      <c r="A1428" s="593" t="s">
        <v>423</v>
      </c>
      <c r="B1428" s="690">
        <v>45496</v>
      </c>
      <c r="C1428" s="692" t="s">
        <v>396</v>
      </c>
      <c r="D1428" s="606" t="s">
        <v>403</v>
      </c>
      <c r="E1428" s="670"/>
      <c r="F1428" s="670"/>
      <c r="G1428" s="670"/>
      <c r="H1428" s="670"/>
      <c r="I1428" s="670"/>
      <c r="J1428" s="670"/>
      <c r="K1428" s="607">
        <v>1960</v>
      </c>
      <c r="L1428" s="607">
        <v>626</v>
      </c>
      <c r="M1428" s="607">
        <v>346</v>
      </c>
      <c r="N1428" s="607">
        <v>335</v>
      </c>
      <c r="O1428" s="607">
        <v>7164</v>
      </c>
      <c r="P1428" s="607">
        <v>12643</v>
      </c>
      <c r="Q1428" s="603">
        <v>23074</v>
      </c>
      <c r="R1428" s="670"/>
      <c r="S1428" s="670"/>
      <c r="T1428" s="670"/>
      <c r="U1428" s="670"/>
      <c r="V1428" s="670"/>
      <c r="W1428" s="670"/>
      <c r="X1428" s="608">
        <v>3</v>
      </c>
      <c r="Y1428" s="608">
        <v>1</v>
      </c>
      <c r="Z1428" s="608">
        <v>1</v>
      </c>
      <c r="AA1428" s="608">
        <v>1</v>
      </c>
      <c r="AB1428" s="608">
        <v>21</v>
      </c>
      <c r="AC1428" s="608">
        <v>34</v>
      </c>
      <c r="AD1428" s="605">
        <v>59</v>
      </c>
    </row>
    <row r="1429" spans="1:30" ht="15.75" thickBot="1" x14ac:dyDescent="0.3">
      <c r="A1429" s="593" t="s">
        <v>423</v>
      </c>
      <c r="B1429" s="673">
        <v>45498</v>
      </c>
      <c r="C1429" s="671" t="s">
        <v>396</v>
      </c>
      <c r="D1429" s="600" t="s">
        <v>402</v>
      </c>
      <c r="E1429" s="602"/>
      <c r="F1429" s="602"/>
      <c r="G1429" s="602"/>
      <c r="H1429" s="602"/>
      <c r="I1429" s="602"/>
      <c r="J1429" s="602"/>
      <c r="K1429" s="602"/>
      <c r="L1429" s="602"/>
      <c r="M1429" s="602"/>
      <c r="N1429" s="602"/>
      <c r="O1429" s="601">
        <v>5817</v>
      </c>
      <c r="P1429" s="601">
        <v>465</v>
      </c>
      <c r="Q1429" s="603">
        <v>6282</v>
      </c>
      <c r="R1429" s="602"/>
      <c r="S1429" s="602"/>
      <c r="T1429" s="602"/>
      <c r="U1429" s="602"/>
      <c r="V1429" s="602"/>
      <c r="W1429" s="602"/>
      <c r="X1429" s="602"/>
      <c r="Y1429" s="602"/>
      <c r="Z1429" s="602"/>
      <c r="AA1429" s="602"/>
      <c r="AB1429" s="604">
        <v>9</v>
      </c>
      <c r="AC1429" s="604">
        <v>1</v>
      </c>
      <c r="AD1429" s="605">
        <v>10</v>
      </c>
    </row>
    <row r="1430" spans="1:30" ht="15.75" thickBot="1" x14ac:dyDescent="0.3">
      <c r="A1430" s="593" t="s">
        <v>423</v>
      </c>
      <c r="B1430" s="672">
        <v>45505</v>
      </c>
      <c r="C1430" s="671" t="s">
        <v>396</v>
      </c>
      <c r="D1430" s="606" t="s">
        <v>402</v>
      </c>
      <c r="E1430" s="670"/>
      <c r="F1430" s="670"/>
      <c r="G1430" s="670"/>
      <c r="H1430" s="670"/>
      <c r="I1430" s="670"/>
      <c r="J1430" s="670"/>
      <c r="K1430" s="670"/>
      <c r="L1430" s="670"/>
      <c r="M1430" s="670"/>
      <c r="N1430" s="670"/>
      <c r="O1430" s="607">
        <v>5151</v>
      </c>
      <c r="P1430" s="607">
        <v>8742</v>
      </c>
      <c r="Q1430" s="603">
        <v>13893</v>
      </c>
      <c r="R1430" s="670"/>
      <c r="S1430" s="670"/>
      <c r="T1430" s="670"/>
      <c r="U1430" s="670"/>
      <c r="V1430" s="670"/>
      <c r="W1430" s="670"/>
      <c r="X1430" s="670"/>
      <c r="Y1430" s="670"/>
      <c r="Z1430" s="670"/>
      <c r="AA1430" s="670"/>
      <c r="AB1430" s="608">
        <v>5</v>
      </c>
      <c r="AC1430" s="608">
        <v>13</v>
      </c>
      <c r="AD1430" s="605">
        <v>18</v>
      </c>
    </row>
    <row r="1431" spans="1:30" ht="15.75" thickBot="1" x14ac:dyDescent="0.3">
      <c r="A1431" s="593" t="s">
        <v>423</v>
      </c>
      <c r="B1431" s="673">
        <v>45517</v>
      </c>
      <c r="C1431" s="671" t="s">
        <v>396</v>
      </c>
      <c r="D1431" s="600" t="s">
        <v>402</v>
      </c>
      <c r="E1431" s="602"/>
      <c r="F1431" s="602"/>
      <c r="G1431" s="602"/>
      <c r="H1431" s="602"/>
      <c r="I1431" s="602"/>
      <c r="J1431" s="602"/>
      <c r="K1431" s="602"/>
      <c r="L1431" s="602"/>
      <c r="M1431" s="602"/>
      <c r="N1431" s="602"/>
      <c r="O1431" s="602"/>
      <c r="P1431" s="601">
        <v>4467</v>
      </c>
      <c r="Q1431" s="603">
        <v>4467</v>
      </c>
      <c r="R1431" s="602"/>
      <c r="S1431" s="602"/>
      <c r="T1431" s="602"/>
      <c r="U1431" s="602"/>
      <c r="V1431" s="602"/>
      <c r="W1431" s="602"/>
      <c r="X1431" s="602"/>
      <c r="Y1431" s="602"/>
      <c r="Z1431" s="602"/>
      <c r="AA1431" s="602"/>
      <c r="AB1431" s="602"/>
      <c r="AC1431" s="604">
        <v>6</v>
      </c>
      <c r="AD1431" s="605">
        <v>6</v>
      </c>
    </row>
    <row r="1432" spans="1:30" ht="15.75" thickBot="1" x14ac:dyDescent="0.3">
      <c r="A1432" s="593" t="s">
        <v>423</v>
      </c>
      <c r="B1432" s="690">
        <v>45518</v>
      </c>
      <c r="C1432" s="692" t="s">
        <v>396</v>
      </c>
      <c r="D1432" s="606" t="s">
        <v>399</v>
      </c>
      <c r="E1432" s="670"/>
      <c r="F1432" s="670"/>
      <c r="G1432" s="670"/>
      <c r="H1432" s="670"/>
      <c r="I1432" s="670"/>
      <c r="J1432" s="670"/>
      <c r="K1432" s="670"/>
      <c r="L1432" s="607">
        <v>7361</v>
      </c>
      <c r="M1432" s="607">
        <v>1888</v>
      </c>
      <c r="N1432" s="670"/>
      <c r="O1432" s="607">
        <v>2616</v>
      </c>
      <c r="P1432" s="607">
        <v>75844</v>
      </c>
      <c r="Q1432" s="603">
        <v>87709</v>
      </c>
      <c r="R1432" s="670"/>
      <c r="S1432" s="670"/>
      <c r="T1432" s="670"/>
      <c r="U1432" s="670"/>
      <c r="V1432" s="670"/>
      <c r="W1432" s="670"/>
      <c r="X1432" s="670"/>
      <c r="Y1432" s="608">
        <v>11</v>
      </c>
      <c r="Z1432" s="608">
        <v>3</v>
      </c>
      <c r="AA1432" s="670"/>
      <c r="AB1432" s="608">
        <v>4</v>
      </c>
      <c r="AC1432" s="608">
        <v>115</v>
      </c>
      <c r="AD1432" s="605">
        <v>133</v>
      </c>
    </row>
    <row r="1433" spans="1:30" ht="15.75" thickBot="1" x14ac:dyDescent="0.3">
      <c r="A1433" s="593" t="s">
        <v>423</v>
      </c>
      <c r="B1433" s="691">
        <v>45518</v>
      </c>
      <c r="C1433" s="692" t="s">
        <v>396</v>
      </c>
      <c r="D1433" s="600" t="s">
        <v>403</v>
      </c>
      <c r="E1433" s="602"/>
      <c r="F1433" s="602"/>
      <c r="G1433" s="602"/>
      <c r="H1433" s="602"/>
      <c r="I1433" s="602"/>
      <c r="J1433" s="602"/>
      <c r="K1433" s="602"/>
      <c r="L1433" s="601">
        <v>3183</v>
      </c>
      <c r="M1433" s="602"/>
      <c r="N1433" s="602"/>
      <c r="O1433" s="601">
        <v>236</v>
      </c>
      <c r="P1433" s="601">
        <v>26659</v>
      </c>
      <c r="Q1433" s="603">
        <v>30078</v>
      </c>
      <c r="R1433" s="602"/>
      <c r="S1433" s="602"/>
      <c r="T1433" s="602"/>
      <c r="U1433" s="602"/>
      <c r="V1433" s="602"/>
      <c r="W1433" s="602"/>
      <c r="X1433" s="602"/>
      <c r="Y1433" s="604">
        <v>8</v>
      </c>
      <c r="Z1433" s="602"/>
      <c r="AA1433" s="602"/>
      <c r="AB1433" s="604">
        <v>1</v>
      </c>
      <c r="AC1433" s="604">
        <v>68</v>
      </c>
      <c r="AD1433" s="605">
        <v>77</v>
      </c>
    </row>
    <row r="1434" spans="1:30" ht="15.75" thickBot="1" x14ac:dyDescent="0.3">
      <c r="A1434" s="593" t="s">
        <v>423</v>
      </c>
      <c r="B1434" s="672">
        <v>45524</v>
      </c>
      <c r="C1434" s="671" t="s">
        <v>396</v>
      </c>
      <c r="D1434" s="606" t="s">
        <v>402</v>
      </c>
      <c r="E1434" s="670"/>
      <c r="F1434" s="670"/>
      <c r="G1434" s="670"/>
      <c r="H1434" s="670"/>
      <c r="I1434" s="670"/>
      <c r="J1434" s="670"/>
      <c r="K1434" s="670"/>
      <c r="L1434" s="670"/>
      <c r="M1434" s="670"/>
      <c r="N1434" s="670"/>
      <c r="O1434" s="670"/>
      <c r="P1434" s="607">
        <v>43008</v>
      </c>
      <c r="Q1434" s="603">
        <v>43008</v>
      </c>
      <c r="R1434" s="670"/>
      <c r="S1434" s="670"/>
      <c r="T1434" s="670"/>
      <c r="U1434" s="670"/>
      <c r="V1434" s="670"/>
      <c r="W1434" s="670"/>
      <c r="X1434" s="670"/>
      <c r="Y1434" s="670"/>
      <c r="Z1434" s="670"/>
      <c r="AA1434" s="670"/>
      <c r="AB1434" s="670"/>
      <c r="AC1434" s="608">
        <v>55</v>
      </c>
      <c r="AD1434" s="605">
        <v>55</v>
      </c>
    </row>
    <row r="1435" spans="1:30" ht="15.75" thickBot="1" x14ac:dyDescent="0.3">
      <c r="A1435" s="593" t="s">
        <v>423</v>
      </c>
      <c r="B1435" s="673">
        <v>45525</v>
      </c>
      <c r="C1435" s="671" t="s">
        <v>396</v>
      </c>
      <c r="D1435" s="600" t="s">
        <v>402</v>
      </c>
      <c r="E1435" s="602"/>
      <c r="F1435" s="602"/>
      <c r="G1435" s="602"/>
      <c r="H1435" s="602"/>
      <c r="I1435" s="602"/>
      <c r="J1435" s="602"/>
      <c r="K1435" s="602"/>
      <c r="L1435" s="602"/>
      <c r="M1435" s="602"/>
      <c r="N1435" s="602"/>
      <c r="O1435" s="602"/>
      <c r="P1435" s="601">
        <v>10958</v>
      </c>
      <c r="Q1435" s="603">
        <v>10958</v>
      </c>
      <c r="R1435" s="602"/>
      <c r="S1435" s="602"/>
      <c r="T1435" s="602"/>
      <c r="U1435" s="602"/>
      <c r="V1435" s="602"/>
      <c r="W1435" s="602"/>
      <c r="X1435" s="602"/>
      <c r="Y1435" s="602"/>
      <c r="Z1435" s="602"/>
      <c r="AA1435" s="602"/>
      <c r="AB1435" s="602"/>
      <c r="AC1435" s="604">
        <v>19</v>
      </c>
      <c r="AD1435" s="605">
        <v>19</v>
      </c>
    </row>
    <row r="1436" spans="1:30" ht="15.75" thickBot="1" x14ac:dyDescent="0.3">
      <c r="A1436" s="593" t="s">
        <v>423</v>
      </c>
      <c r="B1436" s="692" t="s">
        <v>398</v>
      </c>
      <c r="C1436" s="692" t="s">
        <v>396</v>
      </c>
      <c r="D1436" s="606" t="s">
        <v>402</v>
      </c>
      <c r="E1436" s="670"/>
      <c r="F1436" s="670"/>
      <c r="G1436" s="670"/>
      <c r="H1436" s="670"/>
      <c r="I1436" s="670"/>
      <c r="J1436" s="670"/>
      <c r="K1436" s="670"/>
      <c r="L1436" s="670"/>
      <c r="M1436" s="670"/>
      <c r="N1436" s="670"/>
      <c r="O1436" s="670"/>
      <c r="P1436" s="670"/>
      <c r="Q1436" s="591"/>
      <c r="R1436" s="608">
        <v>224</v>
      </c>
      <c r="S1436" s="670"/>
      <c r="T1436" s="608">
        <v>61</v>
      </c>
      <c r="U1436" s="608">
        <v>186</v>
      </c>
      <c r="V1436" s="608">
        <v>108</v>
      </c>
      <c r="W1436" s="608">
        <v>135</v>
      </c>
      <c r="X1436" s="608">
        <v>94</v>
      </c>
      <c r="Y1436" s="608">
        <v>82</v>
      </c>
      <c r="Z1436" s="608">
        <v>185</v>
      </c>
      <c r="AA1436" s="608">
        <v>147</v>
      </c>
      <c r="AB1436" s="608">
        <v>86</v>
      </c>
      <c r="AC1436" s="608">
        <v>138</v>
      </c>
      <c r="AD1436" s="605">
        <v>1419</v>
      </c>
    </row>
    <row r="1437" spans="1:30" ht="15.75" thickBot="1" x14ac:dyDescent="0.3">
      <c r="A1437" s="593" t="s">
        <v>423</v>
      </c>
      <c r="B1437" s="692" t="s">
        <v>398</v>
      </c>
      <c r="C1437" s="692" t="s">
        <v>396</v>
      </c>
      <c r="D1437" s="600" t="s">
        <v>397</v>
      </c>
      <c r="E1437" s="602"/>
      <c r="F1437" s="602"/>
      <c r="G1437" s="602"/>
      <c r="H1437" s="602"/>
      <c r="I1437" s="602"/>
      <c r="J1437" s="602"/>
      <c r="K1437" s="602"/>
      <c r="L1437" s="602"/>
      <c r="M1437" s="602"/>
      <c r="N1437" s="602"/>
      <c r="O1437" s="602"/>
      <c r="P1437" s="602"/>
      <c r="Q1437" s="591"/>
      <c r="R1437" s="604">
        <v>1</v>
      </c>
      <c r="S1437" s="602"/>
      <c r="T1437" s="602"/>
      <c r="U1437" s="602"/>
      <c r="V1437" s="602"/>
      <c r="W1437" s="602"/>
      <c r="X1437" s="602"/>
      <c r="Y1437" s="602"/>
      <c r="Z1437" s="602"/>
      <c r="AA1437" s="602"/>
      <c r="AB1437" s="604">
        <v>1</v>
      </c>
      <c r="AC1437" s="602"/>
      <c r="AD1437" s="605">
        <v>2</v>
      </c>
    </row>
    <row r="1438" spans="1:30" ht="15.75" thickBot="1" x14ac:dyDescent="0.3">
      <c r="A1438" s="593" t="s">
        <v>423</v>
      </c>
      <c r="B1438" s="692" t="s">
        <v>398</v>
      </c>
      <c r="C1438" s="692" t="s">
        <v>396</v>
      </c>
      <c r="D1438" s="606" t="s">
        <v>399</v>
      </c>
      <c r="E1438" s="670"/>
      <c r="F1438" s="670"/>
      <c r="G1438" s="670"/>
      <c r="H1438" s="670"/>
      <c r="I1438" s="670"/>
      <c r="J1438" s="670"/>
      <c r="K1438" s="670"/>
      <c r="L1438" s="670"/>
      <c r="M1438" s="670"/>
      <c r="N1438" s="670"/>
      <c r="O1438" s="670"/>
      <c r="P1438" s="670"/>
      <c r="Q1438" s="591"/>
      <c r="R1438" s="608">
        <v>372</v>
      </c>
      <c r="S1438" s="608">
        <v>113</v>
      </c>
      <c r="T1438" s="608">
        <v>236</v>
      </c>
      <c r="U1438" s="608">
        <v>621</v>
      </c>
      <c r="V1438" s="608">
        <v>113</v>
      </c>
      <c r="W1438" s="608">
        <v>133</v>
      </c>
      <c r="X1438" s="608">
        <v>286</v>
      </c>
      <c r="Y1438" s="608">
        <v>273</v>
      </c>
      <c r="Z1438" s="608">
        <v>268</v>
      </c>
      <c r="AA1438" s="608">
        <v>467</v>
      </c>
      <c r="AB1438" s="608">
        <v>850</v>
      </c>
      <c r="AC1438" s="608">
        <v>1041</v>
      </c>
      <c r="AD1438" s="605">
        <v>4595</v>
      </c>
    </row>
    <row r="1439" spans="1:30" ht="15.75" thickBot="1" x14ac:dyDescent="0.3">
      <c r="A1439" s="593" t="s">
        <v>423</v>
      </c>
      <c r="B1439" s="692" t="s">
        <v>398</v>
      </c>
      <c r="C1439" s="692" t="s">
        <v>396</v>
      </c>
      <c r="D1439" s="600" t="s">
        <v>403</v>
      </c>
      <c r="E1439" s="602"/>
      <c r="F1439" s="602"/>
      <c r="G1439" s="602"/>
      <c r="H1439" s="602"/>
      <c r="I1439" s="602"/>
      <c r="J1439" s="602"/>
      <c r="K1439" s="602"/>
      <c r="L1439" s="602"/>
      <c r="M1439" s="602"/>
      <c r="N1439" s="602"/>
      <c r="O1439" s="602"/>
      <c r="P1439" s="602"/>
      <c r="Q1439" s="591"/>
      <c r="R1439" s="604">
        <v>177</v>
      </c>
      <c r="S1439" s="604">
        <v>64</v>
      </c>
      <c r="T1439" s="604">
        <v>125</v>
      </c>
      <c r="U1439" s="604">
        <v>348</v>
      </c>
      <c r="V1439" s="604">
        <v>51</v>
      </c>
      <c r="W1439" s="604">
        <v>59</v>
      </c>
      <c r="X1439" s="604">
        <v>140</v>
      </c>
      <c r="Y1439" s="604">
        <v>143</v>
      </c>
      <c r="Z1439" s="604">
        <v>143</v>
      </c>
      <c r="AA1439" s="604">
        <v>272</v>
      </c>
      <c r="AB1439" s="604">
        <v>490</v>
      </c>
      <c r="AC1439" s="604">
        <v>604</v>
      </c>
      <c r="AD1439" s="605">
        <v>2528</v>
      </c>
    </row>
    <row r="1440" spans="1:30" ht="15.75" thickBot="1" x14ac:dyDescent="0.3">
      <c r="A1440" s="593" t="s">
        <v>423</v>
      </c>
      <c r="B1440" s="671" t="s">
        <v>400</v>
      </c>
      <c r="C1440" s="671" t="s">
        <v>400</v>
      </c>
      <c r="D1440" s="609" t="s">
        <v>400</v>
      </c>
      <c r="E1440" s="603">
        <v>625097</v>
      </c>
      <c r="F1440" s="603">
        <v>124652</v>
      </c>
      <c r="G1440" s="603">
        <v>230278</v>
      </c>
      <c r="H1440" s="603">
        <v>618005</v>
      </c>
      <c r="I1440" s="603">
        <v>158293</v>
      </c>
      <c r="J1440" s="603">
        <v>187536</v>
      </c>
      <c r="K1440" s="603">
        <v>284407</v>
      </c>
      <c r="L1440" s="603">
        <v>238305</v>
      </c>
      <c r="M1440" s="603">
        <v>371471</v>
      </c>
      <c r="N1440" s="603">
        <v>480538</v>
      </c>
      <c r="O1440" s="603">
        <v>788373</v>
      </c>
      <c r="P1440" s="603">
        <v>305659</v>
      </c>
      <c r="Q1440" s="603">
        <v>4412614</v>
      </c>
      <c r="R1440" s="610">
        <v>466</v>
      </c>
      <c r="S1440" s="610">
        <v>167</v>
      </c>
      <c r="T1440" s="610">
        <v>321</v>
      </c>
      <c r="U1440" s="610">
        <v>764</v>
      </c>
      <c r="V1440" s="610">
        <v>150</v>
      </c>
      <c r="W1440" s="610">
        <v>180</v>
      </c>
      <c r="X1440" s="610">
        <v>358</v>
      </c>
      <c r="Y1440" s="610">
        <v>344</v>
      </c>
      <c r="Z1440" s="610">
        <v>515</v>
      </c>
      <c r="AA1440" s="610">
        <v>683</v>
      </c>
      <c r="AB1440" s="610">
        <v>1180</v>
      </c>
      <c r="AC1440" s="610">
        <v>1369</v>
      </c>
      <c r="AD1440" s="605">
        <v>5752</v>
      </c>
    </row>
    <row r="1441" spans="1:30" ht="15.75" thickBot="1" x14ac:dyDescent="0.3">
      <c r="A1441" s="593" t="s">
        <v>424</v>
      </c>
      <c r="B1441" s="673">
        <v>45139</v>
      </c>
      <c r="C1441" s="671" t="s">
        <v>396</v>
      </c>
      <c r="D1441" s="600" t="s">
        <v>397</v>
      </c>
      <c r="E1441" s="601">
        <v>8428.26</v>
      </c>
      <c r="F1441" s="602"/>
      <c r="G1441" s="602"/>
      <c r="H1441" s="602"/>
      <c r="I1441" s="602"/>
      <c r="J1441" s="602"/>
      <c r="K1441" s="602"/>
      <c r="L1441" s="602"/>
      <c r="M1441" s="602"/>
      <c r="N1441" s="602"/>
      <c r="O1441" s="602"/>
      <c r="P1441" s="602"/>
      <c r="Q1441" s="603">
        <v>8428.26</v>
      </c>
      <c r="R1441" s="604">
        <v>6</v>
      </c>
      <c r="S1441" s="602"/>
      <c r="T1441" s="602"/>
      <c r="U1441" s="602"/>
      <c r="V1441" s="602"/>
      <c r="W1441" s="602"/>
      <c r="X1441" s="602"/>
      <c r="Y1441" s="602"/>
      <c r="Z1441" s="602"/>
      <c r="AA1441" s="602"/>
      <c r="AB1441" s="602"/>
      <c r="AC1441" s="602"/>
      <c r="AD1441" s="605">
        <v>6</v>
      </c>
    </row>
    <row r="1442" spans="1:30" ht="15.75" thickBot="1" x14ac:dyDescent="0.3">
      <c r="A1442" s="593" t="s">
        <v>424</v>
      </c>
      <c r="B1442" s="672">
        <v>45140</v>
      </c>
      <c r="C1442" s="671" t="s">
        <v>396</v>
      </c>
      <c r="D1442" s="606" t="s">
        <v>397</v>
      </c>
      <c r="E1442" s="607">
        <v>500</v>
      </c>
      <c r="F1442" s="670"/>
      <c r="G1442" s="670"/>
      <c r="H1442" s="670"/>
      <c r="I1442" s="670"/>
      <c r="J1442" s="670"/>
      <c r="K1442" s="670"/>
      <c r="L1442" s="670"/>
      <c r="M1442" s="670"/>
      <c r="N1442" s="670"/>
      <c r="O1442" s="670"/>
      <c r="P1442" s="670"/>
      <c r="Q1442" s="603">
        <v>500</v>
      </c>
      <c r="R1442" s="608">
        <v>1</v>
      </c>
      <c r="S1442" s="670"/>
      <c r="T1442" s="670"/>
      <c r="U1442" s="670"/>
      <c r="V1442" s="670"/>
      <c r="W1442" s="670"/>
      <c r="X1442" s="670"/>
      <c r="Y1442" s="670"/>
      <c r="Z1442" s="670"/>
      <c r="AA1442" s="670"/>
      <c r="AB1442" s="670"/>
      <c r="AC1442" s="670"/>
      <c r="AD1442" s="605">
        <v>1</v>
      </c>
    </row>
    <row r="1443" spans="1:30" ht="15.75" thickBot="1" x14ac:dyDescent="0.3">
      <c r="A1443" s="593" t="s">
        <v>424</v>
      </c>
      <c r="B1443" s="673">
        <v>45147</v>
      </c>
      <c r="C1443" s="671" t="s">
        <v>396</v>
      </c>
      <c r="D1443" s="600" t="s">
        <v>397</v>
      </c>
      <c r="E1443" s="601">
        <v>1304.58</v>
      </c>
      <c r="F1443" s="602"/>
      <c r="G1443" s="602"/>
      <c r="H1443" s="602"/>
      <c r="I1443" s="602"/>
      <c r="J1443" s="602"/>
      <c r="K1443" s="602"/>
      <c r="L1443" s="602"/>
      <c r="M1443" s="602"/>
      <c r="N1443" s="602"/>
      <c r="O1443" s="602"/>
      <c r="P1443" s="602"/>
      <c r="Q1443" s="603">
        <v>1304.58</v>
      </c>
      <c r="R1443" s="604">
        <v>2</v>
      </c>
      <c r="S1443" s="602"/>
      <c r="T1443" s="602"/>
      <c r="U1443" s="602"/>
      <c r="V1443" s="602"/>
      <c r="W1443" s="602"/>
      <c r="X1443" s="602"/>
      <c r="Y1443" s="602"/>
      <c r="Z1443" s="602"/>
      <c r="AA1443" s="602"/>
      <c r="AB1443" s="602"/>
      <c r="AC1443" s="602"/>
      <c r="AD1443" s="605">
        <v>2</v>
      </c>
    </row>
    <row r="1444" spans="1:30" ht="15.75" thickBot="1" x14ac:dyDescent="0.3">
      <c r="A1444" s="593" t="s">
        <v>424</v>
      </c>
      <c r="B1444" s="672">
        <v>45153</v>
      </c>
      <c r="C1444" s="671" t="s">
        <v>396</v>
      </c>
      <c r="D1444" s="606" t="s">
        <v>397</v>
      </c>
      <c r="E1444" s="607">
        <v>80</v>
      </c>
      <c r="F1444" s="670"/>
      <c r="G1444" s="670"/>
      <c r="H1444" s="670"/>
      <c r="I1444" s="670"/>
      <c r="J1444" s="670"/>
      <c r="K1444" s="670"/>
      <c r="L1444" s="670"/>
      <c r="M1444" s="670"/>
      <c r="N1444" s="670"/>
      <c r="O1444" s="670"/>
      <c r="P1444" s="670"/>
      <c r="Q1444" s="603">
        <v>80</v>
      </c>
      <c r="R1444" s="608">
        <v>1</v>
      </c>
      <c r="S1444" s="670"/>
      <c r="T1444" s="670"/>
      <c r="U1444" s="670"/>
      <c r="V1444" s="670"/>
      <c r="W1444" s="670"/>
      <c r="X1444" s="670"/>
      <c r="Y1444" s="670"/>
      <c r="Z1444" s="670"/>
      <c r="AA1444" s="670"/>
      <c r="AB1444" s="670"/>
      <c r="AC1444" s="670"/>
      <c r="AD1444" s="605">
        <v>1</v>
      </c>
    </row>
    <row r="1445" spans="1:30" ht="15.75" thickBot="1" x14ac:dyDescent="0.3">
      <c r="A1445" s="593" t="s">
        <v>424</v>
      </c>
      <c r="B1445" s="673">
        <v>45154</v>
      </c>
      <c r="C1445" s="671" t="s">
        <v>396</v>
      </c>
      <c r="D1445" s="600" t="s">
        <v>397</v>
      </c>
      <c r="E1445" s="601">
        <v>3396.05</v>
      </c>
      <c r="F1445" s="602"/>
      <c r="G1445" s="602"/>
      <c r="H1445" s="602"/>
      <c r="I1445" s="602"/>
      <c r="J1445" s="602"/>
      <c r="K1445" s="602"/>
      <c r="L1445" s="602"/>
      <c r="M1445" s="602"/>
      <c r="N1445" s="602"/>
      <c r="O1445" s="602"/>
      <c r="P1445" s="602"/>
      <c r="Q1445" s="603">
        <v>3396.05</v>
      </c>
      <c r="R1445" s="604">
        <v>8</v>
      </c>
      <c r="S1445" s="602"/>
      <c r="T1445" s="602"/>
      <c r="U1445" s="602"/>
      <c r="V1445" s="602"/>
      <c r="W1445" s="602"/>
      <c r="X1445" s="602"/>
      <c r="Y1445" s="602"/>
      <c r="Z1445" s="602"/>
      <c r="AA1445" s="602"/>
      <c r="AB1445" s="602"/>
      <c r="AC1445" s="602"/>
      <c r="AD1445" s="605">
        <v>8</v>
      </c>
    </row>
    <row r="1446" spans="1:30" ht="15.75" thickBot="1" x14ac:dyDescent="0.3">
      <c r="A1446" s="593" t="s">
        <v>424</v>
      </c>
      <c r="B1446" s="672">
        <v>45159</v>
      </c>
      <c r="C1446" s="671" t="s">
        <v>396</v>
      </c>
      <c r="D1446" s="606" t="s">
        <v>397</v>
      </c>
      <c r="E1446" s="607">
        <v>10696.34</v>
      </c>
      <c r="F1446" s="670"/>
      <c r="G1446" s="670"/>
      <c r="H1446" s="670"/>
      <c r="I1446" s="670"/>
      <c r="J1446" s="670"/>
      <c r="K1446" s="670"/>
      <c r="L1446" s="670"/>
      <c r="M1446" s="670"/>
      <c r="N1446" s="670"/>
      <c r="O1446" s="670"/>
      <c r="P1446" s="670"/>
      <c r="Q1446" s="603">
        <v>10696.34</v>
      </c>
      <c r="R1446" s="608">
        <v>14</v>
      </c>
      <c r="S1446" s="670"/>
      <c r="T1446" s="670"/>
      <c r="U1446" s="670"/>
      <c r="V1446" s="670"/>
      <c r="W1446" s="670"/>
      <c r="X1446" s="670"/>
      <c r="Y1446" s="670"/>
      <c r="Z1446" s="670"/>
      <c r="AA1446" s="670"/>
      <c r="AB1446" s="670"/>
      <c r="AC1446" s="670"/>
      <c r="AD1446" s="605">
        <v>14</v>
      </c>
    </row>
    <row r="1447" spans="1:30" ht="15.75" thickBot="1" x14ac:dyDescent="0.3">
      <c r="A1447" s="593" t="s">
        <v>424</v>
      </c>
      <c r="B1447" s="673">
        <v>45160</v>
      </c>
      <c r="C1447" s="671" t="s">
        <v>396</v>
      </c>
      <c r="D1447" s="600" t="s">
        <v>397</v>
      </c>
      <c r="E1447" s="601">
        <v>3345.86</v>
      </c>
      <c r="F1447" s="602"/>
      <c r="G1447" s="602"/>
      <c r="H1447" s="602"/>
      <c r="I1447" s="602"/>
      <c r="J1447" s="602"/>
      <c r="K1447" s="602"/>
      <c r="L1447" s="602"/>
      <c r="M1447" s="602"/>
      <c r="N1447" s="602"/>
      <c r="O1447" s="602"/>
      <c r="P1447" s="602"/>
      <c r="Q1447" s="603">
        <v>3345.86</v>
      </c>
      <c r="R1447" s="604">
        <v>2</v>
      </c>
      <c r="S1447" s="602"/>
      <c r="T1447" s="602"/>
      <c r="U1447" s="602"/>
      <c r="V1447" s="602"/>
      <c r="W1447" s="602"/>
      <c r="X1447" s="602"/>
      <c r="Y1447" s="602"/>
      <c r="Z1447" s="602"/>
      <c r="AA1447" s="602"/>
      <c r="AB1447" s="602"/>
      <c r="AC1447" s="602"/>
      <c r="AD1447" s="605">
        <v>2</v>
      </c>
    </row>
    <row r="1448" spans="1:30" ht="15.75" thickBot="1" x14ac:dyDescent="0.3">
      <c r="A1448" s="593" t="s">
        <v>424</v>
      </c>
      <c r="B1448" s="672">
        <v>45162</v>
      </c>
      <c r="C1448" s="671" t="s">
        <v>396</v>
      </c>
      <c r="D1448" s="606" t="s">
        <v>397</v>
      </c>
      <c r="E1448" s="607">
        <v>3119.05</v>
      </c>
      <c r="F1448" s="670"/>
      <c r="G1448" s="670"/>
      <c r="H1448" s="670"/>
      <c r="I1448" s="670"/>
      <c r="J1448" s="670"/>
      <c r="K1448" s="670"/>
      <c r="L1448" s="670"/>
      <c r="M1448" s="670"/>
      <c r="N1448" s="670"/>
      <c r="O1448" s="670"/>
      <c r="P1448" s="670"/>
      <c r="Q1448" s="603">
        <v>3119.05</v>
      </c>
      <c r="R1448" s="608">
        <v>4</v>
      </c>
      <c r="S1448" s="670"/>
      <c r="T1448" s="670"/>
      <c r="U1448" s="670"/>
      <c r="V1448" s="670"/>
      <c r="W1448" s="670"/>
      <c r="X1448" s="670"/>
      <c r="Y1448" s="670"/>
      <c r="Z1448" s="670"/>
      <c r="AA1448" s="670"/>
      <c r="AB1448" s="670"/>
      <c r="AC1448" s="670"/>
      <c r="AD1448" s="605">
        <v>4</v>
      </c>
    </row>
    <row r="1449" spans="1:30" ht="15.75" thickBot="1" x14ac:dyDescent="0.3">
      <c r="A1449" s="593" t="s">
        <v>424</v>
      </c>
      <c r="B1449" s="673">
        <v>45163</v>
      </c>
      <c r="C1449" s="671" t="s">
        <v>396</v>
      </c>
      <c r="D1449" s="600" t="s">
        <v>397</v>
      </c>
      <c r="E1449" s="601">
        <v>100</v>
      </c>
      <c r="F1449" s="602"/>
      <c r="G1449" s="602"/>
      <c r="H1449" s="602"/>
      <c r="I1449" s="602"/>
      <c r="J1449" s="602"/>
      <c r="K1449" s="602"/>
      <c r="L1449" s="602"/>
      <c r="M1449" s="602"/>
      <c r="N1449" s="602"/>
      <c r="O1449" s="602"/>
      <c r="P1449" s="602"/>
      <c r="Q1449" s="603">
        <v>100</v>
      </c>
      <c r="R1449" s="604">
        <v>1</v>
      </c>
      <c r="S1449" s="602"/>
      <c r="T1449" s="602"/>
      <c r="U1449" s="602"/>
      <c r="V1449" s="602"/>
      <c r="W1449" s="602"/>
      <c r="X1449" s="602"/>
      <c r="Y1449" s="602"/>
      <c r="Z1449" s="602"/>
      <c r="AA1449" s="602"/>
      <c r="AB1449" s="602"/>
      <c r="AC1449" s="602"/>
      <c r="AD1449" s="605">
        <v>1</v>
      </c>
    </row>
    <row r="1450" spans="1:30" ht="15.75" thickBot="1" x14ac:dyDescent="0.3">
      <c r="A1450" s="593" t="s">
        <v>424</v>
      </c>
      <c r="B1450" s="672">
        <v>45166</v>
      </c>
      <c r="C1450" s="671" t="s">
        <v>396</v>
      </c>
      <c r="D1450" s="606" t="s">
        <v>397</v>
      </c>
      <c r="E1450" s="607">
        <v>1711.65</v>
      </c>
      <c r="F1450" s="670"/>
      <c r="G1450" s="670"/>
      <c r="H1450" s="670"/>
      <c r="I1450" s="670"/>
      <c r="J1450" s="670"/>
      <c r="K1450" s="670"/>
      <c r="L1450" s="670"/>
      <c r="M1450" s="670"/>
      <c r="N1450" s="670"/>
      <c r="O1450" s="670"/>
      <c r="P1450" s="670"/>
      <c r="Q1450" s="603">
        <v>1711.65</v>
      </c>
      <c r="R1450" s="608">
        <v>12</v>
      </c>
      <c r="S1450" s="670"/>
      <c r="T1450" s="670"/>
      <c r="U1450" s="670"/>
      <c r="V1450" s="670"/>
      <c r="W1450" s="670"/>
      <c r="X1450" s="670"/>
      <c r="Y1450" s="670"/>
      <c r="Z1450" s="670"/>
      <c r="AA1450" s="670"/>
      <c r="AB1450" s="670"/>
      <c r="AC1450" s="670"/>
      <c r="AD1450" s="605">
        <v>12</v>
      </c>
    </row>
    <row r="1451" spans="1:30" ht="15.75" thickBot="1" x14ac:dyDescent="0.3">
      <c r="A1451" s="593" t="s">
        <v>424</v>
      </c>
      <c r="B1451" s="673">
        <v>45167</v>
      </c>
      <c r="C1451" s="671" t="s">
        <v>396</v>
      </c>
      <c r="D1451" s="600" t="s">
        <v>397</v>
      </c>
      <c r="E1451" s="601">
        <v>2221.27</v>
      </c>
      <c r="F1451" s="602"/>
      <c r="G1451" s="602"/>
      <c r="H1451" s="602"/>
      <c r="I1451" s="602"/>
      <c r="J1451" s="602"/>
      <c r="K1451" s="602"/>
      <c r="L1451" s="602"/>
      <c r="M1451" s="602"/>
      <c r="N1451" s="602"/>
      <c r="O1451" s="602"/>
      <c r="P1451" s="602"/>
      <c r="Q1451" s="603">
        <v>2221.27</v>
      </c>
      <c r="R1451" s="604">
        <v>1</v>
      </c>
      <c r="S1451" s="602"/>
      <c r="T1451" s="602"/>
      <c r="U1451" s="602"/>
      <c r="V1451" s="602"/>
      <c r="W1451" s="602"/>
      <c r="X1451" s="602"/>
      <c r="Y1451" s="602"/>
      <c r="Z1451" s="602"/>
      <c r="AA1451" s="602"/>
      <c r="AB1451" s="602"/>
      <c r="AC1451" s="602"/>
      <c r="AD1451" s="605">
        <v>1</v>
      </c>
    </row>
    <row r="1452" spans="1:30" ht="15.75" thickBot="1" x14ac:dyDescent="0.3">
      <c r="A1452" s="593" t="s">
        <v>424</v>
      </c>
      <c r="B1452" s="672">
        <v>45168</v>
      </c>
      <c r="C1452" s="671" t="s">
        <v>396</v>
      </c>
      <c r="D1452" s="606" t="s">
        <v>397</v>
      </c>
      <c r="E1452" s="607">
        <v>370.05</v>
      </c>
      <c r="F1452" s="670"/>
      <c r="G1452" s="670"/>
      <c r="H1452" s="670"/>
      <c r="I1452" s="670"/>
      <c r="J1452" s="670"/>
      <c r="K1452" s="670"/>
      <c r="L1452" s="670"/>
      <c r="M1452" s="670"/>
      <c r="N1452" s="670"/>
      <c r="O1452" s="670"/>
      <c r="P1452" s="670"/>
      <c r="Q1452" s="603">
        <v>370.05</v>
      </c>
      <c r="R1452" s="608">
        <v>4</v>
      </c>
      <c r="S1452" s="670"/>
      <c r="T1452" s="670"/>
      <c r="U1452" s="670"/>
      <c r="V1452" s="670"/>
      <c r="W1452" s="670"/>
      <c r="X1452" s="670"/>
      <c r="Y1452" s="670"/>
      <c r="Z1452" s="670"/>
      <c r="AA1452" s="670"/>
      <c r="AB1452" s="670"/>
      <c r="AC1452" s="670"/>
      <c r="AD1452" s="605">
        <v>4</v>
      </c>
    </row>
    <row r="1453" spans="1:30" ht="15.75" thickBot="1" x14ac:dyDescent="0.3">
      <c r="A1453" s="593" t="s">
        <v>424</v>
      </c>
      <c r="B1453" s="673">
        <v>45170</v>
      </c>
      <c r="C1453" s="671" t="s">
        <v>396</v>
      </c>
      <c r="D1453" s="600" t="s">
        <v>397</v>
      </c>
      <c r="E1453" s="601">
        <v>977.8</v>
      </c>
      <c r="F1453" s="601">
        <v>100</v>
      </c>
      <c r="G1453" s="602"/>
      <c r="H1453" s="602"/>
      <c r="I1453" s="602"/>
      <c r="J1453" s="602"/>
      <c r="K1453" s="602"/>
      <c r="L1453" s="602"/>
      <c r="M1453" s="602"/>
      <c r="N1453" s="602"/>
      <c r="O1453" s="602"/>
      <c r="P1453" s="602"/>
      <c r="Q1453" s="603">
        <v>1077.8</v>
      </c>
      <c r="R1453" s="604">
        <v>1</v>
      </c>
      <c r="S1453" s="604">
        <v>1</v>
      </c>
      <c r="T1453" s="602"/>
      <c r="U1453" s="602"/>
      <c r="V1453" s="602"/>
      <c r="W1453" s="602"/>
      <c r="X1453" s="602"/>
      <c r="Y1453" s="602"/>
      <c r="Z1453" s="602"/>
      <c r="AA1453" s="602"/>
      <c r="AB1453" s="602"/>
      <c r="AC1453" s="602"/>
      <c r="AD1453" s="605">
        <v>2</v>
      </c>
    </row>
    <row r="1454" spans="1:30" ht="15.75" thickBot="1" x14ac:dyDescent="0.3">
      <c r="A1454" s="593" t="s">
        <v>424</v>
      </c>
      <c r="B1454" s="672">
        <v>45174</v>
      </c>
      <c r="C1454" s="671" t="s">
        <v>396</v>
      </c>
      <c r="D1454" s="606" t="s">
        <v>397</v>
      </c>
      <c r="E1454" s="607">
        <v>200</v>
      </c>
      <c r="F1454" s="607">
        <v>98.87</v>
      </c>
      <c r="G1454" s="670"/>
      <c r="H1454" s="670"/>
      <c r="I1454" s="670"/>
      <c r="J1454" s="670"/>
      <c r="K1454" s="670"/>
      <c r="L1454" s="670"/>
      <c r="M1454" s="670"/>
      <c r="N1454" s="670"/>
      <c r="O1454" s="670"/>
      <c r="P1454" s="670"/>
      <c r="Q1454" s="603">
        <v>298.87</v>
      </c>
      <c r="R1454" s="608">
        <v>2</v>
      </c>
      <c r="S1454" s="608">
        <v>2</v>
      </c>
      <c r="T1454" s="670"/>
      <c r="U1454" s="670"/>
      <c r="V1454" s="670"/>
      <c r="W1454" s="670"/>
      <c r="X1454" s="670"/>
      <c r="Y1454" s="670"/>
      <c r="Z1454" s="670"/>
      <c r="AA1454" s="670"/>
      <c r="AB1454" s="670"/>
      <c r="AC1454" s="670"/>
      <c r="AD1454" s="605">
        <v>4</v>
      </c>
    </row>
    <row r="1455" spans="1:30" ht="15.75" thickBot="1" x14ac:dyDescent="0.3">
      <c r="A1455" s="593" t="s">
        <v>424</v>
      </c>
      <c r="B1455" s="673">
        <v>45182</v>
      </c>
      <c r="C1455" s="671" t="s">
        <v>396</v>
      </c>
      <c r="D1455" s="600" t="s">
        <v>397</v>
      </c>
      <c r="E1455" s="601">
        <v>170.49</v>
      </c>
      <c r="F1455" s="601">
        <v>516.33000000000004</v>
      </c>
      <c r="G1455" s="602"/>
      <c r="H1455" s="602"/>
      <c r="I1455" s="602"/>
      <c r="J1455" s="602"/>
      <c r="K1455" s="602"/>
      <c r="L1455" s="602"/>
      <c r="M1455" s="602"/>
      <c r="N1455" s="602"/>
      <c r="O1455" s="602"/>
      <c r="P1455" s="602"/>
      <c r="Q1455" s="603">
        <v>686.82</v>
      </c>
      <c r="R1455" s="604">
        <v>3</v>
      </c>
      <c r="S1455" s="604">
        <v>3</v>
      </c>
      <c r="T1455" s="602"/>
      <c r="U1455" s="602"/>
      <c r="V1455" s="602"/>
      <c r="W1455" s="602"/>
      <c r="X1455" s="602"/>
      <c r="Y1455" s="602"/>
      <c r="Z1455" s="602"/>
      <c r="AA1455" s="602"/>
      <c r="AB1455" s="602"/>
      <c r="AC1455" s="602"/>
      <c r="AD1455" s="605">
        <v>6</v>
      </c>
    </row>
    <row r="1456" spans="1:30" ht="15.75" thickBot="1" x14ac:dyDescent="0.3">
      <c r="A1456" s="593" t="s">
        <v>424</v>
      </c>
      <c r="B1456" s="672">
        <v>45183</v>
      </c>
      <c r="C1456" s="671" t="s">
        <v>396</v>
      </c>
      <c r="D1456" s="606" t="s">
        <v>397</v>
      </c>
      <c r="E1456" s="670"/>
      <c r="F1456" s="607">
        <v>100</v>
      </c>
      <c r="G1456" s="670"/>
      <c r="H1456" s="670"/>
      <c r="I1456" s="670"/>
      <c r="J1456" s="670"/>
      <c r="K1456" s="670"/>
      <c r="L1456" s="670"/>
      <c r="M1456" s="670"/>
      <c r="N1456" s="670"/>
      <c r="O1456" s="670"/>
      <c r="P1456" s="670"/>
      <c r="Q1456" s="603">
        <v>100</v>
      </c>
      <c r="R1456" s="670"/>
      <c r="S1456" s="608">
        <v>1</v>
      </c>
      <c r="T1456" s="670"/>
      <c r="U1456" s="670"/>
      <c r="V1456" s="670"/>
      <c r="W1456" s="670"/>
      <c r="X1456" s="670"/>
      <c r="Y1456" s="670"/>
      <c r="Z1456" s="670"/>
      <c r="AA1456" s="670"/>
      <c r="AB1456" s="670"/>
      <c r="AC1456" s="670"/>
      <c r="AD1456" s="605">
        <v>1</v>
      </c>
    </row>
    <row r="1457" spans="1:30" ht="15.75" thickBot="1" x14ac:dyDescent="0.3">
      <c r="A1457" s="593" t="s">
        <v>424</v>
      </c>
      <c r="B1457" s="673">
        <v>45184</v>
      </c>
      <c r="C1457" s="671" t="s">
        <v>396</v>
      </c>
      <c r="D1457" s="600" t="s">
        <v>397</v>
      </c>
      <c r="E1457" s="601">
        <v>2234.23</v>
      </c>
      <c r="F1457" s="601">
        <v>2107.9</v>
      </c>
      <c r="G1457" s="602"/>
      <c r="H1457" s="602"/>
      <c r="I1457" s="602"/>
      <c r="J1457" s="602"/>
      <c r="K1457" s="602"/>
      <c r="L1457" s="602"/>
      <c r="M1457" s="602"/>
      <c r="N1457" s="602"/>
      <c r="O1457" s="602"/>
      <c r="P1457" s="602"/>
      <c r="Q1457" s="603">
        <v>4342.13</v>
      </c>
      <c r="R1457" s="604">
        <v>6</v>
      </c>
      <c r="S1457" s="604">
        <v>3</v>
      </c>
      <c r="T1457" s="602"/>
      <c r="U1457" s="602"/>
      <c r="V1457" s="602"/>
      <c r="W1457" s="602"/>
      <c r="X1457" s="602"/>
      <c r="Y1457" s="602"/>
      <c r="Z1457" s="602"/>
      <c r="AA1457" s="602"/>
      <c r="AB1457" s="602"/>
      <c r="AC1457" s="602"/>
      <c r="AD1457" s="605">
        <v>9</v>
      </c>
    </row>
    <row r="1458" spans="1:30" ht="15.75" thickBot="1" x14ac:dyDescent="0.3">
      <c r="A1458" s="593" t="s">
        <v>424</v>
      </c>
      <c r="B1458" s="672">
        <v>45187</v>
      </c>
      <c r="C1458" s="671" t="s">
        <v>396</v>
      </c>
      <c r="D1458" s="606" t="s">
        <v>397</v>
      </c>
      <c r="E1458" s="670"/>
      <c r="F1458" s="607">
        <v>172.24</v>
      </c>
      <c r="G1458" s="670"/>
      <c r="H1458" s="670"/>
      <c r="I1458" s="670"/>
      <c r="J1458" s="670"/>
      <c r="K1458" s="670"/>
      <c r="L1458" s="670"/>
      <c r="M1458" s="670"/>
      <c r="N1458" s="670"/>
      <c r="O1458" s="670"/>
      <c r="P1458" s="670"/>
      <c r="Q1458" s="603">
        <v>172.24</v>
      </c>
      <c r="R1458" s="670"/>
      <c r="S1458" s="608">
        <v>1</v>
      </c>
      <c r="T1458" s="670"/>
      <c r="U1458" s="670"/>
      <c r="V1458" s="670"/>
      <c r="W1458" s="670"/>
      <c r="X1458" s="670"/>
      <c r="Y1458" s="670"/>
      <c r="Z1458" s="670"/>
      <c r="AA1458" s="670"/>
      <c r="AB1458" s="670"/>
      <c r="AC1458" s="670"/>
      <c r="AD1458" s="605">
        <v>1</v>
      </c>
    </row>
    <row r="1459" spans="1:30" ht="15.75" thickBot="1" x14ac:dyDescent="0.3">
      <c r="A1459" s="593" t="s">
        <v>424</v>
      </c>
      <c r="B1459" s="673">
        <v>45188</v>
      </c>
      <c r="C1459" s="671" t="s">
        <v>396</v>
      </c>
      <c r="D1459" s="600" t="s">
        <v>397</v>
      </c>
      <c r="E1459" s="602"/>
      <c r="F1459" s="601">
        <v>603.67999999999995</v>
      </c>
      <c r="G1459" s="602"/>
      <c r="H1459" s="602"/>
      <c r="I1459" s="602"/>
      <c r="J1459" s="602"/>
      <c r="K1459" s="602"/>
      <c r="L1459" s="602"/>
      <c r="M1459" s="602"/>
      <c r="N1459" s="602"/>
      <c r="O1459" s="602"/>
      <c r="P1459" s="602"/>
      <c r="Q1459" s="603">
        <v>603.67999999999995</v>
      </c>
      <c r="R1459" s="602"/>
      <c r="S1459" s="604">
        <v>1</v>
      </c>
      <c r="T1459" s="602"/>
      <c r="U1459" s="602"/>
      <c r="V1459" s="602"/>
      <c r="W1459" s="602"/>
      <c r="X1459" s="602"/>
      <c r="Y1459" s="602"/>
      <c r="Z1459" s="602"/>
      <c r="AA1459" s="602"/>
      <c r="AB1459" s="602"/>
      <c r="AC1459" s="602"/>
      <c r="AD1459" s="605">
        <v>1</v>
      </c>
    </row>
    <row r="1460" spans="1:30" ht="15.75" thickBot="1" x14ac:dyDescent="0.3">
      <c r="A1460" s="593" t="s">
        <v>424</v>
      </c>
      <c r="B1460" s="672">
        <v>45189</v>
      </c>
      <c r="C1460" s="671" t="s">
        <v>396</v>
      </c>
      <c r="D1460" s="606" t="s">
        <v>397</v>
      </c>
      <c r="E1460" s="607">
        <v>577.98</v>
      </c>
      <c r="F1460" s="607">
        <v>1139.3900000000001</v>
      </c>
      <c r="G1460" s="670"/>
      <c r="H1460" s="670"/>
      <c r="I1460" s="670"/>
      <c r="J1460" s="670"/>
      <c r="K1460" s="670"/>
      <c r="L1460" s="670"/>
      <c r="M1460" s="670"/>
      <c r="N1460" s="670"/>
      <c r="O1460" s="670"/>
      <c r="P1460" s="670"/>
      <c r="Q1460" s="603">
        <v>1717.37</v>
      </c>
      <c r="R1460" s="608">
        <v>1</v>
      </c>
      <c r="S1460" s="608">
        <v>3</v>
      </c>
      <c r="T1460" s="670"/>
      <c r="U1460" s="670"/>
      <c r="V1460" s="670"/>
      <c r="W1460" s="670"/>
      <c r="X1460" s="670"/>
      <c r="Y1460" s="670"/>
      <c r="Z1460" s="670"/>
      <c r="AA1460" s="670"/>
      <c r="AB1460" s="670"/>
      <c r="AC1460" s="670"/>
      <c r="AD1460" s="605">
        <v>4</v>
      </c>
    </row>
    <row r="1461" spans="1:30" ht="15.75" thickBot="1" x14ac:dyDescent="0.3">
      <c r="A1461" s="593" t="s">
        <v>424</v>
      </c>
      <c r="B1461" s="673">
        <v>45191</v>
      </c>
      <c r="C1461" s="671" t="s">
        <v>396</v>
      </c>
      <c r="D1461" s="600" t="s">
        <v>397</v>
      </c>
      <c r="E1461" s="602"/>
      <c r="F1461" s="601">
        <v>1421.99</v>
      </c>
      <c r="G1461" s="602"/>
      <c r="H1461" s="602"/>
      <c r="I1461" s="602"/>
      <c r="J1461" s="602"/>
      <c r="K1461" s="602"/>
      <c r="L1461" s="602"/>
      <c r="M1461" s="602"/>
      <c r="N1461" s="602"/>
      <c r="O1461" s="602"/>
      <c r="P1461" s="602"/>
      <c r="Q1461" s="603">
        <v>1421.99</v>
      </c>
      <c r="R1461" s="602"/>
      <c r="S1461" s="604">
        <v>3</v>
      </c>
      <c r="T1461" s="602"/>
      <c r="U1461" s="602"/>
      <c r="V1461" s="602"/>
      <c r="W1461" s="602"/>
      <c r="X1461" s="602"/>
      <c r="Y1461" s="602"/>
      <c r="Z1461" s="602"/>
      <c r="AA1461" s="602"/>
      <c r="AB1461" s="602"/>
      <c r="AC1461" s="602"/>
      <c r="AD1461" s="605">
        <v>3</v>
      </c>
    </row>
    <row r="1462" spans="1:30" ht="15.75" thickBot="1" x14ac:dyDescent="0.3">
      <c r="A1462" s="593" t="s">
        <v>424</v>
      </c>
      <c r="B1462" s="672">
        <v>45194</v>
      </c>
      <c r="C1462" s="671" t="s">
        <v>396</v>
      </c>
      <c r="D1462" s="606" t="s">
        <v>397</v>
      </c>
      <c r="E1462" s="607">
        <v>293.39999999999998</v>
      </c>
      <c r="F1462" s="607">
        <v>5002.28</v>
      </c>
      <c r="G1462" s="670"/>
      <c r="H1462" s="670"/>
      <c r="I1462" s="670"/>
      <c r="J1462" s="670"/>
      <c r="K1462" s="670"/>
      <c r="L1462" s="670"/>
      <c r="M1462" s="670"/>
      <c r="N1462" s="670"/>
      <c r="O1462" s="670"/>
      <c r="P1462" s="670"/>
      <c r="Q1462" s="603">
        <v>5295.68</v>
      </c>
      <c r="R1462" s="608">
        <v>6</v>
      </c>
      <c r="S1462" s="608">
        <v>18</v>
      </c>
      <c r="T1462" s="670"/>
      <c r="U1462" s="670"/>
      <c r="V1462" s="670"/>
      <c r="W1462" s="670"/>
      <c r="X1462" s="670"/>
      <c r="Y1462" s="670"/>
      <c r="Z1462" s="670"/>
      <c r="AA1462" s="670"/>
      <c r="AB1462" s="670"/>
      <c r="AC1462" s="670"/>
      <c r="AD1462" s="605">
        <v>24</v>
      </c>
    </row>
    <row r="1463" spans="1:30" ht="15.75" thickBot="1" x14ac:dyDescent="0.3">
      <c r="A1463" s="593" t="s">
        <v>424</v>
      </c>
      <c r="B1463" s="673">
        <v>45196</v>
      </c>
      <c r="C1463" s="671" t="s">
        <v>396</v>
      </c>
      <c r="D1463" s="600" t="s">
        <v>397</v>
      </c>
      <c r="E1463" s="601">
        <v>57.4</v>
      </c>
      <c r="F1463" s="602"/>
      <c r="G1463" s="602"/>
      <c r="H1463" s="602"/>
      <c r="I1463" s="602"/>
      <c r="J1463" s="602"/>
      <c r="K1463" s="602"/>
      <c r="L1463" s="602"/>
      <c r="M1463" s="602"/>
      <c r="N1463" s="602"/>
      <c r="O1463" s="602"/>
      <c r="P1463" s="602"/>
      <c r="Q1463" s="603">
        <v>57.4</v>
      </c>
      <c r="R1463" s="604">
        <v>1</v>
      </c>
      <c r="S1463" s="602"/>
      <c r="T1463" s="602"/>
      <c r="U1463" s="602"/>
      <c r="V1463" s="602"/>
      <c r="W1463" s="602"/>
      <c r="X1463" s="602"/>
      <c r="Y1463" s="602"/>
      <c r="Z1463" s="602"/>
      <c r="AA1463" s="602"/>
      <c r="AB1463" s="602"/>
      <c r="AC1463" s="602"/>
      <c r="AD1463" s="605">
        <v>1</v>
      </c>
    </row>
    <row r="1464" spans="1:30" ht="15.75" thickBot="1" x14ac:dyDescent="0.3">
      <c r="A1464" s="593" t="s">
        <v>424</v>
      </c>
      <c r="B1464" s="672">
        <v>45201</v>
      </c>
      <c r="C1464" s="671" t="s">
        <v>396</v>
      </c>
      <c r="D1464" s="606" t="s">
        <v>397</v>
      </c>
      <c r="E1464" s="670"/>
      <c r="F1464" s="670"/>
      <c r="G1464" s="607">
        <v>96.54</v>
      </c>
      <c r="H1464" s="670"/>
      <c r="I1464" s="670"/>
      <c r="J1464" s="670"/>
      <c r="K1464" s="670"/>
      <c r="L1464" s="670"/>
      <c r="M1464" s="670"/>
      <c r="N1464" s="670"/>
      <c r="O1464" s="670"/>
      <c r="P1464" s="670"/>
      <c r="Q1464" s="603">
        <v>96.54</v>
      </c>
      <c r="R1464" s="670"/>
      <c r="S1464" s="670"/>
      <c r="T1464" s="608">
        <v>1</v>
      </c>
      <c r="U1464" s="670"/>
      <c r="V1464" s="670"/>
      <c r="W1464" s="670"/>
      <c r="X1464" s="670"/>
      <c r="Y1464" s="670"/>
      <c r="Z1464" s="670"/>
      <c r="AA1464" s="670"/>
      <c r="AB1464" s="670"/>
      <c r="AC1464" s="670"/>
      <c r="AD1464" s="605">
        <v>1</v>
      </c>
    </row>
    <row r="1465" spans="1:30" ht="15.75" thickBot="1" x14ac:dyDescent="0.3">
      <c r="A1465" s="593" t="s">
        <v>424</v>
      </c>
      <c r="B1465" s="673">
        <v>45202</v>
      </c>
      <c r="C1465" s="671" t="s">
        <v>396</v>
      </c>
      <c r="D1465" s="600" t="s">
        <v>397</v>
      </c>
      <c r="E1465" s="602"/>
      <c r="F1465" s="602"/>
      <c r="G1465" s="601">
        <v>232.9</v>
      </c>
      <c r="H1465" s="602"/>
      <c r="I1465" s="602"/>
      <c r="J1465" s="602"/>
      <c r="K1465" s="602"/>
      <c r="L1465" s="602"/>
      <c r="M1465" s="602"/>
      <c r="N1465" s="602"/>
      <c r="O1465" s="602"/>
      <c r="P1465" s="602"/>
      <c r="Q1465" s="603">
        <v>232.9</v>
      </c>
      <c r="R1465" s="602"/>
      <c r="S1465" s="602"/>
      <c r="T1465" s="604">
        <v>2</v>
      </c>
      <c r="U1465" s="602"/>
      <c r="V1465" s="602"/>
      <c r="W1465" s="602"/>
      <c r="X1465" s="602"/>
      <c r="Y1465" s="602"/>
      <c r="Z1465" s="602"/>
      <c r="AA1465" s="602"/>
      <c r="AB1465" s="602"/>
      <c r="AC1465" s="602"/>
      <c r="AD1465" s="605">
        <v>2</v>
      </c>
    </row>
    <row r="1466" spans="1:30" ht="15.75" thickBot="1" x14ac:dyDescent="0.3">
      <c r="A1466" s="593" t="s">
        <v>424</v>
      </c>
      <c r="B1466" s="672">
        <v>45204</v>
      </c>
      <c r="C1466" s="671" t="s">
        <v>396</v>
      </c>
      <c r="D1466" s="606" t="s">
        <v>397</v>
      </c>
      <c r="E1466" s="670"/>
      <c r="F1466" s="670"/>
      <c r="G1466" s="607">
        <v>100</v>
      </c>
      <c r="H1466" s="670"/>
      <c r="I1466" s="670"/>
      <c r="J1466" s="670"/>
      <c r="K1466" s="670"/>
      <c r="L1466" s="670"/>
      <c r="M1466" s="670"/>
      <c r="N1466" s="670"/>
      <c r="O1466" s="670"/>
      <c r="P1466" s="670"/>
      <c r="Q1466" s="603">
        <v>100</v>
      </c>
      <c r="R1466" s="670"/>
      <c r="S1466" s="670"/>
      <c r="T1466" s="608">
        <v>1</v>
      </c>
      <c r="U1466" s="670"/>
      <c r="V1466" s="670"/>
      <c r="W1466" s="670"/>
      <c r="X1466" s="670"/>
      <c r="Y1466" s="670"/>
      <c r="Z1466" s="670"/>
      <c r="AA1466" s="670"/>
      <c r="AB1466" s="670"/>
      <c r="AC1466" s="670"/>
      <c r="AD1466" s="605">
        <v>1</v>
      </c>
    </row>
    <row r="1467" spans="1:30" ht="15.75" thickBot="1" x14ac:dyDescent="0.3">
      <c r="A1467" s="593" t="s">
        <v>424</v>
      </c>
      <c r="B1467" s="673">
        <v>45205</v>
      </c>
      <c r="C1467" s="671" t="s">
        <v>396</v>
      </c>
      <c r="D1467" s="600" t="s">
        <v>397</v>
      </c>
      <c r="E1467" s="602"/>
      <c r="F1467" s="602"/>
      <c r="G1467" s="601">
        <v>506.75</v>
      </c>
      <c r="H1467" s="602"/>
      <c r="I1467" s="602"/>
      <c r="J1467" s="602"/>
      <c r="K1467" s="602"/>
      <c r="L1467" s="602"/>
      <c r="M1467" s="602"/>
      <c r="N1467" s="602"/>
      <c r="O1467" s="602"/>
      <c r="P1467" s="602"/>
      <c r="Q1467" s="603">
        <v>506.75</v>
      </c>
      <c r="R1467" s="602"/>
      <c r="S1467" s="602"/>
      <c r="T1467" s="604">
        <v>1</v>
      </c>
      <c r="U1467" s="602"/>
      <c r="V1467" s="602"/>
      <c r="W1467" s="602"/>
      <c r="X1467" s="602"/>
      <c r="Y1467" s="602"/>
      <c r="Z1467" s="602"/>
      <c r="AA1467" s="602"/>
      <c r="AB1467" s="602"/>
      <c r="AC1467" s="602"/>
      <c r="AD1467" s="605">
        <v>1</v>
      </c>
    </row>
    <row r="1468" spans="1:30" ht="15.75" thickBot="1" x14ac:dyDescent="0.3">
      <c r="A1468" s="593" t="s">
        <v>424</v>
      </c>
      <c r="B1468" s="672">
        <v>45208</v>
      </c>
      <c r="C1468" s="671" t="s">
        <v>396</v>
      </c>
      <c r="D1468" s="606" t="s">
        <v>397</v>
      </c>
      <c r="E1468" s="670"/>
      <c r="F1468" s="670"/>
      <c r="G1468" s="607">
        <v>950</v>
      </c>
      <c r="H1468" s="670"/>
      <c r="I1468" s="670"/>
      <c r="J1468" s="670"/>
      <c r="K1468" s="670"/>
      <c r="L1468" s="670"/>
      <c r="M1468" s="670"/>
      <c r="N1468" s="670"/>
      <c r="O1468" s="670"/>
      <c r="P1468" s="670"/>
      <c r="Q1468" s="603">
        <v>950</v>
      </c>
      <c r="R1468" s="670"/>
      <c r="S1468" s="670"/>
      <c r="T1468" s="608">
        <v>3</v>
      </c>
      <c r="U1468" s="670"/>
      <c r="V1468" s="670"/>
      <c r="W1468" s="670"/>
      <c r="X1468" s="670"/>
      <c r="Y1468" s="670"/>
      <c r="Z1468" s="670"/>
      <c r="AA1468" s="670"/>
      <c r="AB1468" s="670"/>
      <c r="AC1468" s="670"/>
      <c r="AD1468" s="605">
        <v>3</v>
      </c>
    </row>
    <row r="1469" spans="1:30" ht="15.75" thickBot="1" x14ac:dyDescent="0.3">
      <c r="A1469" s="593" t="s">
        <v>424</v>
      </c>
      <c r="B1469" s="673">
        <v>45210</v>
      </c>
      <c r="C1469" s="671" t="s">
        <v>396</v>
      </c>
      <c r="D1469" s="600" t="s">
        <v>397</v>
      </c>
      <c r="E1469" s="602"/>
      <c r="F1469" s="601">
        <v>1133.99</v>
      </c>
      <c r="G1469" s="601">
        <v>1107.83</v>
      </c>
      <c r="H1469" s="602"/>
      <c r="I1469" s="602"/>
      <c r="J1469" s="602"/>
      <c r="K1469" s="602"/>
      <c r="L1469" s="602"/>
      <c r="M1469" s="602"/>
      <c r="N1469" s="602"/>
      <c r="O1469" s="602"/>
      <c r="P1469" s="602"/>
      <c r="Q1469" s="603">
        <v>2241.8200000000002</v>
      </c>
      <c r="R1469" s="602"/>
      <c r="S1469" s="604">
        <v>12</v>
      </c>
      <c r="T1469" s="604">
        <v>3</v>
      </c>
      <c r="U1469" s="602"/>
      <c r="V1469" s="602"/>
      <c r="W1469" s="602"/>
      <c r="X1469" s="602"/>
      <c r="Y1469" s="602"/>
      <c r="Z1469" s="602"/>
      <c r="AA1469" s="602"/>
      <c r="AB1469" s="602"/>
      <c r="AC1469" s="602"/>
      <c r="AD1469" s="605">
        <v>15</v>
      </c>
    </row>
    <row r="1470" spans="1:30" ht="15.75" thickBot="1" x14ac:dyDescent="0.3">
      <c r="A1470" s="593" t="s">
        <v>424</v>
      </c>
      <c r="B1470" s="672">
        <v>45212</v>
      </c>
      <c r="C1470" s="671" t="s">
        <v>396</v>
      </c>
      <c r="D1470" s="606" t="s">
        <v>397</v>
      </c>
      <c r="E1470" s="670"/>
      <c r="F1470" s="670"/>
      <c r="G1470" s="607">
        <v>437.05</v>
      </c>
      <c r="H1470" s="670"/>
      <c r="I1470" s="670"/>
      <c r="J1470" s="670"/>
      <c r="K1470" s="670"/>
      <c r="L1470" s="670"/>
      <c r="M1470" s="670"/>
      <c r="N1470" s="670"/>
      <c r="O1470" s="670"/>
      <c r="P1470" s="670"/>
      <c r="Q1470" s="603">
        <v>437.05</v>
      </c>
      <c r="R1470" s="670"/>
      <c r="S1470" s="670"/>
      <c r="T1470" s="608">
        <v>3</v>
      </c>
      <c r="U1470" s="670"/>
      <c r="V1470" s="670"/>
      <c r="W1470" s="670"/>
      <c r="X1470" s="670"/>
      <c r="Y1470" s="670"/>
      <c r="Z1470" s="670"/>
      <c r="AA1470" s="670"/>
      <c r="AB1470" s="670"/>
      <c r="AC1470" s="670"/>
      <c r="AD1470" s="605">
        <v>3</v>
      </c>
    </row>
    <row r="1471" spans="1:30" ht="15.75" thickBot="1" x14ac:dyDescent="0.3">
      <c r="A1471" s="593" t="s">
        <v>424</v>
      </c>
      <c r="B1471" s="673">
        <v>45216</v>
      </c>
      <c r="C1471" s="671" t="s">
        <v>396</v>
      </c>
      <c r="D1471" s="600" t="s">
        <v>397</v>
      </c>
      <c r="E1471" s="602"/>
      <c r="F1471" s="602"/>
      <c r="G1471" s="601">
        <v>3371.28</v>
      </c>
      <c r="H1471" s="602"/>
      <c r="I1471" s="602"/>
      <c r="J1471" s="602"/>
      <c r="K1471" s="602"/>
      <c r="L1471" s="602"/>
      <c r="M1471" s="602"/>
      <c r="N1471" s="602"/>
      <c r="O1471" s="602"/>
      <c r="P1471" s="602"/>
      <c r="Q1471" s="603">
        <v>3371.28</v>
      </c>
      <c r="R1471" s="602"/>
      <c r="S1471" s="602"/>
      <c r="T1471" s="604">
        <v>10</v>
      </c>
      <c r="U1471" s="602"/>
      <c r="V1471" s="602"/>
      <c r="W1471" s="602"/>
      <c r="X1471" s="602"/>
      <c r="Y1471" s="602"/>
      <c r="Z1471" s="602"/>
      <c r="AA1471" s="602"/>
      <c r="AB1471" s="602"/>
      <c r="AC1471" s="602"/>
      <c r="AD1471" s="605">
        <v>10</v>
      </c>
    </row>
    <row r="1472" spans="1:30" ht="15.75" thickBot="1" x14ac:dyDescent="0.3">
      <c r="A1472" s="593" t="s">
        <v>424</v>
      </c>
      <c r="B1472" s="672">
        <v>45217</v>
      </c>
      <c r="C1472" s="671" t="s">
        <v>396</v>
      </c>
      <c r="D1472" s="606" t="s">
        <v>397</v>
      </c>
      <c r="E1472" s="670"/>
      <c r="F1472" s="607">
        <v>512.89</v>
      </c>
      <c r="G1472" s="670"/>
      <c r="H1472" s="670"/>
      <c r="I1472" s="670"/>
      <c r="J1472" s="670"/>
      <c r="K1472" s="670"/>
      <c r="L1472" s="670"/>
      <c r="M1472" s="670"/>
      <c r="N1472" s="670"/>
      <c r="O1472" s="670"/>
      <c r="P1472" s="670"/>
      <c r="Q1472" s="603">
        <v>512.89</v>
      </c>
      <c r="R1472" s="670"/>
      <c r="S1472" s="608">
        <v>1</v>
      </c>
      <c r="T1472" s="670"/>
      <c r="U1472" s="670"/>
      <c r="V1472" s="670"/>
      <c r="W1472" s="670"/>
      <c r="X1472" s="670"/>
      <c r="Y1472" s="670"/>
      <c r="Z1472" s="670"/>
      <c r="AA1472" s="670"/>
      <c r="AB1472" s="670"/>
      <c r="AC1472" s="670"/>
      <c r="AD1472" s="605">
        <v>1</v>
      </c>
    </row>
    <row r="1473" spans="1:30" ht="15.75" thickBot="1" x14ac:dyDescent="0.3">
      <c r="A1473" s="593" t="s">
        <v>424</v>
      </c>
      <c r="B1473" s="673">
        <v>45219</v>
      </c>
      <c r="C1473" s="671" t="s">
        <v>396</v>
      </c>
      <c r="D1473" s="600" t="s">
        <v>397</v>
      </c>
      <c r="E1473" s="602"/>
      <c r="F1473" s="602"/>
      <c r="G1473" s="601">
        <v>300</v>
      </c>
      <c r="H1473" s="602"/>
      <c r="I1473" s="602"/>
      <c r="J1473" s="602"/>
      <c r="K1473" s="602"/>
      <c r="L1473" s="602"/>
      <c r="M1473" s="602"/>
      <c r="N1473" s="602"/>
      <c r="O1473" s="602"/>
      <c r="P1473" s="602"/>
      <c r="Q1473" s="603">
        <v>300</v>
      </c>
      <c r="R1473" s="602"/>
      <c r="S1473" s="602"/>
      <c r="T1473" s="604">
        <v>1</v>
      </c>
      <c r="U1473" s="602"/>
      <c r="V1473" s="602"/>
      <c r="W1473" s="602"/>
      <c r="X1473" s="602"/>
      <c r="Y1473" s="602"/>
      <c r="Z1473" s="602"/>
      <c r="AA1473" s="602"/>
      <c r="AB1473" s="602"/>
      <c r="AC1473" s="602"/>
      <c r="AD1473" s="605">
        <v>1</v>
      </c>
    </row>
    <row r="1474" spans="1:30" ht="15.75" thickBot="1" x14ac:dyDescent="0.3">
      <c r="A1474" s="593" t="s">
        <v>424</v>
      </c>
      <c r="B1474" s="672">
        <v>45222</v>
      </c>
      <c r="C1474" s="671" t="s">
        <v>396</v>
      </c>
      <c r="D1474" s="606" t="s">
        <v>397</v>
      </c>
      <c r="E1474" s="670"/>
      <c r="F1474" s="607">
        <v>200</v>
      </c>
      <c r="G1474" s="607">
        <v>100</v>
      </c>
      <c r="H1474" s="670"/>
      <c r="I1474" s="670"/>
      <c r="J1474" s="670"/>
      <c r="K1474" s="670"/>
      <c r="L1474" s="670"/>
      <c r="M1474" s="670"/>
      <c r="N1474" s="670"/>
      <c r="O1474" s="670"/>
      <c r="P1474" s="670"/>
      <c r="Q1474" s="603">
        <v>300</v>
      </c>
      <c r="R1474" s="670"/>
      <c r="S1474" s="608">
        <v>1</v>
      </c>
      <c r="T1474" s="608">
        <v>1</v>
      </c>
      <c r="U1474" s="670"/>
      <c r="V1474" s="670"/>
      <c r="W1474" s="670"/>
      <c r="X1474" s="670"/>
      <c r="Y1474" s="670"/>
      <c r="Z1474" s="670"/>
      <c r="AA1474" s="670"/>
      <c r="AB1474" s="670"/>
      <c r="AC1474" s="670"/>
      <c r="AD1474" s="605">
        <v>2</v>
      </c>
    </row>
    <row r="1475" spans="1:30" ht="15.75" thickBot="1" x14ac:dyDescent="0.3">
      <c r="A1475" s="593" t="s">
        <v>424</v>
      </c>
      <c r="B1475" s="673">
        <v>45223</v>
      </c>
      <c r="C1475" s="671" t="s">
        <v>396</v>
      </c>
      <c r="D1475" s="600" t="s">
        <v>397</v>
      </c>
      <c r="E1475" s="602"/>
      <c r="F1475" s="601">
        <v>18.57</v>
      </c>
      <c r="G1475" s="601">
        <v>2925.64</v>
      </c>
      <c r="H1475" s="602"/>
      <c r="I1475" s="602"/>
      <c r="J1475" s="602"/>
      <c r="K1475" s="602"/>
      <c r="L1475" s="602"/>
      <c r="M1475" s="602"/>
      <c r="N1475" s="602"/>
      <c r="O1475" s="602"/>
      <c r="P1475" s="602"/>
      <c r="Q1475" s="603">
        <v>2944.21</v>
      </c>
      <c r="R1475" s="602"/>
      <c r="S1475" s="604">
        <v>1</v>
      </c>
      <c r="T1475" s="604">
        <v>2</v>
      </c>
      <c r="U1475" s="602"/>
      <c r="V1475" s="602"/>
      <c r="W1475" s="602"/>
      <c r="X1475" s="602"/>
      <c r="Y1475" s="602"/>
      <c r="Z1475" s="602"/>
      <c r="AA1475" s="602"/>
      <c r="AB1475" s="602"/>
      <c r="AC1475" s="602"/>
      <c r="AD1475" s="605">
        <v>3</v>
      </c>
    </row>
    <row r="1476" spans="1:30" ht="15.75" thickBot="1" x14ac:dyDescent="0.3">
      <c r="A1476" s="593" t="s">
        <v>424</v>
      </c>
      <c r="B1476" s="672">
        <v>45229</v>
      </c>
      <c r="C1476" s="671" t="s">
        <v>396</v>
      </c>
      <c r="D1476" s="606" t="s">
        <v>397</v>
      </c>
      <c r="E1476" s="670"/>
      <c r="F1476" s="670"/>
      <c r="G1476" s="607">
        <v>1005.17</v>
      </c>
      <c r="H1476" s="670"/>
      <c r="I1476" s="670"/>
      <c r="J1476" s="670"/>
      <c r="K1476" s="670"/>
      <c r="L1476" s="670"/>
      <c r="M1476" s="670"/>
      <c r="N1476" s="670"/>
      <c r="O1476" s="670"/>
      <c r="P1476" s="670"/>
      <c r="Q1476" s="603">
        <v>1005.17</v>
      </c>
      <c r="R1476" s="670"/>
      <c r="S1476" s="670"/>
      <c r="T1476" s="608">
        <v>6</v>
      </c>
      <c r="U1476" s="670"/>
      <c r="V1476" s="670"/>
      <c r="W1476" s="670"/>
      <c r="X1476" s="670"/>
      <c r="Y1476" s="670"/>
      <c r="Z1476" s="670"/>
      <c r="AA1476" s="670"/>
      <c r="AB1476" s="670"/>
      <c r="AC1476" s="670"/>
      <c r="AD1476" s="605">
        <v>6</v>
      </c>
    </row>
    <row r="1477" spans="1:30" ht="15.75" thickBot="1" x14ac:dyDescent="0.3">
      <c r="A1477" s="593" t="s">
        <v>424</v>
      </c>
      <c r="B1477" s="673">
        <v>45230</v>
      </c>
      <c r="C1477" s="671" t="s">
        <v>396</v>
      </c>
      <c r="D1477" s="600" t="s">
        <v>397</v>
      </c>
      <c r="E1477" s="602"/>
      <c r="F1477" s="602"/>
      <c r="G1477" s="601">
        <v>1464.12</v>
      </c>
      <c r="H1477" s="602"/>
      <c r="I1477" s="602"/>
      <c r="J1477" s="602"/>
      <c r="K1477" s="602"/>
      <c r="L1477" s="602"/>
      <c r="M1477" s="602"/>
      <c r="N1477" s="602"/>
      <c r="O1477" s="602"/>
      <c r="P1477" s="602"/>
      <c r="Q1477" s="603">
        <v>1464.12</v>
      </c>
      <c r="R1477" s="602"/>
      <c r="S1477" s="602"/>
      <c r="T1477" s="604">
        <v>5</v>
      </c>
      <c r="U1477" s="602"/>
      <c r="V1477" s="602"/>
      <c r="W1477" s="602"/>
      <c r="X1477" s="602"/>
      <c r="Y1477" s="602"/>
      <c r="Z1477" s="602"/>
      <c r="AA1477" s="602"/>
      <c r="AB1477" s="602"/>
      <c r="AC1477" s="602"/>
      <c r="AD1477" s="605">
        <v>5</v>
      </c>
    </row>
    <row r="1478" spans="1:30" ht="15.75" thickBot="1" x14ac:dyDescent="0.3">
      <c r="A1478" s="593" t="s">
        <v>424</v>
      </c>
      <c r="B1478" s="672">
        <v>45232</v>
      </c>
      <c r="C1478" s="671" t="s">
        <v>396</v>
      </c>
      <c r="D1478" s="606" t="s">
        <v>397</v>
      </c>
      <c r="E1478" s="670"/>
      <c r="F1478" s="670"/>
      <c r="G1478" s="607">
        <v>834.82</v>
      </c>
      <c r="H1478" s="670"/>
      <c r="I1478" s="670"/>
      <c r="J1478" s="670"/>
      <c r="K1478" s="670"/>
      <c r="L1478" s="670"/>
      <c r="M1478" s="670"/>
      <c r="N1478" s="670"/>
      <c r="O1478" s="670"/>
      <c r="P1478" s="670"/>
      <c r="Q1478" s="603">
        <v>834.82</v>
      </c>
      <c r="R1478" s="670"/>
      <c r="S1478" s="670"/>
      <c r="T1478" s="608">
        <v>2</v>
      </c>
      <c r="U1478" s="670"/>
      <c r="V1478" s="670"/>
      <c r="W1478" s="670"/>
      <c r="X1478" s="670"/>
      <c r="Y1478" s="670"/>
      <c r="Z1478" s="670"/>
      <c r="AA1478" s="670"/>
      <c r="AB1478" s="670"/>
      <c r="AC1478" s="670"/>
      <c r="AD1478" s="605">
        <v>2</v>
      </c>
    </row>
    <row r="1479" spans="1:30" ht="15.75" thickBot="1" x14ac:dyDescent="0.3">
      <c r="A1479" s="593" t="s">
        <v>424</v>
      </c>
      <c r="B1479" s="673">
        <v>45237</v>
      </c>
      <c r="C1479" s="671" t="s">
        <v>396</v>
      </c>
      <c r="D1479" s="600" t="s">
        <v>397</v>
      </c>
      <c r="E1479" s="602"/>
      <c r="F1479" s="602"/>
      <c r="G1479" s="601">
        <v>673.89</v>
      </c>
      <c r="H1479" s="601">
        <v>1285.54</v>
      </c>
      <c r="I1479" s="602"/>
      <c r="J1479" s="602"/>
      <c r="K1479" s="602"/>
      <c r="L1479" s="602"/>
      <c r="M1479" s="602"/>
      <c r="N1479" s="602"/>
      <c r="O1479" s="602"/>
      <c r="P1479" s="602"/>
      <c r="Q1479" s="603">
        <v>1959.43</v>
      </c>
      <c r="R1479" s="602"/>
      <c r="S1479" s="602"/>
      <c r="T1479" s="604">
        <v>8</v>
      </c>
      <c r="U1479" s="604">
        <v>4</v>
      </c>
      <c r="V1479" s="602"/>
      <c r="W1479" s="602"/>
      <c r="X1479" s="602"/>
      <c r="Y1479" s="602"/>
      <c r="Z1479" s="602"/>
      <c r="AA1479" s="602"/>
      <c r="AB1479" s="602"/>
      <c r="AC1479" s="602"/>
      <c r="AD1479" s="605">
        <v>12</v>
      </c>
    </row>
    <row r="1480" spans="1:30" ht="15.75" thickBot="1" x14ac:dyDescent="0.3">
      <c r="A1480" s="593" t="s">
        <v>424</v>
      </c>
      <c r="B1480" s="672">
        <v>45243</v>
      </c>
      <c r="C1480" s="671" t="s">
        <v>396</v>
      </c>
      <c r="D1480" s="606" t="s">
        <v>397</v>
      </c>
      <c r="E1480" s="670"/>
      <c r="F1480" s="670"/>
      <c r="G1480" s="607">
        <v>558.49</v>
      </c>
      <c r="H1480" s="607">
        <v>1568.71</v>
      </c>
      <c r="I1480" s="670"/>
      <c r="J1480" s="670"/>
      <c r="K1480" s="670"/>
      <c r="L1480" s="670"/>
      <c r="M1480" s="670"/>
      <c r="N1480" s="670"/>
      <c r="O1480" s="670"/>
      <c r="P1480" s="670"/>
      <c r="Q1480" s="603">
        <v>2127.1999999999998</v>
      </c>
      <c r="R1480" s="670"/>
      <c r="S1480" s="670"/>
      <c r="T1480" s="608">
        <v>5</v>
      </c>
      <c r="U1480" s="608">
        <v>3</v>
      </c>
      <c r="V1480" s="670"/>
      <c r="W1480" s="670"/>
      <c r="X1480" s="670"/>
      <c r="Y1480" s="670"/>
      <c r="Z1480" s="670"/>
      <c r="AA1480" s="670"/>
      <c r="AB1480" s="670"/>
      <c r="AC1480" s="670"/>
      <c r="AD1480" s="605">
        <v>8</v>
      </c>
    </row>
    <row r="1481" spans="1:30" ht="15.75" thickBot="1" x14ac:dyDescent="0.3">
      <c r="A1481" s="593" t="s">
        <v>424</v>
      </c>
      <c r="B1481" s="673">
        <v>45244</v>
      </c>
      <c r="C1481" s="671" t="s">
        <v>396</v>
      </c>
      <c r="D1481" s="600" t="s">
        <v>397</v>
      </c>
      <c r="E1481" s="602"/>
      <c r="F1481" s="602"/>
      <c r="G1481" s="602"/>
      <c r="H1481" s="601">
        <v>310</v>
      </c>
      <c r="I1481" s="602"/>
      <c r="J1481" s="602"/>
      <c r="K1481" s="602"/>
      <c r="L1481" s="602"/>
      <c r="M1481" s="602"/>
      <c r="N1481" s="602"/>
      <c r="O1481" s="602"/>
      <c r="P1481" s="602"/>
      <c r="Q1481" s="603">
        <v>310</v>
      </c>
      <c r="R1481" s="602"/>
      <c r="S1481" s="602"/>
      <c r="T1481" s="602"/>
      <c r="U1481" s="604">
        <v>3</v>
      </c>
      <c r="V1481" s="602"/>
      <c r="W1481" s="602"/>
      <c r="X1481" s="602"/>
      <c r="Y1481" s="602"/>
      <c r="Z1481" s="602"/>
      <c r="AA1481" s="602"/>
      <c r="AB1481" s="602"/>
      <c r="AC1481" s="602"/>
      <c r="AD1481" s="605">
        <v>3</v>
      </c>
    </row>
    <row r="1482" spans="1:30" ht="15.75" thickBot="1" x14ac:dyDescent="0.3">
      <c r="A1482" s="593" t="s">
        <v>424</v>
      </c>
      <c r="B1482" s="672">
        <v>45246</v>
      </c>
      <c r="C1482" s="671" t="s">
        <v>396</v>
      </c>
      <c r="D1482" s="606" t="s">
        <v>397</v>
      </c>
      <c r="E1482" s="670"/>
      <c r="F1482" s="670"/>
      <c r="G1482" s="670"/>
      <c r="H1482" s="607">
        <v>500</v>
      </c>
      <c r="I1482" s="670"/>
      <c r="J1482" s="670"/>
      <c r="K1482" s="670"/>
      <c r="L1482" s="670"/>
      <c r="M1482" s="670"/>
      <c r="N1482" s="670"/>
      <c r="O1482" s="670"/>
      <c r="P1482" s="670"/>
      <c r="Q1482" s="603">
        <v>500</v>
      </c>
      <c r="R1482" s="670"/>
      <c r="S1482" s="670"/>
      <c r="T1482" s="670"/>
      <c r="U1482" s="608">
        <v>1</v>
      </c>
      <c r="V1482" s="670"/>
      <c r="W1482" s="670"/>
      <c r="X1482" s="670"/>
      <c r="Y1482" s="670"/>
      <c r="Z1482" s="670"/>
      <c r="AA1482" s="670"/>
      <c r="AB1482" s="670"/>
      <c r="AC1482" s="670"/>
      <c r="AD1482" s="605">
        <v>1</v>
      </c>
    </row>
    <row r="1483" spans="1:30" ht="15.75" thickBot="1" x14ac:dyDescent="0.3">
      <c r="A1483" s="593" t="s">
        <v>424</v>
      </c>
      <c r="B1483" s="673">
        <v>45250</v>
      </c>
      <c r="C1483" s="671" t="s">
        <v>396</v>
      </c>
      <c r="D1483" s="600" t="s">
        <v>397</v>
      </c>
      <c r="E1483" s="602"/>
      <c r="F1483" s="602"/>
      <c r="G1483" s="602"/>
      <c r="H1483" s="601">
        <v>999.86</v>
      </c>
      <c r="I1483" s="602"/>
      <c r="J1483" s="602"/>
      <c r="K1483" s="602"/>
      <c r="L1483" s="602"/>
      <c r="M1483" s="602"/>
      <c r="N1483" s="602"/>
      <c r="O1483" s="602"/>
      <c r="P1483" s="602"/>
      <c r="Q1483" s="603">
        <v>999.86</v>
      </c>
      <c r="R1483" s="602"/>
      <c r="S1483" s="602"/>
      <c r="T1483" s="602"/>
      <c r="U1483" s="604">
        <v>2</v>
      </c>
      <c r="V1483" s="602"/>
      <c r="W1483" s="602"/>
      <c r="X1483" s="602"/>
      <c r="Y1483" s="602"/>
      <c r="Z1483" s="602"/>
      <c r="AA1483" s="602"/>
      <c r="AB1483" s="602"/>
      <c r="AC1483" s="602"/>
      <c r="AD1483" s="605">
        <v>2</v>
      </c>
    </row>
    <row r="1484" spans="1:30" ht="15.75" thickBot="1" x14ac:dyDescent="0.3">
      <c r="A1484" s="593" t="s">
        <v>424</v>
      </c>
      <c r="B1484" s="672">
        <v>45252</v>
      </c>
      <c r="C1484" s="671" t="s">
        <v>396</v>
      </c>
      <c r="D1484" s="606" t="s">
        <v>397</v>
      </c>
      <c r="E1484" s="670"/>
      <c r="F1484" s="670"/>
      <c r="G1484" s="670"/>
      <c r="H1484" s="607">
        <v>300</v>
      </c>
      <c r="I1484" s="670"/>
      <c r="J1484" s="670"/>
      <c r="K1484" s="670"/>
      <c r="L1484" s="670"/>
      <c r="M1484" s="670"/>
      <c r="N1484" s="670"/>
      <c r="O1484" s="670"/>
      <c r="P1484" s="670"/>
      <c r="Q1484" s="603">
        <v>300</v>
      </c>
      <c r="R1484" s="670"/>
      <c r="S1484" s="670"/>
      <c r="T1484" s="670"/>
      <c r="U1484" s="608">
        <v>1</v>
      </c>
      <c r="V1484" s="670"/>
      <c r="W1484" s="670"/>
      <c r="X1484" s="670"/>
      <c r="Y1484" s="670"/>
      <c r="Z1484" s="670"/>
      <c r="AA1484" s="670"/>
      <c r="AB1484" s="670"/>
      <c r="AC1484" s="670"/>
      <c r="AD1484" s="605">
        <v>1</v>
      </c>
    </row>
    <row r="1485" spans="1:30" ht="15.75" thickBot="1" x14ac:dyDescent="0.3">
      <c r="A1485" s="593" t="s">
        <v>424</v>
      </c>
      <c r="B1485" s="673">
        <v>45257</v>
      </c>
      <c r="C1485" s="671" t="s">
        <v>396</v>
      </c>
      <c r="D1485" s="600" t="s">
        <v>397</v>
      </c>
      <c r="E1485" s="602"/>
      <c r="F1485" s="602"/>
      <c r="G1485" s="602"/>
      <c r="H1485" s="601">
        <v>728.46</v>
      </c>
      <c r="I1485" s="602"/>
      <c r="J1485" s="602"/>
      <c r="K1485" s="602"/>
      <c r="L1485" s="602"/>
      <c r="M1485" s="602"/>
      <c r="N1485" s="602"/>
      <c r="O1485" s="602"/>
      <c r="P1485" s="602"/>
      <c r="Q1485" s="603">
        <v>728.46</v>
      </c>
      <c r="R1485" s="602"/>
      <c r="S1485" s="602"/>
      <c r="T1485" s="602"/>
      <c r="U1485" s="604">
        <v>4</v>
      </c>
      <c r="V1485" s="602"/>
      <c r="W1485" s="602"/>
      <c r="X1485" s="602"/>
      <c r="Y1485" s="602"/>
      <c r="Z1485" s="602"/>
      <c r="AA1485" s="602"/>
      <c r="AB1485" s="602"/>
      <c r="AC1485" s="602"/>
      <c r="AD1485" s="605">
        <v>4</v>
      </c>
    </row>
    <row r="1486" spans="1:30" ht="15.75" thickBot="1" x14ac:dyDescent="0.3">
      <c r="A1486" s="593" t="s">
        <v>424</v>
      </c>
      <c r="B1486" s="672">
        <v>45258</v>
      </c>
      <c r="C1486" s="671" t="s">
        <v>396</v>
      </c>
      <c r="D1486" s="606" t="s">
        <v>397</v>
      </c>
      <c r="E1486" s="670"/>
      <c r="F1486" s="670"/>
      <c r="G1486" s="670"/>
      <c r="H1486" s="607">
        <v>1346.56</v>
      </c>
      <c r="I1486" s="670"/>
      <c r="J1486" s="670"/>
      <c r="K1486" s="670"/>
      <c r="L1486" s="670"/>
      <c r="M1486" s="670"/>
      <c r="N1486" s="670"/>
      <c r="O1486" s="670"/>
      <c r="P1486" s="670"/>
      <c r="Q1486" s="603">
        <v>1346.56</v>
      </c>
      <c r="R1486" s="670"/>
      <c r="S1486" s="670"/>
      <c r="T1486" s="670"/>
      <c r="U1486" s="608">
        <v>10</v>
      </c>
      <c r="V1486" s="670"/>
      <c r="W1486" s="670"/>
      <c r="X1486" s="670"/>
      <c r="Y1486" s="670"/>
      <c r="Z1486" s="670"/>
      <c r="AA1486" s="670"/>
      <c r="AB1486" s="670"/>
      <c r="AC1486" s="670"/>
      <c r="AD1486" s="605">
        <v>10</v>
      </c>
    </row>
    <row r="1487" spans="1:30" ht="15.75" thickBot="1" x14ac:dyDescent="0.3">
      <c r="A1487" s="593" t="s">
        <v>424</v>
      </c>
      <c r="B1487" s="673">
        <v>45259</v>
      </c>
      <c r="C1487" s="671" t="s">
        <v>396</v>
      </c>
      <c r="D1487" s="600" t="s">
        <v>397</v>
      </c>
      <c r="E1487" s="602"/>
      <c r="F1487" s="601">
        <v>100</v>
      </c>
      <c r="G1487" s="601">
        <v>1126.95</v>
      </c>
      <c r="H1487" s="602"/>
      <c r="I1487" s="602"/>
      <c r="J1487" s="602"/>
      <c r="K1487" s="602"/>
      <c r="L1487" s="602"/>
      <c r="M1487" s="602"/>
      <c r="N1487" s="602"/>
      <c r="O1487" s="602"/>
      <c r="P1487" s="602"/>
      <c r="Q1487" s="603">
        <v>1226.95</v>
      </c>
      <c r="R1487" s="602"/>
      <c r="S1487" s="604">
        <v>1</v>
      </c>
      <c r="T1487" s="604">
        <v>1</v>
      </c>
      <c r="U1487" s="602"/>
      <c r="V1487" s="602"/>
      <c r="W1487" s="602"/>
      <c r="X1487" s="602"/>
      <c r="Y1487" s="602"/>
      <c r="Z1487" s="602"/>
      <c r="AA1487" s="602"/>
      <c r="AB1487" s="602"/>
      <c r="AC1487" s="602"/>
      <c r="AD1487" s="605">
        <v>2</v>
      </c>
    </row>
    <row r="1488" spans="1:30" ht="15.75" thickBot="1" x14ac:dyDescent="0.3">
      <c r="A1488" s="593" t="s">
        <v>424</v>
      </c>
      <c r="B1488" s="672">
        <v>45260</v>
      </c>
      <c r="C1488" s="671" t="s">
        <v>396</v>
      </c>
      <c r="D1488" s="606" t="s">
        <v>397</v>
      </c>
      <c r="E1488" s="670"/>
      <c r="F1488" s="670"/>
      <c r="G1488" s="670"/>
      <c r="H1488" s="607">
        <v>800</v>
      </c>
      <c r="I1488" s="670"/>
      <c r="J1488" s="670"/>
      <c r="K1488" s="670"/>
      <c r="L1488" s="670"/>
      <c r="M1488" s="670"/>
      <c r="N1488" s="670"/>
      <c r="O1488" s="670"/>
      <c r="P1488" s="670"/>
      <c r="Q1488" s="603">
        <v>800</v>
      </c>
      <c r="R1488" s="670"/>
      <c r="S1488" s="670"/>
      <c r="T1488" s="670"/>
      <c r="U1488" s="608">
        <v>2</v>
      </c>
      <c r="V1488" s="670"/>
      <c r="W1488" s="670"/>
      <c r="X1488" s="670"/>
      <c r="Y1488" s="670"/>
      <c r="Z1488" s="670"/>
      <c r="AA1488" s="670"/>
      <c r="AB1488" s="670"/>
      <c r="AC1488" s="670"/>
      <c r="AD1488" s="605">
        <v>2</v>
      </c>
    </row>
    <row r="1489" spans="1:30" ht="15.75" thickBot="1" x14ac:dyDescent="0.3">
      <c r="A1489" s="593" t="s">
        <v>424</v>
      </c>
      <c r="B1489" s="673">
        <v>45264</v>
      </c>
      <c r="C1489" s="671" t="s">
        <v>396</v>
      </c>
      <c r="D1489" s="600" t="s">
        <v>397</v>
      </c>
      <c r="E1489" s="602"/>
      <c r="F1489" s="602"/>
      <c r="G1489" s="602"/>
      <c r="H1489" s="601">
        <v>453.9</v>
      </c>
      <c r="I1489" s="602"/>
      <c r="J1489" s="602"/>
      <c r="K1489" s="602"/>
      <c r="L1489" s="602"/>
      <c r="M1489" s="602"/>
      <c r="N1489" s="602"/>
      <c r="O1489" s="602"/>
      <c r="P1489" s="602"/>
      <c r="Q1489" s="603">
        <v>453.9</v>
      </c>
      <c r="R1489" s="602"/>
      <c r="S1489" s="602"/>
      <c r="T1489" s="602"/>
      <c r="U1489" s="604">
        <v>2</v>
      </c>
      <c r="V1489" s="602"/>
      <c r="W1489" s="602"/>
      <c r="X1489" s="602"/>
      <c r="Y1489" s="602"/>
      <c r="Z1489" s="602"/>
      <c r="AA1489" s="602"/>
      <c r="AB1489" s="602"/>
      <c r="AC1489" s="602"/>
      <c r="AD1489" s="605">
        <v>2</v>
      </c>
    </row>
    <row r="1490" spans="1:30" ht="15.75" thickBot="1" x14ac:dyDescent="0.3">
      <c r="A1490" s="593" t="s">
        <v>424</v>
      </c>
      <c r="B1490" s="672">
        <v>45266</v>
      </c>
      <c r="C1490" s="671" t="s">
        <v>396</v>
      </c>
      <c r="D1490" s="606" t="s">
        <v>397</v>
      </c>
      <c r="E1490" s="670"/>
      <c r="F1490" s="670"/>
      <c r="G1490" s="670"/>
      <c r="H1490" s="607">
        <v>348.05</v>
      </c>
      <c r="I1490" s="670"/>
      <c r="J1490" s="670"/>
      <c r="K1490" s="670"/>
      <c r="L1490" s="670"/>
      <c r="M1490" s="670"/>
      <c r="N1490" s="670"/>
      <c r="O1490" s="670"/>
      <c r="P1490" s="670"/>
      <c r="Q1490" s="603">
        <v>348.05</v>
      </c>
      <c r="R1490" s="670"/>
      <c r="S1490" s="670"/>
      <c r="T1490" s="670"/>
      <c r="U1490" s="608">
        <v>4</v>
      </c>
      <c r="V1490" s="670"/>
      <c r="W1490" s="670"/>
      <c r="X1490" s="670"/>
      <c r="Y1490" s="670"/>
      <c r="Z1490" s="670"/>
      <c r="AA1490" s="670"/>
      <c r="AB1490" s="670"/>
      <c r="AC1490" s="670"/>
      <c r="AD1490" s="605">
        <v>4</v>
      </c>
    </row>
    <row r="1491" spans="1:30" ht="15.75" thickBot="1" x14ac:dyDescent="0.3">
      <c r="A1491" s="593" t="s">
        <v>424</v>
      </c>
      <c r="B1491" s="673">
        <v>45271</v>
      </c>
      <c r="C1491" s="671" t="s">
        <v>396</v>
      </c>
      <c r="D1491" s="600" t="s">
        <v>397</v>
      </c>
      <c r="E1491" s="602"/>
      <c r="F1491" s="602"/>
      <c r="G1491" s="602"/>
      <c r="H1491" s="601">
        <v>605.53</v>
      </c>
      <c r="I1491" s="601">
        <v>1281.3499999999999</v>
      </c>
      <c r="J1491" s="602"/>
      <c r="K1491" s="602"/>
      <c r="L1491" s="602"/>
      <c r="M1491" s="602"/>
      <c r="N1491" s="602"/>
      <c r="O1491" s="602"/>
      <c r="P1491" s="602"/>
      <c r="Q1491" s="603">
        <v>1886.88</v>
      </c>
      <c r="R1491" s="602"/>
      <c r="S1491" s="602"/>
      <c r="T1491" s="602"/>
      <c r="U1491" s="604">
        <v>4</v>
      </c>
      <c r="V1491" s="604">
        <v>4</v>
      </c>
      <c r="W1491" s="602"/>
      <c r="X1491" s="602"/>
      <c r="Y1491" s="602"/>
      <c r="Z1491" s="602"/>
      <c r="AA1491" s="602"/>
      <c r="AB1491" s="602"/>
      <c r="AC1491" s="602"/>
      <c r="AD1491" s="605">
        <v>8</v>
      </c>
    </row>
    <row r="1492" spans="1:30" ht="15.75" thickBot="1" x14ac:dyDescent="0.3">
      <c r="A1492" s="593" t="s">
        <v>424</v>
      </c>
      <c r="B1492" s="672">
        <v>45273</v>
      </c>
      <c r="C1492" s="671" t="s">
        <v>396</v>
      </c>
      <c r="D1492" s="606" t="s">
        <v>397</v>
      </c>
      <c r="E1492" s="670"/>
      <c r="F1492" s="670"/>
      <c r="G1492" s="670"/>
      <c r="H1492" s="670"/>
      <c r="I1492" s="607">
        <v>146.12</v>
      </c>
      <c r="J1492" s="670"/>
      <c r="K1492" s="670"/>
      <c r="L1492" s="670"/>
      <c r="M1492" s="670"/>
      <c r="N1492" s="670"/>
      <c r="O1492" s="670"/>
      <c r="P1492" s="670"/>
      <c r="Q1492" s="603">
        <v>146.12</v>
      </c>
      <c r="R1492" s="670"/>
      <c r="S1492" s="670"/>
      <c r="T1492" s="670"/>
      <c r="U1492" s="670"/>
      <c r="V1492" s="608">
        <v>1</v>
      </c>
      <c r="W1492" s="670"/>
      <c r="X1492" s="670"/>
      <c r="Y1492" s="670"/>
      <c r="Z1492" s="670"/>
      <c r="AA1492" s="670"/>
      <c r="AB1492" s="670"/>
      <c r="AC1492" s="670"/>
      <c r="AD1492" s="605">
        <v>1</v>
      </c>
    </row>
    <row r="1493" spans="1:30" ht="15.75" thickBot="1" x14ac:dyDescent="0.3">
      <c r="A1493" s="593" t="s">
        <v>424</v>
      </c>
      <c r="B1493" s="673">
        <v>45275</v>
      </c>
      <c r="C1493" s="671" t="s">
        <v>396</v>
      </c>
      <c r="D1493" s="600" t="s">
        <v>397</v>
      </c>
      <c r="E1493" s="602"/>
      <c r="F1493" s="602"/>
      <c r="G1493" s="602"/>
      <c r="H1493" s="602"/>
      <c r="I1493" s="601">
        <v>237.05</v>
      </c>
      <c r="J1493" s="602"/>
      <c r="K1493" s="602"/>
      <c r="L1493" s="602"/>
      <c r="M1493" s="602"/>
      <c r="N1493" s="602"/>
      <c r="O1493" s="602"/>
      <c r="P1493" s="602"/>
      <c r="Q1493" s="603">
        <v>237.05</v>
      </c>
      <c r="R1493" s="602"/>
      <c r="S1493" s="602"/>
      <c r="T1493" s="602"/>
      <c r="U1493" s="602"/>
      <c r="V1493" s="604">
        <v>2</v>
      </c>
      <c r="W1493" s="602"/>
      <c r="X1493" s="602"/>
      <c r="Y1493" s="602"/>
      <c r="Z1493" s="602"/>
      <c r="AA1493" s="602"/>
      <c r="AB1493" s="602"/>
      <c r="AC1493" s="602"/>
      <c r="AD1493" s="605">
        <v>2</v>
      </c>
    </row>
    <row r="1494" spans="1:30" ht="15.75" thickBot="1" x14ac:dyDescent="0.3">
      <c r="A1494" s="593" t="s">
        <v>424</v>
      </c>
      <c r="B1494" s="672">
        <v>45279</v>
      </c>
      <c r="C1494" s="671" t="s">
        <v>396</v>
      </c>
      <c r="D1494" s="606" t="s">
        <v>397</v>
      </c>
      <c r="E1494" s="670"/>
      <c r="F1494" s="670"/>
      <c r="G1494" s="670"/>
      <c r="H1494" s="607">
        <v>12.51</v>
      </c>
      <c r="I1494" s="607">
        <v>2159.61</v>
      </c>
      <c r="J1494" s="670"/>
      <c r="K1494" s="670"/>
      <c r="L1494" s="670"/>
      <c r="M1494" s="670"/>
      <c r="N1494" s="670"/>
      <c r="O1494" s="670"/>
      <c r="P1494" s="670"/>
      <c r="Q1494" s="603">
        <v>2172.12</v>
      </c>
      <c r="R1494" s="670"/>
      <c r="S1494" s="670"/>
      <c r="T1494" s="670"/>
      <c r="U1494" s="608">
        <v>1</v>
      </c>
      <c r="V1494" s="608">
        <v>10</v>
      </c>
      <c r="W1494" s="670"/>
      <c r="X1494" s="670"/>
      <c r="Y1494" s="670"/>
      <c r="Z1494" s="670"/>
      <c r="AA1494" s="670"/>
      <c r="AB1494" s="670"/>
      <c r="AC1494" s="670"/>
      <c r="AD1494" s="605">
        <v>11</v>
      </c>
    </row>
    <row r="1495" spans="1:30" ht="15.75" thickBot="1" x14ac:dyDescent="0.3">
      <c r="A1495" s="593" t="s">
        <v>424</v>
      </c>
      <c r="B1495" s="673">
        <v>45286</v>
      </c>
      <c r="C1495" s="671" t="s">
        <v>396</v>
      </c>
      <c r="D1495" s="600" t="s">
        <v>397</v>
      </c>
      <c r="E1495" s="602"/>
      <c r="F1495" s="602"/>
      <c r="G1495" s="601">
        <v>212.74</v>
      </c>
      <c r="H1495" s="602"/>
      <c r="I1495" s="602"/>
      <c r="J1495" s="602"/>
      <c r="K1495" s="602"/>
      <c r="L1495" s="602"/>
      <c r="M1495" s="602"/>
      <c r="N1495" s="602"/>
      <c r="O1495" s="602"/>
      <c r="P1495" s="602"/>
      <c r="Q1495" s="603">
        <v>212.74</v>
      </c>
      <c r="R1495" s="602"/>
      <c r="S1495" s="602"/>
      <c r="T1495" s="604">
        <v>2</v>
      </c>
      <c r="U1495" s="602"/>
      <c r="V1495" s="602"/>
      <c r="W1495" s="602"/>
      <c r="X1495" s="602"/>
      <c r="Y1495" s="602"/>
      <c r="Z1495" s="602"/>
      <c r="AA1495" s="602"/>
      <c r="AB1495" s="602"/>
      <c r="AC1495" s="602"/>
      <c r="AD1495" s="605">
        <v>2</v>
      </c>
    </row>
    <row r="1496" spans="1:30" ht="15.75" thickBot="1" x14ac:dyDescent="0.3">
      <c r="A1496" s="593" t="s">
        <v>424</v>
      </c>
      <c r="B1496" s="672">
        <v>45288</v>
      </c>
      <c r="C1496" s="671" t="s">
        <v>396</v>
      </c>
      <c r="D1496" s="606" t="s">
        <v>397</v>
      </c>
      <c r="E1496" s="670"/>
      <c r="F1496" s="670"/>
      <c r="G1496" s="670"/>
      <c r="H1496" s="670"/>
      <c r="I1496" s="607">
        <v>2046.45</v>
      </c>
      <c r="J1496" s="670"/>
      <c r="K1496" s="670"/>
      <c r="L1496" s="670"/>
      <c r="M1496" s="670"/>
      <c r="N1496" s="670"/>
      <c r="O1496" s="670"/>
      <c r="P1496" s="670"/>
      <c r="Q1496" s="603">
        <v>2046.45</v>
      </c>
      <c r="R1496" s="670"/>
      <c r="S1496" s="670"/>
      <c r="T1496" s="670"/>
      <c r="U1496" s="670"/>
      <c r="V1496" s="608">
        <v>8</v>
      </c>
      <c r="W1496" s="670"/>
      <c r="X1496" s="670"/>
      <c r="Y1496" s="670"/>
      <c r="Z1496" s="670"/>
      <c r="AA1496" s="670"/>
      <c r="AB1496" s="670"/>
      <c r="AC1496" s="670"/>
      <c r="AD1496" s="605">
        <v>8</v>
      </c>
    </row>
    <row r="1497" spans="1:30" ht="15.75" thickBot="1" x14ac:dyDescent="0.3">
      <c r="A1497" s="593" t="s">
        <v>424</v>
      </c>
      <c r="B1497" s="673">
        <v>45294</v>
      </c>
      <c r="C1497" s="671" t="s">
        <v>396</v>
      </c>
      <c r="D1497" s="600" t="s">
        <v>397</v>
      </c>
      <c r="E1497" s="602"/>
      <c r="F1497" s="602"/>
      <c r="G1497" s="602"/>
      <c r="H1497" s="602"/>
      <c r="I1497" s="602"/>
      <c r="J1497" s="601">
        <v>306</v>
      </c>
      <c r="K1497" s="602"/>
      <c r="L1497" s="602"/>
      <c r="M1497" s="602"/>
      <c r="N1497" s="602"/>
      <c r="O1497" s="602"/>
      <c r="P1497" s="602"/>
      <c r="Q1497" s="603">
        <v>306</v>
      </c>
      <c r="R1497" s="602"/>
      <c r="S1497" s="602"/>
      <c r="T1497" s="602"/>
      <c r="U1497" s="602"/>
      <c r="V1497" s="602"/>
      <c r="W1497" s="604">
        <v>2</v>
      </c>
      <c r="X1497" s="602"/>
      <c r="Y1497" s="602"/>
      <c r="Z1497" s="602"/>
      <c r="AA1497" s="602"/>
      <c r="AB1497" s="602"/>
      <c r="AC1497" s="602"/>
      <c r="AD1497" s="605">
        <v>2</v>
      </c>
    </row>
    <row r="1498" spans="1:30" ht="15.75" thickBot="1" x14ac:dyDescent="0.3">
      <c r="A1498" s="593" t="s">
        <v>424</v>
      </c>
      <c r="B1498" s="672">
        <v>45300</v>
      </c>
      <c r="C1498" s="671" t="s">
        <v>396</v>
      </c>
      <c r="D1498" s="606" t="s">
        <v>397</v>
      </c>
      <c r="E1498" s="670"/>
      <c r="F1498" s="670"/>
      <c r="G1498" s="670"/>
      <c r="H1498" s="670"/>
      <c r="I1498" s="607">
        <v>426.39</v>
      </c>
      <c r="J1498" s="607">
        <v>335</v>
      </c>
      <c r="K1498" s="670"/>
      <c r="L1498" s="670"/>
      <c r="M1498" s="670"/>
      <c r="N1498" s="670"/>
      <c r="O1498" s="670"/>
      <c r="P1498" s="670"/>
      <c r="Q1498" s="603">
        <v>761.39</v>
      </c>
      <c r="R1498" s="670"/>
      <c r="S1498" s="670"/>
      <c r="T1498" s="670"/>
      <c r="U1498" s="670"/>
      <c r="V1498" s="608">
        <v>1</v>
      </c>
      <c r="W1498" s="608">
        <v>4</v>
      </c>
      <c r="X1498" s="670"/>
      <c r="Y1498" s="670"/>
      <c r="Z1498" s="670"/>
      <c r="AA1498" s="670"/>
      <c r="AB1498" s="670"/>
      <c r="AC1498" s="670"/>
      <c r="AD1498" s="605">
        <v>5</v>
      </c>
    </row>
    <row r="1499" spans="1:30" ht="15.75" thickBot="1" x14ac:dyDescent="0.3">
      <c r="A1499" s="593" t="s">
        <v>424</v>
      </c>
      <c r="B1499" s="673">
        <v>45307</v>
      </c>
      <c r="C1499" s="671" t="s">
        <v>396</v>
      </c>
      <c r="D1499" s="600" t="s">
        <v>397</v>
      </c>
      <c r="E1499" s="602"/>
      <c r="F1499" s="602"/>
      <c r="G1499" s="602"/>
      <c r="H1499" s="602"/>
      <c r="I1499" s="601">
        <v>1356.93</v>
      </c>
      <c r="J1499" s="601">
        <v>2640.27</v>
      </c>
      <c r="K1499" s="602"/>
      <c r="L1499" s="602"/>
      <c r="M1499" s="602"/>
      <c r="N1499" s="602"/>
      <c r="O1499" s="602"/>
      <c r="P1499" s="602"/>
      <c r="Q1499" s="603">
        <v>3997.2</v>
      </c>
      <c r="R1499" s="602"/>
      <c r="S1499" s="602"/>
      <c r="T1499" s="602"/>
      <c r="U1499" s="602"/>
      <c r="V1499" s="604">
        <v>12</v>
      </c>
      <c r="W1499" s="604">
        <v>11</v>
      </c>
      <c r="X1499" s="602"/>
      <c r="Y1499" s="602"/>
      <c r="Z1499" s="602"/>
      <c r="AA1499" s="602"/>
      <c r="AB1499" s="602"/>
      <c r="AC1499" s="602"/>
      <c r="AD1499" s="605">
        <v>22</v>
      </c>
    </row>
    <row r="1500" spans="1:30" ht="15.75" thickBot="1" x14ac:dyDescent="0.3">
      <c r="A1500" s="593" t="s">
        <v>424</v>
      </c>
      <c r="B1500" s="672">
        <v>45313</v>
      </c>
      <c r="C1500" s="671" t="s">
        <v>396</v>
      </c>
      <c r="D1500" s="606" t="s">
        <v>397</v>
      </c>
      <c r="E1500" s="670"/>
      <c r="F1500" s="670"/>
      <c r="G1500" s="670"/>
      <c r="H1500" s="670"/>
      <c r="I1500" s="670"/>
      <c r="J1500" s="607">
        <v>607.91</v>
      </c>
      <c r="K1500" s="670"/>
      <c r="L1500" s="670"/>
      <c r="M1500" s="670"/>
      <c r="N1500" s="670"/>
      <c r="O1500" s="670"/>
      <c r="P1500" s="670"/>
      <c r="Q1500" s="603">
        <v>607.91</v>
      </c>
      <c r="R1500" s="670"/>
      <c r="S1500" s="670"/>
      <c r="T1500" s="670"/>
      <c r="U1500" s="670"/>
      <c r="V1500" s="670"/>
      <c r="W1500" s="608">
        <v>4</v>
      </c>
      <c r="X1500" s="670"/>
      <c r="Y1500" s="670"/>
      <c r="Z1500" s="670"/>
      <c r="AA1500" s="670"/>
      <c r="AB1500" s="670"/>
      <c r="AC1500" s="670"/>
      <c r="AD1500" s="605">
        <v>4</v>
      </c>
    </row>
    <row r="1501" spans="1:30" ht="15.75" thickBot="1" x14ac:dyDescent="0.3">
      <c r="A1501" s="593" t="s">
        <v>424</v>
      </c>
      <c r="B1501" s="673">
        <v>45315</v>
      </c>
      <c r="C1501" s="671" t="s">
        <v>396</v>
      </c>
      <c r="D1501" s="600" t="s">
        <v>397</v>
      </c>
      <c r="E1501" s="602"/>
      <c r="F1501" s="602"/>
      <c r="G1501" s="602"/>
      <c r="H1501" s="602"/>
      <c r="I1501" s="602"/>
      <c r="J1501" s="601">
        <v>416.11</v>
      </c>
      <c r="K1501" s="602"/>
      <c r="L1501" s="602"/>
      <c r="M1501" s="602"/>
      <c r="N1501" s="602"/>
      <c r="O1501" s="602"/>
      <c r="P1501" s="602"/>
      <c r="Q1501" s="603">
        <v>416.11</v>
      </c>
      <c r="R1501" s="602"/>
      <c r="S1501" s="602"/>
      <c r="T1501" s="602"/>
      <c r="U1501" s="602"/>
      <c r="V1501" s="602"/>
      <c r="W1501" s="604">
        <v>3</v>
      </c>
      <c r="X1501" s="602"/>
      <c r="Y1501" s="602"/>
      <c r="Z1501" s="602"/>
      <c r="AA1501" s="602"/>
      <c r="AB1501" s="602"/>
      <c r="AC1501" s="602"/>
      <c r="AD1501" s="605">
        <v>3</v>
      </c>
    </row>
    <row r="1502" spans="1:30" ht="15.75" thickBot="1" x14ac:dyDescent="0.3">
      <c r="A1502" s="593" t="s">
        <v>424</v>
      </c>
      <c r="B1502" s="672">
        <v>45317</v>
      </c>
      <c r="C1502" s="671" t="s">
        <v>396</v>
      </c>
      <c r="D1502" s="606" t="s">
        <v>397</v>
      </c>
      <c r="E1502" s="670"/>
      <c r="F1502" s="670"/>
      <c r="G1502" s="670"/>
      <c r="H1502" s="670"/>
      <c r="I1502" s="670"/>
      <c r="J1502" s="607">
        <v>1482.08</v>
      </c>
      <c r="K1502" s="670"/>
      <c r="L1502" s="670"/>
      <c r="M1502" s="670"/>
      <c r="N1502" s="670"/>
      <c r="O1502" s="670"/>
      <c r="P1502" s="670"/>
      <c r="Q1502" s="603">
        <v>1482.08</v>
      </c>
      <c r="R1502" s="670"/>
      <c r="S1502" s="670"/>
      <c r="T1502" s="670"/>
      <c r="U1502" s="670"/>
      <c r="V1502" s="670"/>
      <c r="W1502" s="608">
        <v>8</v>
      </c>
      <c r="X1502" s="670"/>
      <c r="Y1502" s="670"/>
      <c r="Z1502" s="670"/>
      <c r="AA1502" s="670"/>
      <c r="AB1502" s="670"/>
      <c r="AC1502" s="670"/>
      <c r="AD1502" s="605">
        <v>8</v>
      </c>
    </row>
    <row r="1503" spans="1:30" ht="15.75" thickBot="1" x14ac:dyDescent="0.3">
      <c r="A1503" s="593" t="s">
        <v>424</v>
      </c>
      <c r="B1503" s="673">
        <v>45320</v>
      </c>
      <c r="C1503" s="671" t="s">
        <v>396</v>
      </c>
      <c r="D1503" s="600" t="s">
        <v>397</v>
      </c>
      <c r="E1503" s="602"/>
      <c r="F1503" s="602"/>
      <c r="G1503" s="602"/>
      <c r="H1503" s="601">
        <v>0</v>
      </c>
      <c r="I1503" s="601">
        <v>316.89</v>
      </c>
      <c r="J1503" s="602"/>
      <c r="K1503" s="602"/>
      <c r="L1503" s="602"/>
      <c r="M1503" s="602"/>
      <c r="N1503" s="602"/>
      <c r="O1503" s="602"/>
      <c r="P1503" s="602"/>
      <c r="Q1503" s="603">
        <v>316.89</v>
      </c>
      <c r="R1503" s="602"/>
      <c r="S1503" s="602"/>
      <c r="T1503" s="602"/>
      <c r="U1503" s="604">
        <v>1</v>
      </c>
      <c r="V1503" s="604">
        <v>1</v>
      </c>
      <c r="W1503" s="602"/>
      <c r="X1503" s="602"/>
      <c r="Y1503" s="602"/>
      <c r="Z1503" s="602"/>
      <c r="AA1503" s="602"/>
      <c r="AB1503" s="602"/>
      <c r="AC1503" s="602"/>
      <c r="AD1503" s="605">
        <v>2</v>
      </c>
    </row>
    <row r="1504" spans="1:30" ht="15.75" thickBot="1" x14ac:dyDescent="0.3">
      <c r="A1504" s="593" t="s">
        <v>424</v>
      </c>
      <c r="B1504" s="672">
        <v>45322</v>
      </c>
      <c r="C1504" s="671" t="s">
        <v>396</v>
      </c>
      <c r="D1504" s="606" t="s">
        <v>397</v>
      </c>
      <c r="E1504" s="670"/>
      <c r="F1504" s="670"/>
      <c r="G1504" s="670"/>
      <c r="H1504" s="670"/>
      <c r="I1504" s="670"/>
      <c r="J1504" s="607">
        <v>200</v>
      </c>
      <c r="K1504" s="670"/>
      <c r="L1504" s="670"/>
      <c r="M1504" s="670"/>
      <c r="N1504" s="670"/>
      <c r="O1504" s="670"/>
      <c r="P1504" s="670"/>
      <c r="Q1504" s="603">
        <v>200</v>
      </c>
      <c r="R1504" s="670"/>
      <c r="S1504" s="670"/>
      <c r="T1504" s="670"/>
      <c r="U1504" s="670"/>
      <c r="V1504" s="670"/>
      <c r="W1504" s="608">
        <v>2</v>
      </c>
      <c r="X1504" s="670"/>
      <c r="Y1504" s="670"/>
      <c r="Z1504" s="670"/>
      <c r="AA1504" s="670"/>
      <c r="AB1504" s="670"/>
      <c r="AC1504" s="670"/>
      <c r="AD1504" s="605">
        <v>2</v>
      </c>
    </row>
    <row r="1505" spans="1:30" ht="15.75" thickBot="1" x14ac:dyDescent="0.3">
      <c r="A1505" s="593" t="s">
        <v>424</v>
      </c>
      <c r="B1505" s="673">
        <v>45324</v>
      </c>
      <c r="C1505" s="671" t="s">
        <v>396</v>
      </c>
      <c r="D1505" s="600" t="s">
        <v>397</v>
      </c>
      <c r="E1505" s="602"/>
      <c r="F1505" s="602"/>
      <c r="G1505" s="602"/>
      <c r="H1505" s="602"/>
      <c r="I1505" s="602"/>
      <c r="J1505" s="601">
        <v>1643.03</v>
      </c>
      <c r="K1505" s="602"/>
      <c r="L1505" s="602"/>
      <c r="M1505" s="602"/>
      <c r="N1505" s="602"/>
      <c r="O1505" s="602"/>
      <c r="P1505" s="602"/>
      <c r="Q1505" s="603">
        <v>1643.03</v>
      </c>
      <c r="R1505" s="602"/>
      <c r="S1505" s="602"/>
      <c r="T1505" s="602"/>
      <c r="U1505" s="602"/>
      <c r="V1505" s="602"/>
      <c r="W1505" s="604">
        <v>4</v>
      </c>
      <c r="X1505" s="602"/>
      <c r="Y1505" s="602"/>
      <c r="Z1505" s="602"/>
      <c r="AA1505" s="602"/>
      <c r="AB1505" s="602"/>
      <c r="AC1505" s="602"/>
      <c r="AD1505" s="605">
        <v>4</v>
      </c>
    </row>
    <row r="1506" spans="1:30" ht="15.75" thickBot="1" x14ac:dyDescent="0.3">
      <c r="A1506" s="593" t="s">
        <v>424</v>
      </c>
      <c r="B1506" s="672">
        <v>45327</v>
      </c>
      <c r="C1506" s="671" t="s">
        <v>396</v>
      </c>
      <c r="D1506" s="606" t="s">
        <v>397</v>
      </c>
      <c r="E1506" s="670"/>
      <c r="F1506" s="670"/>
      <c r="G1506" s="670"/>
      <c r="H1506" s="670"/>
      <c r="I1506" s="670"/>
      <c r="J1506" s="670"/>
      <c r="K1506" s="607">
        <v>1199.1500000000001</v>
      </c>
      <c r="L1506" s="670"/>
      <c r="M1506" s="670"/>
      <c r="N1506" s="670"/>
      <c r="O1506" s="670"/>
      <c r="P1506" s="670"/>
      <c r="Q1506" s="603">
        <v>1199.1500000000001</v>
      </c>
      <c r="R1506" s="670"/>
      <c r="S1506" s="670"/>
      <c r="T1506" s="670"/>
      <c r="U1506" s="670"/>
      <c r="V1506" s="670"/>
      <c r="W1506" s="670"/>
      <c r="X1506" s="608">
        <v>5</v>
      </c>
      <c r="Y1506" s="670"/>
      <c r="Z1506" s="670"/>
      <c r="AA1506" s="670"/>
      <c r="AB1506" s="670"/>
      <c r="AC1506" s="670"/>
      <c r="AD1506" s="605">
        <v>5</v>
      </c>
    </row>
    <row r="1507" spans="1:30" ht="15.75" thickBot="1" x14ac:dyDescent="0.3">
      <c r="A1507" s="593" t="s">
        <v>424</v>
      </c>
      <c r="B1507" s="673">
        <v>45328</v>
      </c>
      <c r="C1507" s="671" t="s">
        <v>396</v>
      </c>
      <c r="D1507" s="600" t="s">
        <v>397</v>
      </c>
      <c r="E1507" s="602"/>
      <c r="F1507" s="602"/>
      <c r="G1507" s="602"/>
      <c r="H1507" s="602"/>
      <c r="I1507" s="601">
        <v>157.62</v>
      </c>
      <c r="J1507" s="601">
        <v>2208.48</v>
      </c>
      <c r="K1507" s="601">
        <v>80</v>
      </c>
      <c r="L1507" s="602"/>
      <c r="M1507" s="602"/>
      <c r="N1507" s="602"/>
      <c r="O1507" s="602"/>
      <c r="P1507" s="602"/>
      <c r="Q1507" s="603">
        <v>2446.1</v>
      </c>
      <c r="R1507" s="602"/>
      <c r="S1507" s="602"/>
      <c r="T1507" s="602"/>
      <c r="U1507" s="602"/>
      <c r="V1507" s="604">
        <v>1</v>
      </c>
      <c r="W1507" s="604">
        <v>8</v>
      </c>
      <c r="X1507" s="604">
        <v>1</v>
      </c>
      <c r="Y1507" s="602"/>
      <c r="Z1507" s="602"/>
      <c r="AA1507" s="602"/>
      <c r="AB1507" s="602"/>
      <c r="AC1507" s="602"/>
      <c r="AD1507" s="605">
        <v>9</v>
      </c>
    </row>
    <row r="1508" spans="1:30" ht="15.75" thickBot="1" x14ac:dyDescent="0.3">
      <c r="A1508" s="593" t="s">
        <v>424</v>
      </c>
      <c r="B1508" s="672">
        <v>45329</v>
      </c>
      <c r="C1508" s="671" t="s">
        <v>396</v>
      </c>
      <c r="D1508" s="606" t="s">
        <v>397</v>
      </c>
      <c r="E1508" s="670"/>
      <c r="F1508" s="670"/>
      <c r="G1508" s="670"/>
      <c r="H1508" s="670"/>
      <c r="I1508" s="607">
        <v>500</v>
      </c>
      <c r="J1508" s="607">
        <v>618.92999999999995</v>
      </c>
      <c r="K1508" s="670"/>
      <c r="L1508" s="670"/>
      <c r="M1508" s="670"/>
      <c r="N1508" s="670"/>
      <c r="O1508" s="670"/>
      <c r="P1508" s="670"/>
      <c r="Q1508" s="603">
        <v>1118.93</v>
      </c>
      <c r="R1508" s="670"/>
      <c r="S1508" s="670"/>
      <c r="T1508" s="670"/>
      <c r="U1508" s="670"/>
      <c r="V1508" s="608">
        <v>1</v>
      </c>
      <c r="W1508" s="608">
        <v>2</v>
      </c>
      <c r="X1508" s="670"/>
      <c r="Y1508" s="670"/>
      <c r="Z1508" s="670"/>
      <c r="AA1508" s="670"/>
      <c r="AB1508" s="670"/>
      <c r="AC1508" s="670"/>
      <c r="AD1508" s="605">
        <v>3</v>
      </c>
    </row>
    <row r="1509" spans="1:30" ht="15.75" thickBot="1" x14ac:dyDescent="0.3">
      <c r="A1509" s="593" t="s">
        <v>424</v>
      </c>
      <c r="B1509" s="673">
        <v>45330</v>
      </c>
      <c r="C1509" s="671" t="s">
        <v>396</v>
      </c>
      <c r="D1509" s="600" t="s">
        <v>397</v>
      </c>
      <c r="E1509" s="602"/>
      <c r="F1509" s="602"/>
      <c r="G1509" s="602"/>
      <c r="H1509" s="602"/>
      <c r="I1509" s="601">
        <v>55.57</v>
      </c>
      <c r="J1509" s="602"/>
      <c r="K1509" s="602"/>
      <c r="L1509" s="602"/>
      <c r="M1509" s="602"/>
      <c r="N1509" s="602"/>
      <c r="O1509" s="602"/>
      <c r="P1509" s="602"/>
      <c r="Q1509" s="603">
        <v>55.57</v>
      </c>
      <c r="R1509" s="602"/>
      <c r="S1509" s="602"/>
      <c r="T1509" s="602"/>
      <c r="U1509" s="602"/>
      <c r="V1509" s="604">
        <v>1</v>
      </c>
      <c r="W1509" s="602"/>
      <c r="X1509" s="602"/>
      <c r="Y1509" s="602"/>
      <c r="Z1509" s="602"/>
      <c r="AA1509" s="602"/>
      <c r="AB1509" s="602"/>
      <c r="AC1509" s="602"/>
      <c r="AD1509" s="605">
        <v>1</v>
      </c>
    </row>
    <row r="1510" spans="1:30" ht="15.75" thickBot="1" x14ac:dyDescent="0.3">
      <c r="A1510" s="593" t="s">
        <v>424</v>
      </c>
      <c r="B1510" s="672">
        <v>45331</v>
      </c>
      <c r="C1510" s="671" t="s">
        <v>396</v>
      </c>
      <c r="D1510" s="606" t="s">
        <v>397</v>
      </c>
      <c r="E1510" s="670"/>
      <c r="F1510" s="670"/>
      <c r="G1510" s="670"/>
      <c r="H1510" s="670"/>
      <c r="I1510" s="670"/>
      <c r="J1510" s="607">
        <v>150</v>
      </c>
      <c r="K1510" s="670"/>
      <c r="L1510" s="670"/>
      <c r="M1510" s="670"/>
      <c r="N1510" s="670"/>
      <c r="O1510" s="670"/>
      <c r="P1510" s="670"/>
      <c r="Q1510" s="603">
        <v>150</v>
      </c>
      <c r="R1510" s="670"/>
      <c r="S1510" s="670"/>
      <c r="T1510" s="670"/>
      <c r="U1510" s="670"/>
      <c r="V1510" s="670"/>
      <c r="W1510" s="608">
        <v>1</v>
      </c>
      <c r="X1510" s="670"/>
      <c r="Y1510" s="670"/>
      <c r="Z1510" s="670"/>
      <c r="AA1510" s="670"/>
      <c r="AB1510" s="670"/>
      <c r="AC1510" s="670"/>
      <c r="AD1510" s="605">
        <v>1</v>
      </c>
    </row>
    <row r="1511" spans="1:30" ht="15.75" thickBot="1" x14ac:dyDescent="0.3">
      <c r="A1511" s="593" t="s">
        <v>424</v>
      </c>
      <c r="B1511" s="673">
        <v>45334</v>
      </c>
      <c r="C1511" s="671" t="s">
        <v>396</v>
      </c>
      <c r="D1511" s="600" t="s">
        <v>397</v>
      </c>
      <c r="E1511" s="602"/>
      <c r="F1511" s="602"/>
      <c r="G1511" s="602"/>
      <c r="H1511" s="602"/>
      <c r="I1511" s="602"/>
      <c r="J1511" s="601">
        <v>404.14</v>
      </c>
      <c r="K1511" s="601">
        <v>417.82</v>
      </c>
      <c r="L1511" s="602"/>
      <c r="M1511" s="602"/>
      <c r="N1511" s="602"/>
      <c r="O1511" s="602"/>
      <c r="P1511" s="602"/>
      <c r="Q1511" s="603">
        <v>821.96</v>
      </c>
      <c r="R1511" s="602"/>
      <c r="S1511" s="602"/>
      <c r="T1511" s="602"/>
      <c r="U1511" s="602"/>
      <c r="V1511" s="602"/>
      <c r="W1511" s="604">
        <v>3</v>
      </c>
      <c r="X1511" s="604">
        <v>2</v>
      </c>
      <c r="Y1511" s="602"/>
      <c r="Z1511" s="602"/>
      <c r="AA1511" s="602"/>
      <c r="AB1511" s="602"/>
      <c r="AC1511" s="602"/>
      <c r="AD1511" s="605">
        <v>5</v>
      </c>
    </row>
    <row r="1512" spans="1:30" ht="15.75" thickBot="1" x14ac:dyDescent="0.3">
      <c r="A1512" s="593" t="s">
        <v>424</v>
      </c>
      <c r="B1512" s="672">
        <v>45335</v>
      </c>
      <c r="C1512" s="671" t="s">
        <v>396</v>
      </c>
      <c r="D1512" s="606" t="s">
        <v>397</v>
      </c>
      <c r="E1512" s="670"/>
      <c r="F1512" s="670"/>
      <c r="G1512" s="670"/>
      <c r="H1512" s="670"/>
      <c r="I1512" s="670"/>
      <c r="J1512" s="670"/>
      <c r="K1512" s="607">
        <v>1173.3599999999999</v>
      </c>
      <c r="L1512" s="670"/>
      <c r="M1512" s="670"/>
      <c r="N1512" s="670"/>
      <c r="O1512" s="670"/>
      <c r="P1512" s="670"/>
      <c r="Q1512" s="603">
        <v>1173.3599999999999</v>
      </c>
      <c r="R1512" s="670"/>
      <c r="S1512" s="670"/>
      <c r="T1512" s="670"/>
      <c r="U1512" s="670"/>
      <c r="V1512" s="670"/>
      <c r="W1512" s="670"/>
      <c r="X1512" s="608">
        <v>4</v>
      </c>
      <c r="Y1512" s="670"/>
      <c r="Z1512" s="670"/>
      <c r="AA1512" s="670"/>
      <c r="AB1512" s="670"/>
      <c r="AC1512" s="670"/>
      <c r="AD1512" s="605">
        <v>4</v>
      </c>
    </row>
    <row r="1513" spans="1:30" ht="15.75" thickBot="1" x14ac:dyDescent="0.3">
      <c r="A1513" s="593" t="s">
        <v>424</v>
      </c>
      <c r="B1513" s="673">
        <v>45336</v>
      </c>
      <c r="C1513" s="671" t="s">
        <v>396</v>
      </c>
      <c r="D1513" s="600" t="s">
        <v>397</v>
      </c>
      <c r="E1513" s="602"/>
      <c r="F1513" s="602"/>
      <c r="G1513" s="602"/>
      <c r="H1513" s="602"/>
      <c r="I1513" s="601">
        <v>382</v>
      </c>
      <c r="J1513" s="602"/>
      <c r="K1513" s="602"/>
      <c r="L1513" s="602"/>
      <c r="M1513" s="602"/>
      <c r="N1513" s="602"/>
      <c r="O1513" s="602"/>
      <c r="P1513" s="602"/>
      <c r="Q1513" s="603">
        <v>382</v>
      </c>
      <c r="R1513" s="602"/>
      <c r="S1513" s="602"/>
      <c r="T1513" s="602"/>
      <c r="U1513" s="602"/>
      <c r="V1513" s="604">
        <v>1</v>
      </c>
      <c r="W1513" s="602"/>
      <c r="X1513" s="602"/>
      <c r="Y1513" s="602"/>
      <c r="Z1513" s="602"/>
      <c r="AA1513" s="602"/>
      <c r="AB1513" s="602"/>
      <c r="AC1513" s="602"/>
      <c r="AD1513" s="605">
        <v>1</v>
      </c>
    </row>
    <row r="1514" spans="1:30" ht="15.75" thickBot="1" x14ac:dyDescent="0.3">
      <c r="A1514" s="593" t="s">
        <v>424</v>
      </c>
      <c r="B1514" s="672">
        <v>45337</v>
      </c>
      <c r="C1514" s="671" t="s">
        <v>396</v>
      </c>
      <c r="D1514" s="606" t="s">
        <v>397</v>
      </c>
      <c r="E1514" s="670"/>
      <c r="F1514" s="670"/>
      <c r="G1514" s="670"/>
      <c r="H1514" s="670"/>
      <c r="I1514" s="670"/>
      <c r="J1514" s="670"/>
      <c r="K1514" s="607">
        <v>838.57</v>
      </c>
      <c r="L1514" s="670"/>
      <c r="M1514" s="670"/>
      <c r="N1514" s="670"/>
      <c r="O1514" s="670"/>
      <c r="P1514" s="670"/>
      <c r="Q1514" s="603">
        <v>838.57</v>
      </c>
      <c r="R1514" s="670"/>
      <c r="S1514" s="670"/>
      <c r="T1514" s="670"/>
      <c r="U1514" s="670"/>
      <c r="V1514" s="670"/>
      <c r="W1514" s="670"/>
      <c r="X1514" s="608">
        <v>2</v>
      </c>
      <c r="Y1514" s="670"/>
      <c r="Z1514" s="670"/>
      <c r="AA1514" s="670"/>
      <c r="AB1514" s="670"/>
      <c r="AC1514" s="670"/>
      <c r="AD1514" s="605">
        <v>2</v>
      </c>
    </row>
    <row r="1515" spans="1:30" ht="15.75" thickBot="1" x14ac:dyDescent="0.3">
      <c r="A1515" s="593" t="s">
        <v>424</v>
      </c>
      <c r="B1515" s="673">
        <v>45342</v>
      </c>
      <c r="C1515" s="671" t="s">
        <v>396</v>
      </c>
      <c r="D1515" s="600" t="s">
        <v>397</v>
      </c>
      <c r="E1515" s="602"/>
      <c r="F1515" s="602"/>
      <c r="G1515" s="602"/>
      <c r="H1515" s="602"/>
      <c r="I1515" s="602"/>
      <c r="J1515" s="601">
        <v>153.58000000000001</v>
      </c>
      <c r="K1515" s="602"/>
      <c r="L1515" s="602"/>
      <c r="M1515" s="602"/>
      <c r="N1515" s="602"/>
      <c r="O1515" s="602"/>
      <c r="P1515" s="602"/>
      <c r="Q1515" s="603">
        <v>153.58000000000001</v>
      </c>
      <c r="R1515" s="602"/>
      <c r="S1515" s="602"/>
      <c r="T1515" s="602"/>
      <c r="U1515" s="602"/>
      <c r="V1515" s="602"/>
      <c r="W1515" s="604">
        <v>1</v>
      </c>
      <c r="X1515" s="602"/>
      <c r="Y1515" s="602"/>
      <c r="Z1515" s="602"/>
      <c r="AA1515" s="602"/>
      <c r="AB1515" s="602"/>
      <c r="AC1515" s="602"/>
      <c r="AD1515" s="605">
        <v>1</v>
      </c>
    </row>
    <row r="1516" spans="1:30" ht="15.75" thickBot="1" x14ac:dyDescent="0.3">
      <c r="A1516" s="593" t="s">
        <v>424</v>
      </c>
      <c r="B1516" s="672">
        <v>45343</v>
      </c>
      <c r="C1516" s="671" t="s">
        <v>396</v>
      </c>
      <c r="D1516" s="606" t="s">
        <v>397</v>
      </c>
      <c r="E1516" s="670"/>
      <c r="F1516" s="670"/>
      <c r="G1516" s="670"/>
      <c r="H1516" s="670"/>
      <c r="I1516" s="670"/>
      <c r="J1516" s="607">
        <v>886.63</v>
      </c>
      <c r="K1516" s="607">
        <v>1165.0899999999999</v>
      </c>
      <c r="L1516" s="670"/>
      <c r="M1516" s="670"/>
      <c r="N1516" s="670"/>
      <c r="O1516" s="670"/>
      <c r="P1516" s="670"/>
      <c r="Q1516" s="603">
        <v>2051.7199999999998</v>
      </c>
      <c r="R1516" s="670"/>
      <c r="S1516" s="670"/>
      <c r="T1516" s="670"/>
      <c r="U1516" s="670"/>
      <c r="V1516" s="670"/>
      <c r="W1516" s="608">
        <v>3</v>
      </c>
      <c r="X1516" s="608">
        <v>8</v>
      </c>
      <c r="Y1516" s="670"/>
      <c r="Z1516" s="670"/>
      <c r="AA1516" s="670"/>
      <c r="AB1516" s="670"/>
      <c r="AC1516" s="670"/>
      <c r="AD1516" s="605">
        <v>11</v>
      </c>
    </row>
    <row r="1517" spans="1:30" ht="15.75" thickBot="1" x14ac:dyDescent="0.3">
      <c r="A1517" s="593" t="s">
        <v>424</v>
      </c>
      <c r="B1517" s="673">
        <v>45344</v>
      </c>
      <c r="C1517" s="671" t="s">
        <v>396</v>
      </c>
      <c r="D1517" s="600" t="s">
        <v>397</v>
      </c>
      <c r="E1517" s="602"/>
      <c r="F1517" s="602"/>
      <c r="G1517" s="602"/>
      <c r="H1517" s="602"/>
      <c r="I1517" s="602"/>
      <c r="J1517" s="602"/>
      <c r="K1517" s="601">
        <v>146.41</v>
      </c>
      <c r="L1517" s="602"/>
      <c r="M1517" s="602"/>
      <c r="N1517" s="602"/>
      <c r="O1517" s="602"/>
      <c r="P1517" s="602"/>
      <c r="Q1517" s="603">
        <v>146.41</v>
      </c>
      <c r="R1517" s="602"/>
      <c r="S1517" s="602"/>
      <c r="T1517" s="602"/>
      <c r="U1517" s="602"/>
      <c r="V1517" s="602"/>
      <c r="W1517" s="602"/>
      <c r="X1517" s="604">
        <v>1</v>
      </c>
      <c r="Y1517" s="602"/>
      <c r="Z1517" s="602"/>
      <c r="AA1517" s="602"/>
      <c r="AB1517" s="602"/>
      <c r="AC1517" s="602"/>
      <c r="AD1517" s="605">
        <v>1</v>
      </c>
    </row>
    <row r="1518" spans="1:30" ht="15.75" thickBot="1" x14ac:dyDescent="0.3">
      <c r="A1518" s="593" t="s">
        <v>424</v>
      </c>
      <c r="B1518" s="672">
        <v>45345</v>
      </c>
      <c r="C1518" s="671" t="s">
        <v>396</v>
      </c>
      <c r="D1518" s="606" t="s">
        <v>397</v>
      </c>
      <c r="E1518" s="670"/>
      <c r="F1518" s="670"/>
      <c r="G1518" s="670"/>
      <c r="H1518" s="670"/>
      <c r="I1518" s="670"/>
      <c r="J1518" s="670"/>
      <c r="K1518" s="607">
        <v>100</v>
      </c>
      <c r="L1518" s="670"/>
      <c r="M1518" s="670"/>
      <c r="N1518" s="670"/>
      <c r="O1518" s="670"/>
      <c r="P1518" s="670"/>
      <c r="Q1518" s="603">
        <v>100</v>
      </c>
      <c r="R1518" s="670"/>
      <c r="S1518" s="670"/>
      <c r="T1518" s="670"/>
      <c r="U1518" s="670"/>
      <c r="V1518" s="670"/>
      <c r="W1518" s="670"/>
      <c r="X1518" s="608">
        <v>1</v>
      </c>
      <c r="Y1518" s="670"/>
      <c r="Z1518" s="670"/>
      <c r="AA1518" s="670"/>
      <c r="AB1518" s="670"/>
      <c r="AC1518" s="670"/>
      <c r="AD1518" s="605">
        <v>1</v>
      </c>
    </row>
    <row r="1519" spans="1:30" ht="15.75" thickBot="1" x14ac:dyDescent="0.3">
      <c r="A1519" s="593" t="s">
        <v>424</v>
      </c>
      <c r="B1519" s="673">
        <v>45348</v>
      </c>
      <c r="C1519" s="671" t="s">
        <v>396</v>
      </c>
      <c r="D1519" s="600" t="s">
        <v>397</v>
      </c>
      <c r="E1519" s="602"/>
      <c r="F1519" s="602"/>
      <c r="G1519" s="602"/>
      <c r="H1519" s="602"/>
      <c r="I1519" s="602"/>
      <c r="J1519" s="602"/>
      <c r="K1519" s="601">
        <v>350</v>
      </c>
      <c r="L1519" s="602"/>
      <c r="M1519" s="602"/>
      <c r="N1519" s="602"/>
      <c r="O1519" s="602"/>
      <c r="P1519" s="602"/>
      <c r="Q1519" s="603">
        <v>350</v>
      </c>
      <c r="R1519" s="602"/>
      <c r="S1519" s="602"/>
      <c r="T1519" s="602"/>
      <c r="U1519" s="602"/>
      <c r="V1519" s="602"/>
      <c r="W1519" s="602"/>
      <c r="X1519" s="604">
        <v>2</v>
      </c>
      <c r="Y1519" s="602"/>
      <c r="Z1519" s="602"/>
      <c r="AA1519" s="602"/>
      <c r="AB1519" s="602"/>
      <c r="AC1519" s="602"/>
      <c r="AD1519" s="605">
        <v>2</v>
      </c>
    </row>
    <row r="1520" spans="1:30" ht="15.75" thickBot="1" x14ac:dyDescent="0.3">
      <c r="A1520" s="593" t="s">
        <v>424</v>
      </c>
      <c r="B1520" s="672">
        <v>45349</v>
      </c>
      <c r="C1520" s="671" t="s">
        <v>396</v>
      </c>
      <c r="D1520" s="606" t="s">
        <v>397</v>
      </c>
      <c r="E1520" s="670"/>
      <c r="F1520" s="670"/>
      <c r="G1520" s="670"/>
      <c r="H1520" s="670"/>
      <c r="I1520" s="670"/>
      <c r="J1520" s="670"/>
      <c r="K1520" s="607">
        <v>2900.38</v>
      </c>
      <c r="L1520" s="670"/>
      <c r="M1520" s="670"/>
      <c r="N1520" s="670"/>
      <c r="O1520" s="670"/>
      <c r="P1520" s="670"/>
      <c r="Q1520" s="603">
        <v>2900.38</v>
      </c>
      <c r="R1520" s="670"/>
      <c r="S1520" s="670"/>
      <c r="T1520" s="670"/>
      <c r="U1520" s="670"/>
      <c r="V1520" s="670"/>
      <c r="W1520" s="670"/>
      <c r="X1520" s="608">
        <v>12</v>
      </c>
      <c r="Y1520" s="670"/>
      <c r="Z1520" s="670"/>
      <c r="AA1520" s="670"/>
      <c r="AB1520" s="670"/>
      <c r="AC1520" s="670"/>
      <c r="AD1520" s="605">
        <v>12</v>
      </c>
    </row>
    <row r="1521" spans="1:30" ht="15.75" thickBot="1" x14ac:dyDescent="0.3">
      <c r="A1521" s="593" t="s">
        <v>424</v>
      </c>
      <c r="B1521" s="673">
        <v>45350</v>
      </c>
      <c r="C1521" s="671" t="s">
        <v>396</v>
      </c>
      <c r="D1521" s="600" t="s">
        <v>397</v>
      </c>
      <c r="E1521" s="602"/>
      <c r="F1521" s="602"/>
      <c r="G1521" s="602"/>
      <c r="H1521" s="602"/>
      <c r="I1521" s="602"/>
      <c r="J1521" s="602"/>
      <c r="K1521" s="601">
        <v>320</v>
      </c>
      <c r="L1521" s="602"/>
      <c r="M1521" s="602"/>
      <c r="N1521" s="602"/>
      <c r="O1521" s="602"/>
      <c r="P1521" s="602"/>
      <c r="Q1521" s="603">
        <v>320</v>
      </c>
      <c r="R1521" s="602"/>
      <c r="S1521" s="602"/>
      <c r="T1521" s="602"/>
      <c r="U1521" s="602"/>
      <c r="V1521" s="602"/>
      <c r="W1521" s="602"/>
      <c r="X1521" s="604">
        <v>4</v>
      </c>
      <c r="Y1521" s="602"/>
      <c r="Z1521" s="602"/>
      <c r="AA1521" s="602"/>
      <c r="AB1521" s="602"/>
      <c r="AC1521" s="602"/>
      <c r="AD1521" s="605">
        <v>4</v>
      </c>
    </row>
    <row r="1522" spans="1:30" ht="15.75" thickBot="1" x14ac:dyDescent="0.3">
      <c r="A1522" s="593" t="s">
        <v>424</v>
      </c>
      <c r="B1522" s="672">
        <v>45355</v>
      </c>
      <c r="C1522" s="671" t="s">
        <v>396</v>
      </c>
      <c r="D1522" s="606" t="s">
        <v>397</v>
      </c>
      <c r="E1522" s="670"/>
      <c r="F1522" s="670"/>
      <c r="G1522" s="670"/>
      <c r="H1522" s="670"/>
      <c r="I1522" s="670"/>
      <c r="J1522" s="607">
        <v>451.28</v>
      </c>
      <c r="K1522" s="670"/>
      <c r="L1522" s="670"/>
      <c r="M1522" s="670"/>
      <c r="N1522" s="670"/>
      <c r="O1522" s="670"/>
      <c r="P1522" s="670"/>
      <c r="Q1522" s="603">
        <v>451.28</v>
      </c>
      <c r="R1522" s="670"/>
      <c r="S1522" s="670"/>
      <c r="T1522" s="670"/>
      <c r="U1522" s="670"/>
      <c r="V1522" s="670"/>
      <c r="W1522" s="608">
        <v>1</v>
      </c>
      <c r="X1522" s="670"/>
      <c r="Y1522" s="670"/>
      <c r="Z1522" s="670"/>
      <c r="AA1522" s="670"/>
      <c r="AB1522" s="670"/>
      <c r="AC1522" s="670"/>
      <c r="AD1522" s="605">
        <v>1</v>
      </c>
    </row>
    <row r="1523" spans="1:30" ht="15.75" thickBot="1" x14ac:dyDescent="0.3">
      <c r="A1523" s="593" t="s">
        <v>424</v>
      </c>
      <c r="B1523" s="673">
        <v>45358</v>
      </c>
      <c r="C1523" s="671" t="s">
        <v>396</v>
      </c>
      <c r="D1523" s="600" t="s">
        <v>397</v>
      </c>
      <c r="E1523" s="602"/>
      <c r="F1523" s="602"/>
      <c r="G1523" s="602"/>
      <c r="H1523" s="602"/>
      <c r="I1523" s="602"/>
      <c r="J1523" s="602"/>
      <c r="K1523" s="601">
        <v>739.82</v>
      </c>
      <c r="L1523" s="601">
        <v>200</v>
      </c>
      <c r="M1523" s="602"/>
      <c r="N1523" s="602"/>
      <c r="O1523" s="602"/>
      <c r="P1523" s="602"/>
      <c r="Q1523" s="603">
        <v>939.82</v>
      </c>
      <c r="R1523" s="602"/>
      <c r="S1523" s="602"/>
      <c r="T1523" s="602"/>
      <c r="U1523" s="602"/>
      <c r="V1523" s="602"/>
      <c r="W1523" s="602"/>
      <c r="X1523" s="604">
        <v>3</v>
      </c>
      <c r="Y1523" s="604">
        <v>1</v>
      </c>
      <c r="Z1523" s="602"/>
      <c r="AA1523" s="602"/>
      <c r="AB1523" s="602"/>
      <c r="AC1523" s="602"/>
      <c r="AD1523" s="605">
        <v>4</v>
      </c>
    </row>
    <row r="1524" spans="1:30" ht="15.75" thickBot="1" x14ac:dyDescent="0.3">
      <c r="A1524" s="593" t="s">
        <v>424</v>
      </c>
      <c r="B1524" s="672">
        <v>45363</v>
      </c>
      <c r="C1524" s="671" t="s">
        <v>396</v>
      </c>
      <c r="D1524" s="606" t="s">
        <v>397</v>
      </c>
      <c r="E1524" s="670"/>
      <c r="F1524" s="670"/>
      <c r="G1524" s="670"/>
      <c r="H1524" s="670"/>
      <c r="I1524" s="670"/>
      <c r="J1524" s="670"/>
      <c r="K1524" s="607">
        <v>2007.96</v>
      </c>
      <c r="L1524" s="607">
        <v>451.99</v>
      </c>
      <c r="M1524" s="670"/>
      <c r="N1524" s="670"/>
      <c r="O1524" s="670"/>
      <c r="P1524" s="670"/>
      <c r="Q1524" s="603">
        <v>2459.9499999999998</v>
      </c>
      <c r="R1524" s="670"/>
      <c r="S1524" s="670"/>
      <c r="T1524" s="670"/>
      <c r="U1524" s="670"/>
      <c r="V1524" s="670"/>
      <c r="W1524" s="670"/>
      <c r="X1524" s="608">
        <v>5</v>
      </c>
      <c r="Y1524" s="608">
        <v>2</v>
      </c>
      <c r="Z1524" s="670"/>
      <c r="AA1524" s="670"/>
      <c r="AB1524" s="670"/>
      <c r="AC1524" s="670"/>
      <c r="AD1524" s="605">
        <v>7</v>
      </c>
    </row>
    <row r="1525" spans="1:30" ht="15.75" thickBot="1" x14ac:dyDescent="0.3">
      <c r="A1525" s="593" t="s">
        <v>424</v>
      </c>
      <c r="B1525" s="673">
        <v>45364</v>
      </c>
      <c r="C1525" s="671" t="s">
        <v>396</v>
      </c>
      <c r="D1525" s="600" t="s">
        <v>397</v>
      </c>
      <c r="E1525" s="602"/>
      <c r="F1525" s="602"/>
      <c r="G1525" s="602"/>
      <c r="H1525" s="602"/>
      <c r="I1525" s="602"/>
      <c r="J1525" s="602"/>
      <c r="K1525" s="601">
        <v>422.53</v>
      </c>
      <c r="L1525" s="602"/>
      <c r="M1525" s="602"/>
      <c r="N1525" s="602"/>
      <c r="O1525" s="602"/>
      <c r="P1525" s="602"/>
      <c r="Q1525" s="603">
        <v>422.53</v>
      </c>
      <c r="R1525" s="602"/>
      <c r="S1525" s="602"/>
      <c r="T1525" s="602"/>
      <c r="U1525" s="602"/>
      <c r="V1525" s="602"/>
      <c r="W1525" s="602"/>
      <c r="X1525" s="604">
        <v>1</v>
      </c>
      <c r="Y1525" s="602"/>
      <c r="Z1525" s="602"/>
      <c r="AA1525" s="602"/>
      <c r="AB1525" s="602"/>
      <c r="AC1525" s="602"/>
      <c r="AD1525" s="605">
        <v>1</v>
      </c>
    </row>
    <row r="1526" spans="1:30" ht="15.75" thickBot="1" x14ac:dyDescent="0.3">
      <c r="A1526" s="593" t="s">
        <v>424</v>
      </c>
      <c r="B1526" s="672">
        <v>45366</v>
      </c>
      <c r="C1526" s="671" t="s">
        <v>396</v>
      </c>
      <c r="D1526" s="606" t="s">
        <v>397</v>
      </c>
      <c r="E1526" s="670"/>
      <c r="F1526" s="670"/>
      <c r="G1526" s="670"/>
      <c r="H1526" s="670"/>
      <c r="I1526" s="670"/>
      <c r="J1526" s="670"/>
      <c r="K1526" s="670"/>
      <c r="L1526" s="607">
        <v>200</v>
      </c>
      <c r="M1526" s="670"/>
      <c r="N1526" s="670"/>
      <c r="O1526" s="670"/>
      <c r="P1526" s="670"/>
      <c r="Q1526" s="603">
        <v>200</v>
      </c>
      <c r="R1526" s="670"/>
      <c r="S1526" s="670"/>
      <c r="T1526" s="670"/>
      <c r="U1526" s="670"/>
      <c r="V1526" s="670"/>
      <c r="W1526" s="670"/>
      <c r="X1526" s="670"/>
      <c r="Y1526" s="608">
        <v>1</v>
      </c>
      <c r="Z1526" s="670"/>
      <c r="AA1526" s="670"/>
      <c r="AB1526" s="670"/>
      <c r="AC1526" s="670"/>
      <c r="AD1526" s="605">
        <v>1</v>
      </c>
    </row>
    <row r="1527" spans="1:30" ht="15.75" thickBot="1" x14ac:dyDescent="0.3">
      <c r="A1527" s="593" t="s">
        <v>424</v>
      </c>
      <c r="B1527" s="673">
        <v>45369</v>
      </c>
      <c r="C1527" s="671" t="s">
        <v>396</v>
      </c>
      <c r="D1527" s="600" t="s">
        <v>397</v>
      </c>
      <c r="E1527" s="602"/>
      <c r="F1527" s="602"/>
      <c r="G1527" s="602"/>
      <c r="H1527" s="602"/>
      <c r="I1527" s="602"/>
      <c r="J1527" s="602"/>
      <c r="K1527" s="601">
        <v>139.72999999999999</v>
      </c>
      <c r="L1527" s="601">
        <v>1361.84</v>
      </c>
      <c r="M1527" s="602"/>
      <c r="N1527" s="602"/>
      <c r="O1527" s="602"/>
      <c r="P1527" s="602"/>
      <c r="Q1527" s="603">
        <v>1501.57</v>
      </c>
      <c r="R1527" s="602"/>
      <c r="S1527" s="602"/>
      <c r="T1527" s="602"/>
      <c r="U1527" s="602"/>
      <c r="V1527" s="602"/>
      <c r="W1527" s="602"/>
      <c r="X1527" s="604">
        <v>1</v>
      </c>
      <c r="Y1527" s="604">
        <v>6</v>
      </c>
      <c r="Z1527" s="602"/>
      <c r="AA1527" s="602"/>
      <c r="AB1527" s="602"/>
      <c r="AC1527" s="602"/>
      <c r="AD1527" s="605">
        <v>7</v>
      </c>
    </row>
    <row r="1528" spans="1:30" ht="15.75" thickBot="1" x14ac:dyDescent="0.3">
      <c r="A1528" s="593" t="s">
        <v>424</v>
      </c>
      <c r="B1528" s="672">
        <v>45370</v>
      </c>
      <c r="C1528" s="671" t="s">
        <v>396</v>
      </c>
      <c r="D1528" s="606" t="s">
        <v>397</v>
      </c>
      <c r="E1528" s="670"/>
      <c r="F1528" s="670"/>
      <c r="G1528" s="670"/>
      <c r="H1528" s="670"/>
      <c r="I1528" s="670"/>
      <c r="J1528" s="670"/>
      <c r="K1528" s="670"/>
      <c r="L1528" s="607">
        <v>337.23</v>
      </c>
      <c r="M1528" s="670"/>
      <c r="N1528" s="670"/>
      <c r="O1528" s="670"/>
      <c r="P1528" s="670"/>
      <c r="Q1528" s="603">
        <v>337.23</v>
      </c>
      <c r="R1528" s="670"/>
      <c r="S1528" s="670"/>
      <c r="T1528" s="670"/>
      <c r="U1528" s="670"/>
      <c r="V1528" s="670"/>
      <c r="W1528" s="670"/>
      <c r="X1528" s="670"/>
      <c r="Y1528" s="608">
        <v>1</v>
      </c>
      <c r="Z1528" s="670"/>
      <c r="AA1528" s="670"/>
      <c r="AB1528" s="670"/>
      <c r="AC1528" s="670"/>
      <c r="AD1528" s="605">
        <v>1</v>
      </c>
    </row>
    <row r="1529" spans="1:30" ht="15.75" thickBot="1" x14ac:dyDescent="0.3">
      <c r="A1529" s="593" t="s">
        <v>424</v>
      </c>
      <c r="B1529" s="673">
        <v>45371</v>
      </c>
      <c r="C1529" s="671" t="s">
        <v>396</v>
      </c>
      <c r="D1529" s="600" t="s">
        <v>397</v>
      </c>
      <c r="E1529" s="602"/>
      <c r="F1529" s="602"/>
      <c r="G1529" s="602"/>
      <c r="H1529" s="602"/>
      <c r="I1529" s="602"/>
      <c r="J1529" s="601">
        <v>314.49</v>
      </c>
      <c r="K1529" s="602"/>
      <c r="L1529" s="602"/>
      <c r="M1529" s="602"/>
      <c r="N1529" s="602"/>
      <c r="O1529" s="602"/>
      <c r="P1529" s="602"/>
      <c r="Q1529" s="603">
        <v>314.49</v>
      </c>
      <c r="R1529" s="602"/>
      <c r="S1529" s="602"/>
      <c r="T1529" s="602"/>
      <c r="U1529" s="602"/>
      <c r="V1529" s="602"/>
      <c r="W1529" s="604">
        <v>1</v>
      </c>
      <c r="X1529" s="602"/>
      <c r="Y1529" s="602"/>
      <c r="Z1529" s="602"/>
      <c r="AA1529" s="602"/>
      <c r="AB1529" s="602"/>
      <c r="AC1529" s="602"/>
      <c r="AD1529" s="605">
        <v>1</v>
      </c>
    </row>
    <row r="1530" spans="1:30" ht="15.75" thickBot="1" x14ac:dyDescent="0.3">
      <c r="A1530" s="593" t="s">
        <v>424</v>
      </c>
      <c r="B1530" s="672">
        <v>45373</v>
      </c>
      <c r="C1530" s="671" t="s">
        <v>396</v>
      </c>
      <c r="D1530" s="606" t="s">
        <v>397</v>
      </c>
      <c r="E1530" s="670"/>
      <c r="F1530" s="670"/>
      <c r="G1530" s="670"/>
      <c r="H1530" s="670"/>
      <c r="I1530" s="670"/>
      <c r="J1530" s="670"/>
      <c r="K1530" s="670"/>
      <c r="L1530" s="607">
        <v>75.290000000000006</v>
      </c>
      <c r="M1530" s="670"/>
      <c r="N1530" s="670"/>
      <c r="O1530" s="670"/>
      <c r="P1530" s="670"/>
      <c r="Q1530" s="603">
        <v>75.290000000000006</v>
      </c>
      <c r="R1530" s="670"/>
      <c r="S1530" s="670"/>
      <c r="T1530" s="670"/>
      <c r="U1530" s="670"/>
      <c r="V1530" s="670"/>
      <c r="W1530" s="670"/>
      <c r="X1530" s="670"/>
      <c r="Y1530" s="608">
        <v>1</v>
      </c>
      <c r="Z1530" s="670"/>
      <c r="AA1530" s="670"/>
      <c r="AB1530" s="670"/>
      <c r="AC1530" s="670"/>
      <c r="AD1530" s="605">
        <v>1</v>
      </c>
    </row>
    <row r="1531" spans="1:30" ht="15.75" thickBot="1" x14ac:dyDescent="0.3">
      <c r="A1531" s="593" t="s">
        <v>424</v>
      </c>
      <c r="B1531" s="673">
        <v>45376</v>
      </c>
      <c r="C1531" s="671" t="s">
        <v>396</v>
      </c>
      <c r="D1531" s="600" t="s">
        <v>397</v>
      </c>
      <c r="E1531" s="602"/>
      <c r="F1531" s="602"/>
      <c r="G1531" s="602"/>
      <c r="H1531" s="602"/>
      <c r="I1531" s="602"/>
      <c r="J1531" s="602"/>
      <c r="K1531" s="601">
        <v>2078</v>
      </c>
      <c r="L1531" s="602"/>
      <c r="M1531" s="602"/>
      <c r="N1531" s="602"/>
      <c r="O1531" s="602"/>
      <c r="P1531" s="602"/>
      <c r="Q1531" s="603">
        <v>2078</v>
      </c>
      <c r="R1531" s="602"/>
      <c r="S1531" s="602"/>
      <c r="T1531" s="602"/>
      <c r="U1531" s="602"/>
      <c r="V1531" s="602"/>
      <c r="W1531" s="602"/>
      <c r="X1531" s="604">
        <v>4</v>
      </c>
      <c r="Y1531" s="602"/>
      <c r="Z1531" s="602"/>
      <c r="AA1531" s="602"/>
      <c r="AB1531" s="602"/>
      <c r="AC1531" s="602"/>
      <c r="AD1531" s="605">
        <v>4</v>
      </c>
    </row>
    <row r="1532" spans="1:30" ht="15.75" thickBot="1" x14ac:dyDescent="0.3">
      <c r="A1532" s="593" t="s">
        <v>424</v>
      </c>
      <c r="B1532" s="672">
        <v>45378</v>
      </c>
      <c r="C1532" s="671" t="s">
        <v>396</v>
      </c>
      <c r="D1532" s="606" t="s">
        <v>397</v>
      </c>
      <c r="E1532" s="670"/>
      <c r="F1532" s="670"/>
      <c r="G1532" s="670"/>
      <c r="H1532" s="670"/>
      <c r="I1532" s="670"/>
      <c r="J1532" s="670"/>
      <c r="K1532" s="607">
        <v>100</v>
      </c>
      <c r="L1532" s="607">
        <v>1429.21</v>
      </c>
      <c r="M1532" s="670"/>
      <c r="N1532" s="670"/>
      <c r="O1532" s="670"/>
      <c r="P1532" s="670"/>
      <c r="Q1532" s="603">
        <v>1529.21</v>
      </c>
      <c r="R1532" s="670"/>
      <c r="S1532" s="670"/>
      <c r="T1532" s="670"/>
      <c r="U1532" s="670"/>
      <c r="V1532" s="670"/>
      <c r="W1532" s="670"/>
      <c r="X1532" s="608">
        <v>1</v>
      </c>
      <c r="Y1532" s="608">
        <v>7</v>
      </c>
      <c r="Z1532" s="670"/>
      <c r="AA1532" s="670"/>
      <c r="AB1532" s="670"/>
      <c r="AC1532" s="670"/>
      <c r="AD1532" s="605">
        <v>8</v>
      </c>
    </row>
    <row r="1533" spans="1:30" ht="15.75" thickBot="1" x14ac:dyDescent="0.3">
      <c r="A1533" s="593" t="s">
        <v>424</v>
      </c>
      <c r="B1533" s="673">
        <v>45379</v>
      </c>
      <c r="C1533" s="671" t="s">
        <v>396</v>
      </c>
      <c r="D1533" s="600" t="s">
        <v>397</v>
      </c>
      <c r="E1533" s="602"/>
      <c r="F1533" s="602"/>
      <c r="G1533" s="602"/>
      <c r="H1533" s="602"/>
      <c r="I1533" s="602"/>
      <c r="J1533" s="602"/>
      <c r="K1533" s="602"/>
      <c r="L1533" s="601">
        <v>1134.18</v>
      </c>
      <c r="M1533" s="602"/>
      <c r="N1533" s="602"/>
      <c r="O1533" s="602"/>
      <c r="P1533" s="602"/>
      <c r="Q1533" s="603">
        <v>1134.18</v>
      </c>
      <c r="R1533" s="602"/>
      <c r="S1533" s="602"/>
      <c r="T1533" s="602"/>
      <c r="U1533" s="602"/>
      <c r="V1533" s="602"/>
      <c r="W1533" s="602"/>
      <c r="X1533" s="602"/>
      <c r="Y1533" s="604">
        <v>4</v>
      </c>
      <c r="Z1533" s="602"/>
      <c r="AA1533" s="602"/>
      <c r="AB1533" s="602"/>
      <c r="AC1533" s="602"/>
      <c r="AD1533" s="605">
        <v>4</v>
      </c>
    </row>
    <row r="1534" spans="1:30" ht="15.75" thickBot="1" x14ac:dyDescent="0.3">
      <c r="A1534" s="593" t="s">
        <v>424</v>
      </c>
      <c r="B1534" s="672">
        <v>45380</v>
      </c>
      <c r="C1534" s="671" t="s">
        <v>396</v>
      </c>
      <c r="D1534" s="606" t="s">
        <v>397</v>
      </c>
      <c r="E1534" s="670"/>
      <c r="F1534" s="670"/>
      <c r="G1534" s="670"/>
      <c r="H1534" s="670"/>
      <c r="I1534" s="670"/>
      <c r="J1534" s="670"/>
      <c r="K1534" s="670"/>
      <c r="L1534" s="607">
        <v>245.92</v>
      </c>
      <c r="M1534" s="670"/>
      <c r="N1534" s="670"/>
      <c r="O1534" s="670"/>
      <c r="P1534" s="670"/>
      <c r="Q1534" s="603">
        <v>245.92</v>
      </c>
      <c r="R1534" s="670"/>
      <c r="S1534" s="670"/>
      <c r="T1534" s="670"/>
      <c r="U1534" s="670"/>
      <c r="V1534" s="670"/>
      <c r="W1534" s="670"/>
      <c r="X1534" s="670"/>
      <c r="Y1534" s="608">
        <v>1</v>
      </c>
      <c r="Z1534" s="670"/>
      <c r="AA1534" s="670"/>
      <c r="AB1534" s="670"/>
      <c r="AC1534" s="670"/>
      <c r="AD1534" s="605">
        <v>1</v>
      </c>
    </row>
    <row r="1535" spans="1:30" ht="15.75" thickBot="1" x14ac:dyDescent="0.3">
      <c r="A1535" s="593" t="s">
        <v>424</v>
      </c>
      <c r="B1535" s="673">
        <v>45386</v>
      </c>
      <c r="C1535" s="671" t="s">
        <v>396</v>
      </c>
      <c r="D1535" s="600" t="s">
        <v>397</v>
      </c>
      <c r="E1535" s="602"/>
      <c r="F1535" s="602"/>
      <c r="G1535" s="602"/>
      <c r="H1535" s="602"/>
      <c r="I1535" s="602"/>
      <c r="J1535" s="602"/>
      <c r="K1535" s="602"/>
      <c r="L1535" s="601">
        <v>29</v>
      </c>
      <c r="M1535" s="602"/>
      <c r="N1535" s="602"/>
      <c r="O1535" s="602"/>
      <c r="P1535" s="602"/>
      <c r="Q1535" s="603">
        <v>29</v>
      </c>
      <c r="R1535" s="602"/>
      <c r="S1535" s="602"/>
      <c r="T1535" s="602"/>
      <c r="U1535" s="602"/>
      <c r="V1535" s="602"/>
      <c r="W1535" s="602"/>
      <c r="X1535" s="602"/>
      <c r="Y1535" s="604">
        <v>1</v>
      </c>
      <c r="Z1535" s="602"/>
      <c r="AA1535" s="602"/>
      <c r="AB1535" s="602"/>
      <c r="AC1535" s="602"/>
      <c r="AD1535" s="605">
        <v>1</v>
      </c>
    </row>
    <row r="1536" spans="1:30" ht="15.75" thickBot="1" x14ac:dyDescent="0.3">
      <c r="A1536" s="593" t="s">
        <v>424</v>
      </c>
      <c r="B1536" s="672">
        <v>45387</v>
      </c>
      <c r="C1536" s="671" t="s">
        <v>396</v>
      </c>
      <c r="D1536" s="606" t="s">
        <v>397</v>
      </c>
      <c r="E1536" s="670"/>
      <c r="F1536" s="670"/>
      <c r="G1536" s="670"/>
      <c r="H1536" s="670"/>
      <c r="I1536" s="670"/>
      <c r="J1536" s="670"/>
      <c r="K1536" s="670"/>
      <c r="L1536" s="607">
        <v>1639.74</v>
      </c>
      <c r="M1536" s="670"/>
      <c r="N1536" s="670"/>
      <c r="O1536" s="670"/>
      <c r="P1536" s="670"/>
      <c r="Q1536" s="603">
        <v>1639.74</v>
      </c>
      <c r="R1536" s="670"/>
      <c r="S1536" s="670"/>
      <c r="T1536" s="670"/>
      <c r="U1536" s="670"/>
      <c r="V1536" s="670"/>
      <c r="W1536" s="670"/>
      <c r="X1536" s="670"/>
      <c r="Y1536" s="608">
        <v>7</v>
      </c>
      <c r="Z1536" s="670"/>
      <c r="AA1536" s="670"/>
      <c r="AB1536" s="670"/>
      <c r="AC1536" s="670"/>
      <c r="AD1536" s="605">
        <v>7</v>
      </c>
    </row>
    <row r="1537" spans="1:30" ht="15.75" thickBot="1" x14ac:dyDescent="0.3">
      <c r="A1537" s="593" t="s">
        <v>424</v>
      </c>
      <c r="B1537" s="673">
        <v>45390</v>
      </c>
      <c r="C1537" s="671" t="s">
        <v>396</v>
      </c>
      <c r="D1537" s="600" t="s">
        <v>397</v>
      </c>
      <c r="E1537" s="602"/>
      <c r="F1537" s="602"/>
      <c r="G1537" s="602"/>
      <c r="H1537" s="602"/>
      <c r="I1537" s="602"/>
      <c r="J1537" s="602"/>
      <c r="K1537" s="602"/>
      <c r="L1537" s="602"/>
      <c r="M1537" s="601">
        <v>500</v>
      </c>
      <c r="N1537" s="602"/>
      <c r="O1537" s="602"/>
      <c r="P1537" s="602"/>
      <c r="Q1537" s="603">
        <v>500</v>
      </c>
      <c r="R1537" s="602"/>
      <c r="S1537" s="602"/>
      <c r="T1537" s="602"/>
      <c r="U1537" s="602"/>
      <c r="V1537" s="602"/>
      <c r="W1537" s="602"/>
      <c r="X1537" s="602"/>
      <c r="Y1537" s="602"/>
      <c r="Z1537" s="604">
        <v>3</v>
      </c>
      <c r="AA1537" s="602"/>
      <c r="AB1537" s="602"/>
      <c r="AC1537" s="602"/>
      <c r="AD1537" s="605">
        <v>3</v>
      </c>
    </row>
    <row r="1538" spans="1:30" ht="15.75" thickBot="1" x14ac:dyDescent="0.3">
      <c r="A1538" s="593" t="s">
        <v>424</v>
      </c>
      <c r="B1538" s="672">
        <v>45391</v>
      </c>
      <c r="C1538" s="671" t="s">
        <v>396</v>
      </c>
      <c r="D1538" s="606" t="s">
        <v>397</v>
      </c>
      <c r="E1538" s="670"/>
      <c r="F1538" s="670"/>
      <c r="G1538" s="670"/>
      <c r="H1538" s="670"/>
      <c r="I1538" s="670"/>
      <c r="J1538" s="670"/>
      <c r="K1538" s="670"/>
      <c r="L1538" s="607">
        <v>817.53</v>
      </c>
      <c r="M1538" s="670"/>
      <c r="N1538" s="670"/>
      <c r="O1538" s="670"/>
      <c r="P1538" s="670"/>
      <c r="Q1538" s="603">
        <v>817.53</v>
      </c>
      <c r="R1538" s="670"/>
      <c r="S1538" s="670"/>
      <c r="T1538" s="670"/>
      <c r="U1538" s="670"/>
      <c r="V1538" s="670"/>
      <c r="W1538" s="670"/>
      <c r="X1538" s="670"/>
      <c r="Y1538" s="608">
        <v>5</v>
      </c>
      <c r="Z1538" s="670"/>
      <c r="AA1538" s="670"/>
      <c r="AB1538" s="670"/>
      <c r="AC1538" s="670"/>
      <c r="AD1538" s="605">
        <v>5</v>
      </c>
    </row>
    <row r="1539" spans="1:30" ht="15.75" thickBot="1" x14ac:dyDescent="0.3">
      <c r="A1539" s="593" t="s">
        <v>424</v>
      </c>
      <c r="B1539" s="673">
        <v>45392</v>
      </c>
      <c r="C1539" s="671" t="s">
        <v>396</v>
      </c>
      <c r="D1539" s="600" t="s">
        <v>397</v>
      </c>
      <c r="E1539" s="602"/>
      <c r="F1539" s="602"/>
      <c r="G1539" s="602"/>
      <c r="H1539" s="602"/>
      <c r="I1539" s="602"/>
      <c r="J1539" s="602"/>
      <c r="K1539" s="602"/>
      <c r="L1539" s="602"/>
      <c r="M1539" s="601">
        <v>572.76</v>
      </c>
      <c r="N1539" s="602"/>
      <c r="O1539" s="602"/>
      <c r="P1539" s="602"/>
      <c r="Q1539" s="603">
        <v>572.76</v>
      </c>
      <c r="R1539" s="602"/>
      <c r="S1539" s="602"/>
      <c r="T1539" s="602"/>
      <c r="U1539" s="602"/>
      <c r="V1539" s="602"/>
      <c r="W1539" s="602"/>
      <c r="X1539" s="602"/>
      <c r="Y1539" s="602"/>
      <c r="Z1539" s="604">
        <v>1</v>
      </c>
      <c r="AA1539" s="602"/>
      <c r="AB1539" s="602"/>
      <c r="AC1539" s="602"/>
      <c r="AD1539" s="605">
        <v>1</v>
      </c>
    </row>
    <row r="1540" spans="1:30" ht="15.75" thickBot="1" x14ac:dyDescent="0.3">
      <c r="A1540" s="593" t="s">
        <v>424</v>
      </c>
      <c r="B1540" s="672">
        <v>45398</v>
      </c>
      <c r="C1540" s="671" t="s">
        <v>396</v>
      </c>
      <c r="D1540" s="606" t="s">
        <v>397</v>
      </c>
      <c r="E1540" s="670"/>
      <c r="F1540" s="670"/>
      <c r="G1540" s="670"/>
      <c r="H1540" s="670"/>
      <c r="I1540" s="670"/>
      <c r="J1540" s="670"/>
      <c r="K1540" s="670"/>
      <c r="L1540" s="607">
        <v>594.52</v>
      </c>
      <c r="M1540" s="607">
        <v>1910.12</v>
      </c>
      <c r="N1540" s="670"/>
      <c r="O1540" s="670"/>
      <c r="P1540" s="670"/>
      <c r="Q1540" s="603">
        <v>2504.64</v>
      </c>
      <c r="R1540" s="670"/>
      <c r="S1540" s="670"/>
      <c r="T1540" s="670"/>
      <c r="U1540" s="670"/>
      <c r="V1540" s="670"/>
      <c r="W1540" s="670"/>
      <c r="X1540" s="670"/>
      <c r="Y1540" s="608">
        <v>4</v>
      </c>
      <c r="Z1540" s="608">
        <v>7</v>
      </c>
      <c r="AA1540" s="670"/>
      <c r="AB1540" s="670"/>
      <c r="AC1540" s="670"/>
      <c r="AD1540" s="605">
        <v>11</v>
      </c>
    </row>
    <row r="1541" spans="1:30" ht="15.75" thickBot="1" x14ac:dyDescent="0.3">
      <c r="A1541" s="593" t="s">
        <v>424</v>
      </c>
      <c r="B1541" s="673">
        <v>45399</v>
      </c>
      <c r="C1541" s="671" t="s">
        <v>396</v>
      </c>
      <c r="D1541" s="600" t="s">
        <v>397</v>
      </c>
      <c r="E1541" s="602"/>
      <c r="F1541" s="602"/>
      <c r="G1541" s="602"/>
      <c r="H1541" s="602"/>
      <c r="I1541" s="602"/>
      <c r="J1541" s="602"/>
      <c r="K1541" s="602"/>
      <c r="L1541" s="602"/>
      <c r="M1541" s="601">
        <v>300</v>
      </c>
      <c r="N1541" s="602"/>
      <c r="O1541" s="602"/>
      <c r="P1541" s="602"/>
      <c r="Q1541" s="603">
        <v>300</v>
      </c>
      <c r="R1541" s="602"/>
      <c r="S1541" s="602"/>
      <c r="T1541" s="602"/>
      <c r="U1541" s="602"/>
      <c r="V1541" s="602"/>
      <c r="W1541" s="602"/>
      <c r="X1541" s="602"/>
      <c r="Y1541" s="602"/>
      <c r="Z1541" s="604">
        <v>2</v>
      </c>
      <c r="AA1541" s="602"/>
      <c r="AB1541" s="602"/>
      <c r="AC1541" s="602"/>
      <c r="AD1541" s="605">
        <v>2</v>
      </c>
    </row>
    <row r="1542" spans="1:30" ht="15.75" thickBot="1" x14ac:dyDescent="0.3">
      <c r="A1542" s="593" t="s">
        <v>424</v>
      </c>
      <c r="B1542" s="672">
        <v>45400</v>
      </c>
      <c r="C1542" s="671" t="s">
        <v>396</v>
      </c>
      <c r="D1542" s="606" t="s">
        <v>397</v>
      </c>
      <c r="E1542" s="670"/>
      <c r="F1542" s="670"/>
      <c r="G1542" s="670"/>
      <c r="H1542" s="670"/>
      <c r="I1542" s="670"/>
      <c r="J1542" s="670"/>
      <c r="K1542" s="670"/>
      <c r="L1542" s="670"/>
      <c r="M1542" s="607">
        <v>324.26</v>
      </c>
      <c r="N1542" s="670"/>
      <c r="O1542" s="670"/>
      <c r="P1542" s="670"/>
      <c r="Q1542" s="603">
        <v>324.26</v>
      </c>
      <c r="R1542" s="670"/>
      <c r="S1542" s="670"/>
      <c r="T1542" s="670"/>
      <c r="U1542" s="670"/>
      <c r="V1542" s="670"/>
      <c r="W1542" s="670"/>
      <c r="X1542" s="670"/>
      <c r="Y1542" s="670"/>
      <c r="Z1542" s="608">
        <v>2</v>
      </c>
      <c r="AA1542" s="670"/>
      <c r="AB1542" s="670"/>
      <c r="AC1542" s="670"/>
      <c r="AD1542" s="605">
        <v>2</v>
      </c>
    </row>
    <row r="1543" spans="1:30" ht="15.75" thickBot="1" x14ac:dyDescent="0.3">
      <c r="A1543" s="593" t="s">
        <v>424</v>
      </c>
      <c r="B1543" s="673">
        <v>45401</v>
      </c>
      <c r="C1543" s="671" t="s">
        <v>396</v>
      </c>
      <c r="D1543" s="600" t="s">
        <v>397</v>
      </c>
      <c r="E1543" s="602"/>
      <c r="F1543" s="602"/>
      <c r="G1543" s="602"/>
      <c r="H1543" s="602"/>
      <c r="I1543" s="602"/>
      <c r="J1543" s="602"/>
      <c r="K1543" s="602"/>
      <c r="L1543" s="602"/>
      <c r="M1543" s="601">
        <v>1315</v>
      </c>
      <c r="N1543" s="602"/>
      <c r="O1543" s="602"/>
      <c r="P1543" s="602"/>
      <c r="Q1543" s="603">
        <v>1315</v>
      </c>
      <c r="R1543" s="602"/>
      <c r="S1543" s="602"/>
      <c r="T1543" s="602"/>
      <c r="U1543" s="602"/>
      <c r="V1543" s="602"/>
      <c r="W1543" s="602"/>
      <c r="X1543" s="602"/>
      <c r="Y1543" s="602"/>
      <c r="Z1543" s="604">
        <v>6</v>
      </c>
      <c r="AA1543" s="602"/>
      <c r="AB1543" s="602"/>
      <c r="AC1543" s="602"/>
      <c r="AD1543" s="605">
        <v>6</v>
      </c>
    </row>
    <row r="1544" spans="1:30" ht="15.75" thickBot="1" x14ac:dyDescent="0.3">
      <c r="A1544" s="593" t="s">
        <v>424</v>
      </c>
      <c r="B1544" s="672">
        <v>45404</v>
      </c>
      <c r="C1544" s="671" t="s">
        <v>396</v>
      </c>
      <c r="D1544" s="606" t="s">
        <v>397</v>
      </c>
      <c r="E1544" s="670"/>
      <c r="F1544" s="670"/>
      <c r="G1544" s="670"/>
      <c r="H1544" s="670"/>
      <c r="I1544" s="670"/>
      <c r="J1544" s="670"/>
      <c r="K1544" s="670"/>
      <c r="L1544" s="670"/>
      <c r="M1544" s="607">
        <v>2622.2</v>
      </c>
      <c r="N1544" s="670"/>
      <c r="O1544" s="670"/>
      <c r="P1544" s="670"/>
      <c r="Q1544" s="603">
        <v>2622.2</v>
      </c>
      <c r="R1544" s="670"/>
      <c r="S1544" s="670"/>
      <c r="T1544" s="670"/>
      <c r="U1544" s="670"/>
      <c r="V1544" s="670"/>
      <c r="W1544" s="670"/>
      <c r="X1544" s="670"/>
      <c r="Y1544" s="670"/>
      <c r="Z1544" s="608">
        <v>8</v>
      </c>
      <c r="AA1544" s="670"/>
      <c r="AB1544" s="670"/>
      <c r="AC1544" s="670"/>
      <c r="AD1544" s="605">
        <v>8</v>
      </c>
    </row>
    <row r="1545" spans="1:30" ht="15.75" thickBot="1" x14ac:dyDescent="0.3">
      <c r="A1545" s="593" t="s">
        <v>424</v>
      </c>
      <c r="B1545" s="673">
        <v>45405</v>
      </c>
      <c r="C1545" s="671" t="s">
        <v>396</v>
      </c>
      <c r="D1545" s="600" t="s">
        <v>397</v>
      </c>
      <c r="E1545" s="602"/>
      <c r="F1545" s="602"/>
      <c r="G1545" s="602"/>
      <c r="H1545" s="602"/>
      <c r="I1545" s="602"/>
      <c r="J1545" s="602"/>
      <c r="K1545" s="601">
        <v>450</v>
      </c>
      <c r="L1545" s="601">
        <v>371.76</v>
      </c>
      <c r="M1545" s="602"/>
      <c r="N1545" s="602"/>
      <c r="O1545" s="602"/>
      <c r="P1545" s="602"/>
      <c r="Q1545" s="603">
        <v>821.76</v>
      </c>
      <c r="R1545" s="602"/>
      <c r="S1545" s="602"/>
      <c r="T1545" s="602"/>
      <c r="U1545" s="602"/>
      <c r="V1545" s="602"/>
      <c r="W1545" s="602"/>
      <c r="X1545" s="604">
        <v>2</v>
      </c>
      <c r="Y1545" s="604">
        <v>2</v>
      </c>
      <c r="Z1545" s="602"/>
      <c r="AA1545" s="602"/>
      <c r="AB1545" s="602"/>
      <c r="AC1545" s="602"/>
      <c r="AD1545" s="605">
        <v>4</v>
      </c>
    </row>
    <row r="1546" spans="1:30" ht="15.75" thickBot="1" x14ac:dyDescent="0.3">
      <c r="A1546" s="593" t="s">
        <v>424</v>
      </c>
      <c r="B1546" s="672">
        <v>45408</v>
      </c>
      <c r="C1546" s="671" t="s">
        <v>396</v>
      </c>
      <c r="D1546" s="606" t="s">
        <v>397</v>
      </c>
      <c r="E1546" s="670"/>
      <c r="F1546" s="670"/>
      <c r="G1546" s="670"/>
      <c r="H1546" s="670"/>
      <c r="I1546" s="670"/>
      <c r="J1546" s="670"/>
      <c r="K1546" s="670"/>
      <c r="L1546" s="670"/>
      <c r="M1546" s="607">
        <v>1400.32</v>
      </c>
      <c r="N1546" s="670"/>
      <c r="O1546" s="670"/>
      <c r="P1546" s="670"/>
      <c r="Q1546" s="603">
        <v>1400.32</v>
      </c>
      <c r="R1546" s="670"/>
      <c r="S1546" s="670"/>
      <c r="T1546" s="670"/>
      <c r="U1546" s="670"/>
      <c r="V1546" s="670"/>
      <c r="W1546" s="670"/>
      <c r="X1546" s="670"/>
      <c r="Y1546" s="670"/>
      <c r="Z1546" s="608">
        <v>6</v>
      </c>
      <c r="AA1546" s="670"/>
      <c r="AB1546" s="670"/>
      <c r="AC1546" s="670"/>
      <c r="AD1546" s="605">
        <v>6</v>
      </c>
    </row>
    <row r="1547" spans="1:30" ht="15.75" thickBot="1" x14ac:dyDescent="0.3">
      <c r="A1547" s="593" t="s">
        <v>424</v>
      </c>
      <c r="B1547" s="673">
        <v>45412</v>
      </c>
      <c r="C1547" s="671" t="s">
        <v>396</v>
      </c>
      <c r="D1547" s="600" t="s">
        <v>397</v>
      </c>
      <c r="E1547" s="602"/>
      <c r="F1547" s="602"/>
      <c r="G1547" s="602"/>
      <c r="H1547" s="602"/>
      <c r="I1547" s="602"/>
      <c r="J1547" s="602"/>
      <c r="K1547" s="602"/>
      <c r="L1547" s="602"/>
      <c r="M1547" s="601">
        <v>2436.0300000000002</v>
      </c>
      <c r="N1547" s="602"/>
      <c r="O1547" s="602"/>
      <c r="P1547" s="602"/>
      <c r="Q1547" s="603">
        <v>2436.0300000000002</v>
      </c>
      <c r="R1547" s="602"/>
      <c r="S1547" s="602"/>
      <c r="T1547" s="602"/>
      <c r="U1547" s="602"/>
      <c r="V1547" s="602"/>
      <c r="W1547" s="602"/>
      <c r="X1547" s="602"/>
      <c r="Y1547" s="602"/>
      <c r="Z1547" s="604">
        <v>11</v>
      </c>
      <c r="AA1547" s="602"/>
      <c r="AB1547" s="602"/>
      <c r="AC1547" s="602"/>
      <c r="AD1547" s="605">
        <v>11</v>
      </c>
    </row>
    <row r="1548" spans="1:30" ht="15.75" thickBot="1" x14ac:dyDescent="0.3">
      <c r="A1548" s="593" t="s">
        <v>424</v>
      </c>
      <c r="B1548" s="672">
        <v>45413</v>
      </c>
      <c r="C1548" s="671" t="s">
        <v>396</v>
      </c>
      <c r="D1548" s="606" t="s">
        <v>397</v>
      </c>
      <c r="E1548" s="670"/>
      <c r="F1548" s="670"/>
      <c r="G1548" s="670"/>
      <c r="H1548" s="670"/>
      <c r="I1548" s="670"/>
      <c r="J1548" s="670"/>
      <c r="K1548" s="670"/>
      <c r="L1548" s="670"/>
      <c r="M1548" s="607">
        <v>283.13</v>
      </c>
      <c r="N1548" s="670"/>
      <c r="O1548" s="670"/>
      <c r="P1548" s="670"/>
      <c r="Q1548" s="603">
        <v>283.13</v>
      </c>
      <c r="R1548" s="670"/>
      <c r="S1548" s="670"/>
      <c r="T1548" s="670"/>
      <c r="U1548" s="670"/>
      <c r="V1548" s="670"/>
      <c r="W1548" s="670"/>
      <c r="X1548" s="670"/>
      <c r="Y1548" s="670"/>
      <c r="Z1548" s="608">
        <v>2</v>
      </c>
      <c r="AA1548" s="670"/>
      <c r="AB1548" s="670"/>
      <c r="AC1548" s="670"/>
      <c r="AD1548" s="605">
        <v>2</v>
      </c>
    </row>
    <row r="1549" spans="1:30" ht="15.75" thickBot="1" x14ac:dyDescent="0.3">
      <c r="A1549" s="593" t="s">
        <v>424</v>
      </c>
      <c r="B1549" s="673">
        <v>45414</v>
      </c>
      <c r="C1549" s="671" t="s">
        <v>396</v>
      </c>
      <c r="D1549" s="600" t="s">
        <v>397</v>
      </c>
      <c r="E1549" s="602"/>
      <c r="F1549" s="602"/>
      <c r="G1549" s="602"/>
      <c r="H1549" s="602"/>
      <c r="I1549" s="602"/>
      <c r="J1549" s="602"/>
      <c r="K1549" s="602"/>
      <c r="L1549" s="602"/>
      <c r="M1549" s="601">
        <v>100</v>
      </c>
      <c r="N1549" s="602"/>
      <c r="O1549" s="602"/>
      <c r="P1549" s="602"/>
      <c r="Q1549" s="603">
        <v>100</v>
      </c>
      <c r="R1549" s="602"/>
      <c r="S1549" s="602"/>
      <c r="T1549" s="602"/>
      <c r="U1549" s="602"/>
      <c r="V1549" s="602"/>
      <c r="W1549" s="602"/>
      <c r="X1549" s="602"/>
      <c r="Y1549" s="602"/>
      <c r="Z1549" s="604">
        <v>1</v>
      </c>
      <c r="AA1549" s="602"/>
      <c r="AB1549" s="602"/>
      <c r="AC1549" s="602"/>
      <c r="AD1549" s="605">
        <v>1</v>
      </c>
    </row>
    <row r="1550" spans="1:30" ht="15.75" thickBot="1" x14ac:dyDescent="0.3">
      <c r="A1550" s="593" t="s">
        <v>424</v>
      </c>
      <c r="B1550" s="672">
        <v>45415</v>
      </c>
      <c r="C1550" s="671" t="s">
        <v>396</v>
      </c>
      <c r="D1550" s="606" t="s">
        <v>397</v>
      </c>
      <c r="E1550" s="670"/>
      <c r="F1550" s="670"/>
      <c r="G1550" s="670"/>
      <c r="H1550" s="670"/>
      <c r="I1550" s="670"/>
      <c r="J1550" s="670"/>
      <c r="K1550" s="670"/>
      <c r="L1550" s="607">
        <v>1673.31</v>
      </c>
      <c r="M1550" s="670"/>
      <c r="N1550" s="670"/>
      <c r="O1550" s="670"/>
      <c r="P1550" s="670"/>
      <c r="Q1550" s="603">
        <v>1673.31</v>
      </c>
      <c r="R1550" s="670"/>
      <c r="S1550" s="670"/>
      <c r="T1550" s="670"/>
      <c r="U1550" s="670"/>
      <c r="V1550" s="670"/>
      <c r="W1550" s="670"/>
      <c r="X1550" s="670"/>
      <c r="Y1550" s="608">
        <v>3</v>
      </c>
      <c r="Z1550" s="670"/>
      <c r="AA1550" s="670"/>
      <c r="AB1550" s="670"/>
      <c r="AC1550" s="670"/>
      <c r="AD1550" s="605">
        <v>3</v>
      </c>
    </row>
    <row r="1551" spans="1:30" ht="15.75" thickBot="1" x14ac:dyDescent="0.3">
      <c r="A1551" s="593" t="s">
        <v>424</v>
      </c>
      <c r="B1551" s="673">
        <v>45418</v>
      </c>
      <c r="C1551" s="671" t="s">
        <v>396</v>
      </c>
      <c r="D1551" s="600" t="s">
        <v>397</v>
      </c>
      <c r="E1551" s="602"/>
      <c r="F1551" s="602"/>
      <c r="G1551" s="602"/>
      <c r="H1551" s="602"/>
      <c r="I1551" s="602"/>
      <c r="J1551" s="602"/>
      <c r="K1551" s="602"/>
      <c r="L1551" s="602"/>
      <c r="M1551" s="601">
        <v>547.01</v>
      </c>
      <c r="N1551" s="602"/>
      <c r="O1551" s="602"/>
      <c r="P1551" s="602"/>
      <c r="Q1551" s="603">
        <v>547.01</v>
      </c>
      <c r="R1551" s="602"/>
      <c r="S1551" s="602"/>
      <c r="T1551" s="602"/>
      <c r="U1551" s="602"/>
      <c r="V1551" s="602"/>
      <c r="W1551" s="602"/>
      <c r="X1551" s="602"/>
      <c r="Y1551" s="602"/>
      <c r="Z1551" s="604">
        <v>3</v>
      </c>
      <c r="AA1551" s="602"/>
      <c r="AB1551" s="602"/>
      <c r="AC1551" s="602"/>
      <c r="AD1551" s="605">
        <v>3</v>
      </c>
    </row>
    <row r="1552" spans="1:30" ht="15.75" thickBot="1" x14ac:dyDescent="0.3">
      <c r="A1552" s="593" t="s">
        <v>424</v>
      </c>
      <c r="B1552" s="672">
        <v>45419</v>
      </c>
      <c r="C1552" s="671" t="s">
        <v>396</v>
      </c>
      <c r="D1552" s="606" t="s">
        <v>397</v>
      </c>
      <c r="E1552" s="670"/>
      <c r="F1552" s="670"/>
      <c r="G1552" s="670"/>
      <c r="H1552" s="670"/>
      <c r="I1552" s="670"/>
      <c r="J1552" s="670"/>
      <c r="K1552" s="670"/>
      <c r="L1552" s="670"/>
      <c r="M1552" s="607">
        <v>300</v>
      </c>
      <c r="N1552" s="670"/>
      <c r="O1552" s="670"/>
      <c r="P1552" s="670"/>
      <c r="Q1552" s="603">
        <v>300</v>
      </c>
      <c r="R1552" s="670"/>
      <c r="S1552" s="670"/>
      <c r="T1552" s="670"/>
      <c r="U1552" s="670"/>
      <c r="V1552" s="670"/>
      <c r="W1552" s="670"/>
      <c r="X1552" s="670"/>
      <c r="Y1552" s="670"/>
      <c r="Z1552" s="608">
        <v>3</v>
      </c>
      <c r="AA1552" s="670"/>
      <c r="AB1552" s="670"/>
      <c r="AC1552" s="670"/>
      <c r="AD1552" s="605">
        <v>3</v>
      </c>
    </row>
    <row r="1553" spans="1:30" ht="15.75" thickBot="1" x14ac:dyDescent="0.3">
      <c r="A1553" s="593" t="s">
        <v>424</v>
      </c>
      <c r="B1553" s="673">
        <v>45420</v>
      </c>
      <c r="C1553" s="671" t="s">
        <v>396</v>
      </c>
      <c r="D1553" s="600" t="s">
        <v>397</v>
      </c>
      <c r="E1553" s="602"/>
      <c r="F1553" s="602"/>
      <c r="G1553" s="602"/>
      <c r="H1553" s="602"/>
      <c r="I1553" s="602"/>
      <c r="J1553" s="602"/>
      <c r="K1553" s="602"/>
      <c r="L1553" s="602"/>
      <c r="M1553" s="601">
        <v>1726.84</v>
      </c>
      <c r="N1553" s="601">
        <v>750</v>
      </c>
      <c r="O1553" s="602"/>
      <c r="P1553" s="602"/>
      <c r="Q1553" s="603">
        <v>2476.84</v>
      </c>
      <c r="R1553" s="602"/>
      <c r="S1553" s="602"/>
      <c r="T1553" s="602"/>
      <c r="U1553" s="602"/>
      <c r="V1553" s="602"/>
      <c r="W1553" s="602"/>
      <c r="X1553" s="602"/>
      <c r="Y1553" s="602"/>
      <c r="Z1553" s="604">
        <v>2</v>
      </c>
      <c r="AA1553" s="604">
        <v>1</v>
      </c>
      <c r="AB1553" s="602"/>
      <c r="AC1553" s="602"/>
      <c r="AD1553" s="605">
        <v>3</v>
      </c>
    </row>
    <row r="1554" spans="1:30" ht="15.75" thickBot="1" x14ac:dyDescent="0.3">
      <c r="A1554" s="593" t="s">
        <v>424</v>
      </c>
      <c r="B1554" s="672">
        <v>45421</v>
      </c>
      <c r="C1554" s="671" t="s">
        <v>396</v>
      </c>
      <c r="D1554" s="606" t="s">
        <v>397</v>
      </c>
      <c r="E1554" s="670"/>
      <c r="F1554" s="670"/>
      <c r="G1554" s="670"/>
      <c r="H1554" s="670"/>
      <c r="I1554" s="670"/>
      <c r="J1554" s="670"/>
      <c r="K1554" s="670"/>
      <c r="L1554" s="670"/>
      <c r="M1554" s="670"/>
      <c r="N1554" s="607">
        <v>100</v>
      </c>
      <c r="O1554" s="670"/>
      <c r="P1554" s="670"/>
      <c r="Q1554" s="603">
        <v>100</v>
      </c>
      <c r="R1554" s="670"/>
      <c r="S1554" s="670"/>
      <c r="T1554" s="670"/>
      <c r="U1554" s="670"/>
      <c r="V1554" s="670"/>
      <c r="W1554" s="670"/>
      <c r="X1554" s="670"/>
      <c r="Y1554" s="670"/>
      <c r="Z1554" s="670"/>
      <c r="AA1554" s="608">
        <v>1</v>
      </c>
      <c r="AB1554" s="670"/>
      <c r="AC1554" s="670"/>
      <c r="AD1554" s="605">
        <v>1</v>
      </c>
    </row>
    <row r="1555" spans="1:30" ht="15.75" thickBot="1" x14ac:dyDescent="0.3">
      <c r="A1555" s="593" t="s">
        <v>424</v>
      </c>
      <c r="B1555" s="673">
        <v>45425</v>
      </c>
      <c r="C1555" s="671" t="s">
        <v>396</v>
      </c>
      <c r="D1555" s="600" t="s">
        <v>397</v>
      </c>
      <c r="E1555" s="602"/>
      <c r="F1555" s="602"/>
      <c r="G1555" s="602"/>
      <c r="H1555" s="602"/>
      <c r="I1555" s="602"/>
      <c r="J1555" s="602"/>
      <c r="K1555" s="602"/>
      <c r="L1555" s="602"/>
      <c r="M1555" s="602"/>
      <c r="N1555" s="601">
        <v>100</v>
      </c>
      <c r="O1555" s="602"/>
      <c r="P1555" s="602"/>
      <c r="Q1555" s="603">
        <v>100</v>
      </c>
      <c r="R1555" s="602"/>
      <c r="S1555" s="602"/>
      <c r="T1555" s="602"/>
      <c r="U1555" s="602"/>
      <c r="V1555" s="602"/>
      <c r="W1555" s="602"/>
      <c r="X1555" s="602"/>
      <c r="Y1555" s="602"/>
      <c r="Z1555" s="602"/>
      <c r="AA1555" s="604">
        <v>1</v>
      </c>
      <c r="AB1555" s="602"/>
      <c r="AC1555" s="602"/>
      <c r="AD1555" s="605">
        <v>1</v>
      </c>
    </row>
    <row r="1556" spans="1:30" ht="15.75" thickBot="1" x14ac:dyDescent="0.3">
      <c r="A1556" s="593" t="s">
        <v>424</v>
      </c>
      <c r="B1556" s="672">
        <v>45426</v>
      </c>
      <c r="C1556" s="671" t="s">
        <v>396</v>
      </c>
      <c r="D1556" s="606" t="s">
        <v>397</v>
      </c>
      <c r="E1556" s="670"/>
      <c r="F1556" s="670"/>
      <c r="G1556" s="670"/>
      <c r="H1556" s="670"/>
      <c r="I1556" s="670"/>
      <c r="J1556" s="670"/>
      <c r="K1556" s="670"/>
      <c r="L1556" s="670"/>
      <c r="M1556" s="607">
        <v>1321.56</v>
      </c>
      <c r="N1556" s="607">
        <v>1299.31</v>
      </c>
      <c r="O1556" s="670"/>
      <c r="P1556" s="670"/>
      <c r="Q1556" s="603">
        <v>2620.87</v>
      </c>
      <c r="R1556" s="670"/>
      <c r="S1556" s="670"/>
      <c r="T1556" s="670"/>
      <c r="U1556" s="670"/>
      <c r="V1556" s="670"/>
      <c r="W1556" s="670"/>
      <c r="X1556" s="670"/>
      <c r="Y1556" s="670"/>
      <c r="Z1556" s="608">
        <v>6</v>
      </c>
      <c r="AA1556" s="608">
        <v>6</v>
      </c>
      <c r="AB1556" s="670"/>
      <c r="AC1556" s="670"/>
      <c r="AD1556" s="605">
        <v>12</v>
      </c>
    </row>
    <row r="1557" spans="1:30" ht="15.75" thickBot="1" x14ac:dyDescent="0.3">
      <c r="A1557" s="593" t="s">
        <v>424</v>
      </c>
      <c r="B1557" s="673">
        <v>45429</v>
      </c>
      <c r="C1557" s="671" t="s">
        <v>396</v>
      </c>
      <c r="D1557" s="600" t="s">
        <v>397</v>
      </c>
      <c r="E1557" s="602"/>
      <c r="F1557" s="602"/>
      <c r="G1557" s="602"/>
      <c r="H1557" s="602"/>
      <c r="I1557" s="602"/>
      <c r="J1557" s="602"/>
      <c r="K1557" s="602"/>
      <c r="L1557" s="602"/>
      <c r="M1557" s="602"/>
      <c r="N1557" s="601">
        <v>1860.71</v>
      </c>
      <c r="O1557" s="602"/>
      <c r="P1557" s="602"/>
      <c r="Q1557" s="603">
        <v>1860.71</v>
      </c>
      <c r="R1557" s="602"/>
      <c r="S1557" s="602"/>
      <c r="T1557" s="602"/>
      <c r="U1557" s="602"/>
      <c r="V1557" s="602"/>
      <c r="W1557" s="602"/>
      <c r="X1557" s="602"/>
      <c r="Y1557" s="602"/>
      <c r="Z1557" s="602"/>
      <c r="AA1557" s="604">
        <v>3</v>
      </c>
      <c r="AB1557" s="602"/>
      <c r="AC1557" s="602"/>
      <c r="AD1557" s="605">
        <v>3</v>
      </c>
    </row>
    <row r="1558" spans="1:30" ht="15.75" thickBot="1" x14ac:dyDescent="0.3">
      <c r="A1558" s="593" t="s">
        <v>424</v>
      </c>
      <c r="B1558" s="672">
        <v>45432</v>
      </c>
      <c r="C1558" s="671" t="s">
        <v>396</v>
      </c>
      <c r="D1558" s="606" t="s">
        <v>397</v>
      </c>
      <c r="E1558" s="670"/>
      <c r="F1558" s="670"/>
      <c r="G1558" s="670"/>
      <c r="H1558" s="670"/>
      <c r="I1558" s="670"/>
      <c r="J1558" s="670"/>
      <c r="K1558" s="670"/>
      <c r="L1558" s="607">
        <v>200</v>
      </c>
      <c r="M1558" s="607">
        <v>153.87</v>
      </c>
      <c r="N1558" s="607">
        <v>143.83000000000001</v>
      </c>
      <c r="O1558" s="670"/>
      <c r="P1558" s="670"/>
      <c r="Q1558" s="603">
        <v>497.7</v>
      </c>
      <c r="R1558" s="670"/>
      <c r="S1558" s="670"/>
      <c r="T1558" s="670"/>
      <c r="U1558" s="670"/>
      <c r="V1558" s="670"/>
      <c r="W1558" s="670"/>
      <c r="X1558" s="670"/>
      <c r="Y1558" s="608">
        <v>1</v>
      </c>
      <c r="Z1558" s="608">
        <v>1</v>
      </c>
      <c r="AA1558" s="608">
        <v>2</v>
      </c>
      <c r="AB1558" s="670"/>
      <c r="AC1558" s="670"/>
      <c r="AD1558" s="605">
        <v>4</v>
      </c>
    </row>
    <row r="1559" spans="1:30" ht="15.75" thickBot="1" x14ac:dyDescent="0.3">
      <c r="A1559" s="593" t="s">
        <v>424</v>
      </c>
      <c r="B1559" s="673">
        <v>45435</v>
      </c>
      <c r="C1559" s="671" t="s">
        <v>396</v>
      </c>
      <c r="D1559" s="600" t="s">
        <v>397</v>
      </c>
      <c r="E1559" s="602"/>
      <c r="F1559" s="602"/>
      <c r="G1559" s="602"/>
      <c r="H1559" s="602"/>
      <c r="I1559" s="602"/>
      <c r="J1559" s="602"/>
      <c r="K1559" s="602"/>
      <c r="L1559" s="602"/>
      <c r="M1559" s="602"/>
      <c r="N1559" s="601">
        <v>1557.8</v>
      </c>
      <c r="O1559" s="602"/>
      <c r="P1559" s="602"/>
      <c r="Q1559" s="603">
        <v>1557.8</v>
      </c>
      <c r="R1559" s="602"/>
      <c r="S1559" s="602"/>
      <c r="T1559" s="602"/>
      <c r="U1559" s="602"/>
      <c r="V1559" s="602"/>
      <c r="W1559" s="602"/>
      <c r="X1559" s="602"/>
      <c r="Y1559" s="602"/>
      <c r="Z1559" s="602"/>
      <c r="AA1559" s="604">
        <v>2</v>
      </c>
      <c r="AB1559" s="602"/>
      <c r="AC1559" s="602"/>
      <c r="AD1559" s="605">
        <v>2</v>
      </c>
    </row>
    <row r="1560" spans="1:30" ht="15.75" thickBot="1" x14ac:dyDescent="0.3">
      <c r="A1560" s="593" t="s">
        <v>424</v>
      </c>
      <c r="B1560" s="672">
        <v>45436</v>
      </c>
      <c r="C1560" s="671" t="s">
        <v>396</v>
      </c>
      <c r="D1560" s="606" t="s">
        <v>397</v>
      </c>
      <c r="E1560" s="670"/>
      <c r="F1560" s="670"/>
      <c r="G1560" s="670"/>
      <c r="H1560" s="670"/>
      <c r="I1560" s="670"/>
      <c r="J1560" s="670"/>
      <c r="K1560" s="670"/>
      <c r="L1560" s="670"/>
      <c r="M1560" s="670"/>
      <c r="N1560" s="607">
        <v>100</v>
      </c>
      <c r="O1560" s="670"/>
      <c r="P1560" s="670"/>
      <c r="Q1560" s="603">
        <v>100</v>
      </c>
      <c r="R1560" s="670"/>
      <c r="S1560" s="670"/>
      <c r="T1560" s="670"/>
      <c r="U1560" s="670"/>
      <c r="V1560" s="670"/>
      <c r="W1560" s="670"/>
      <c r="X1560" s="670"/>
      <c r="Y1560" s="670"/>
      <c r="Z1560" s="670"/>
      <c r="AA1560" s="608">
        <v>1</v>
      </c>
      <c r="AB1560" s="670"/>
      <c r="AC1560" s="670"/>
      <c r="AD1560" s="605">
        <v>1</v>
      </c>
    </row>
    <row r="1561" spans="1:30" ht="15.75" thickBot="1" x14ac:dyDescent="0.3">
      <c r="A1561" s="593" t="s">
        <v>424</v>
      </c>
      <c r="B1561" s="673">
        <v>45440</v>
      </c>
      <c r="C1561" s="671" t="s">
        <v>396</v>
      </c>
      <c r="D1561" s="600" t="s">
        <v>397</v>
      </c>
      <c r="E1561" s="602"/>
      <c r="F1561" s="602"/>
      <c r="G1561" s="602"/>
      <c r="H1561" s="602"/>
      <c r="I1561" s="602"/>
      <c r="J1561" s="602"/>
      <c r="K1561" s="602"/>
      <c r="L1561" s="602"/>
      <c r="M1561" s="602"/>
      <c r="N1561" s="601">
        <v>300</v>
      </c>
      <c r="O1561" s="602"/>
      <c r="P1561" s="602"/>
      <c r="Q1561" s="603">
        <v>300</v>
      </c>
      <c r="R1561" s="602"/>
      <c r="S1561" s="602"/>
      <c r="T1561" s="602"/>
      <c r="U1561" s="602"/>
      <c r="V1561" s="602"/>
      <c r="W1561" s="602"/>
      <c r="X1561" s="602"/>
      <c r="Y1561" s="602"/>
      <c r="Z1561" s="602"/>
      <c r="AA1561" s="604">
        <v>1</v>
      </c>
      <c r="AB1561" s="602"/>
      <c r="AC1561" s="602"/>
      <c r="AD1561" s="605">
        <v>1</v>
      </c>
    </row>
    <row r="1562" spans="1:30" ht="15.75" thickBot="1" x14ac:dyDescent="0.3">
      <c r="A1562" s="593" t="s">
        <v>424</v>
      </c>
      <c r="B1562" s="672">
        <v>45447</v>
      </c>
      <c r="C1562" s="671" t="s">
        <v>396</v>
      </c>
      <c r="D1562" s="606" t="s">
        <v>397</v>
      </c>
      <c r="E1562" s="670"/>
      <c r="F1562" s="670"/>
      <c r="G1562" s="670"/>
      <c r="H1562" s="670"/>
      <c r="I1562" s="670"/>
      <c r="J1562" s="670"/>
      <c r="K1562" s="670"/>
      <c r="L1562" s="670"/>
      <c r="M1562" s="670"/>
      <c r="N1562" s="607">
        <v>722.25</v>
      </c>
      <c r="O1562" s="670"/>
      <c r="P1562" s="670"/>
      <c r="Q1562" s="603">
        <v>722.25</v>
      </c>
      <c r="R1562" s="670"/>
      <c r="S1562" s="670"/>
      <c r="T1562" s="670"/>
      <c r="U1562" s="670"/>
      <c r="V1562" s="670"/>
      <c r="W1562" s="670"/>
      <c r="X1562" s="670"/>
      <c r="Y1562" s="670"/>
      <c r="Z1562" s="670"/>
      <c r="AA1562" s="608">
        <v>5</v>
      </c>
      <c r="AB1562" s="670"/>
      <c r="AC1562" s="670"/>
      <c r="AD1562" s="605">
        <v>5</v>
      </c>
    </row>
    <row r="1563" spans="1:30" ht="15.75" thickBot="1" x14ac:dyDescent="0.3">
      <c r="A1563" s="593" t="s">
        <v>424</v>
      </c>
      <c r="B1563" s="673">
        <v>45448</v>
      </c>
      <c r="C1563" s="671" t="s">
        <v>396</v>
      </c>
      <c r="D1563" s="600" t="s">
        <v>397</v>
      </c>
      <c r="E1563" s="602"/>
      <c r="F1563" s="602"/>
      <c r="G1563" s="602"/>
      <c r="H1563" s="602"/>
      <c r="I1563" s="602"/>
      <c r="J1563" s="602"/>
      <c r="K1563" s="602"/>
      <c r="L1563" s="602"/>
      <c r="M1563" s="602"/>
      <c r="N1563" s="602"/>
      <c r="O1563" s="601">
        <v>1292.74</v>
      </c>
      <c r="P1563" s="602"/>
      <c r="Q1563" s="603">
        <v>1292.74</v>
      </c>
      <c r="R1563" s="602"/>
      <c r="S1563" s="602"/>
      <c r="T1563" s="602"/>
      <c r="U1563" s="602"/>
      <c r="V1563" s="602"/>
      <c r="W1563" s="602"/>
      <c r="X1563" s="602"/>
      <c r="Y1563" s="602"/>
      <c r="Z1563" s="602"/>
      <c r="AA1563" s="602"/>
      <c r="AB1563" s="604">
        <v>2</v>
      </c>
      <c r="AC1563" s="602"/>
      <c r="AD1563" s="605">
        <v>2</v>
      </c>
    </row>
    <row r="1564" spans="1:30" ht="15.75" thickBot="1" x14ac:dyDescent="0.3">
      <c r="A1564" s="593" t="s">
        <v>424</v>
      </c>
      <c r="B1564" s="672">
        <v>45450</v>
      </c>
      <c r="C1564" s="671" t="s">
        <v>396</v>
      </c>
      <c r="D1564" s="606" t="s">
        <v>397</v>
      </c>
      <c r="E1564" s="670"/>
      <c r="F1564" s="670"/>
      <c r="G1564" s="670"/>
      <c r="H1564" s="670"/>
      <c r="I1564" s="670"/>
      <c r="J1564" s="670"/>
      <c r="K1564" s="670"/>
      <c r="L1564" s="670"/>
      <c r="M1564" s="670"/>
      <c r="N1564" s="670"/>
      <c r="O1564" s="607">
        <v>442.23</v>
      </c>
      <c r="P1564" s="670"/>
      <c r="Q1564" s="603">
        <v>442.23</v>
      </c>
      <c r="R1564" s="670"/>
      <c r="S1564" s="670"/>
      <c r="T1564" s="670"/>
      <c r="U1564" s="670"/>
      <c r="V1564" s="670"/>
      <c r="W1564" s="670"/>
      <c r="X1564" s="670"/>
      <c r="Y1564" s="670"/>
      <c r="Z1564" s="670"/>
      <c r="AA1564" s="670"/>
      <c r="AB1564" s="608">
        <v>2</v>
      </c>
      <c r="AC1564" s="670"/>
      <c r="AD1564" s="605">
        <v>2</v>
      </c>
    </row>
    <row r="1565" spans="1:30" ht="15.75" thickBot="1" x14ac:dyDescent="0.3">
      <c r="A1565" s="593" t="s">
        <v>424</v>
      </c>
      <c r="B1565" s="673">
        <v>45453</v>
      </c>
      <c r="C1565" s="671" t="s">
        <v>396</v>
      </c>
      <c r="D1565" s="600" t="s">
        <v>397</v>
      </c>
      <c r="E1565" s="602"/>
      <c r="F1565" s="602"/>
      <c r="G1565" s="602"/>
      <c r="H1565" s="602"/>
      <c r="I1565" s="602"/>
      <c r="J1565" s="602"/>
      <c r="K1565" s="602"/>
      <c r="L1565" s="602"/>
      <c r="M1565" s="601">
        <v>1178.8699999999999</v>
      </c>
      <c r="N1565" s="602"/>
      <c r="O1565" s="602"/>
      <c r="P1565" s="602"/>
      <c r="Q1565" s="603">
        <v>1178.8699999999999</v>
      </c>
      <c r="R1565" s="602"/>
      <c r="S1565" s="602"/>
      <c r="T1565" s="602"/>
      <c r="U1565" s="602"/>
      <c r="V1565" s="602"/>
      <c r="W1565" s="602"/>
      <c r="X1565" s="602"/>
      <c r="Y1565" s="602"/>
      <c r="Z1565" s="604">
        <v>3</v>
      </c>
      <c r="AA1565" s="602"/>
      <c r="AB1565" s="602"/>
      <c r="AC1565" s="602"/>
      <c r="AD1565" s="605">
        <v>3</v>
      </c>
    </row>
    <row r="1566" spans="1:30" ht="15.75" thickBot="1" x14ac:dyDescent="0.3">
      <c r="A1566" s="593" t="s">
        <v>424</v>
      </c>
      <c r="B1566" s="672">
        <v>45457</v>
      </c>
      <c r="C1566" s="671" t="s">
        <v>396</v>
      </c>
      <c r="D1566" s="606" t="s">
        <v>397</v>
      </c>
      <c r="E1566" s="670"/>
      <c r="F1566" s="670"/>
      <c r="G1566" s="670"/>
      <c r="H1566" s="670"/>
      <c r="I1566" s="670"/>
      <c r="J1566" s="670"/>
      <c r="K1566" s="670"/>
      <c r="L1566" s="670"/>
      <c r="M1566" s="670"/>
      <c r="N1566" s="670"/>
      <c r="O1566" s="607">
        <v>100</v>
      </c>
      <c r="P1566" s="670"/>
      <c r="Q1566" s="603">
        <v>100</v>
      </c>
      <c r="R1566" s="670"/>
      <c r="S1566" s="670"/>
      <c r="T1566" s="670"/>
      <c r="U1566" s="670"/>
      <c r="V1566" s="670"/>
      <c r="W1566" s="670"/>
      <c r="X1566" s="670"/>
      <c r="Y1566" s="670"/>
      <c r="Z1566" s="670"/>
      <c r="AA1566" s="670"/>
      <c r="AB1566" s="608">
        <v>1</v>
      </c>
      <c r="AC1566" s="670"/>
      <c r="AD1566" s="605">
        <v>1</v>
      </c>
    </row>
    <row r="1567" spans="1:30" ht="15.75" thickBot="1" x14ac:dyDescent="0.3">
      <c r="A1567" s="593" t="s">
        <v>424</v>
      </c>
      <c r="B1567" s="673">
        <v>45463</v>
      </c>
      <c r="C1567" s="671" t="s">
        <v>396</v>
      </c>
      <c r="D1567" s="600" t="s">
        <v>397</v>
      </c>
      <c r="E1567" s="602"/>
      <c r="F1567" s="602"/>
      <c r="G1567" s="602"/>
      <c r="H1567" s="602"/>
      <c r="I1567" s="602"/>
      <c r="J1567" s="602"/>
      <c r="K1567" s="602"/>
      <c r="L1567" s="602"/>
      <c r="M1567" s="602"/>
      <c r="N1567" s="601">
        <v>500</v>
      </c>
      <c r="O1567" s="601">
        <v>2404.58</v>
      </c>
      <c r="P1567" s="602"/>
      <c r="Q1567" s="603">
        <v>2904.58</v>
      </c>
      <c r="R1567" s="602"/>
      <c r="S1567" s="602"/>
      <c r="T1567" s="602"/>
      <c r="U1567" s="602"/>
      <c r="V1567" s="602"/>
      <c r="W1567" s="602"/>
      <c r="X1567" s="602"/>
      <c r="Y1567" s="602"/>
      <c r="Z1567" s="602"/>
      <c r="AA1567" s="604">
        <v>1</v>
      </c>
      <c r="AB1567" s="604">
        <v>23</v>
      </c>
      <c r="AC1567" s="602"/>
      <c r="AD1567" s="605">
        <v>24</v>
      </c>
    </row>
    <row r="1568" spans="1:30" ht="15.75" thickBot="1" x14ac:dyDescent="0.3">
      <c r="A1568" s="593" t="s">
        <v>424</v>
      </c>
      <c r="B1568" s="672">
        <v>45464</v>
      </c>
      <c r="C1568" s="671" t="s">
        <v>396</v>
      </c>
      <c r="D1568" s="606" t="s">
        <v>397</v>
      </c>
      <c r="E1568" s="670"/>
      <c r="F1568" s="670"/>
      <c r="G1568" s="670"/>
      <c r="H1568" s="670"/>
      <c r="I1568" s="670"/>
      <c r="J1568" s="670"/>
      <c r="K1568" s="670"/>
      <c r="L1568" s="670"/>
      <c r="M1568" s="670"/>
      <c r="N1568" s="607">
        <v>1214.02</v>
      </c>
      <c r="O1568" s="607">
        <v>744</v>
      </c>
      <c r="P1568" s="670"/>
      <c r="Q1568" s="603">
        <v>1958.02</v>
      </c>
      <c r="R1568" s="670"/>
      <c r="S1568" s="670"/>
      <c r="T1568" s="670"/>
      <c r="U1568" s="670"/>
      <c r="V1568" s="670"/>
      <c r="W1568" s="670"/>
      <c r="X1568" s="670"/>
      <c r="Y1568" s="670"/>
      <c r="Z1568" s="670"/>
      <c r="AA1568" s="608">
        <v>2</v>
      </c>
      <c r="AB1568" s="608">
        <v>2</v>
      </c>
      <c r="AC1568" s="670"/>
      <c r="AD1568" s="605">
        <v>4</v>
      </c>
    </row>
    <row r="1569" spans="1:30" ht="15.75" thickBot="1" x14ac:dyDescent="0.3">
      <c r="A1569" s="593" t="s">
        <v>424</v>
      </c>
      <c r="B1569" s="673">
        <v>45469</v>
      </c>
      <c r="C1569" s="671" t="s">
        <v>396</v>
      </c>
      <c r="D1569" s="600" t="s">
        <v>397</v>
      </c>
      <c r="E1569" s="602"/>
      <c r="F1569" s="602"/>
      <c r="G1569" s="602"/>
      <c r="H1569" s="602"/>
      <c r="I1569" s="602"/>
      <c r="J1569" s="602"/>
      <c r="K1569" s="602"/>
      <c r="L1569" s="602"/>
      <c r="M1569" s="602"/>
      <c r="N1569" s="602"/>
      <c r="O1569" s="601">
        <v>985.33</v>
      </c>
      <c r="P1569" s="602"/>
      <c r="Q1569" s="603">
        <v>985.33</v>
      </c>
      <c r="R1569" s="602"/>
      <c r="S1569" s="602"/>
      <c r="T1569" s="602"/>
      <c r="U1569" s="602"/>
      <c r="V1569" s="602"/>
      <c r="W1569" s="602"/>
      <c r="X1569" s="602"/>
      <c r="Y1569" s="602"/>
      <c r="Z1569" s="602"/>
      <c r="AA1569" s="602"/>
      <c r="AB1569" s="604">
        <v>11</v>
      </c>
      <c r="AC1569" s="602"/>
      <c r="AD1569" s="605">
        <v>11</v>
      </c>
    </row>
    <row r="1570" spans="1:30" ht="15.75" thickBot="1" x14ac:dyDescent="0.3">
      <c r="A1570" s="593" t="s">
        <v>424</v>
      </c>
      <c r="B1570" s="672">
        <v>45475</v>
      </c>
      <c r="C1570" s="671" t="s">
        <v>396</v>
      </c>
      <c r="D1570" s="606" t="s">
        <v>397</v>
      </c>
      <c r="E1570" s="670"/>
      <c r="F1570" s="670"/>
      <c r="G1570" s="670"/>
      <c r="H1570" s="670"/>
      <c r="I1570" s="670"/>
      <c r="J1570" s="670"/>
      <c r="K1570" s="670"/>
      <c r="L1570" s="670"/>
      <c r="M1570" s="670"/>
      <c r="N1570" s="670"/>
      <c r="O1570" s="607">
        <v>1522.62</v>
      </c>
      <c r="P1570" s="607">
        <v>155.26</v>
      </c>
      <c r="Q1570" s="603">
        <v>1677.88</v>
      </c>
      <c r="R1570" s="670"/>
      <c r="S1570" s="670"/>
      <c r="T1570" s="670"/>
      <c r="U1570" s="670"/>
      <c r="V1570" s="670"/>
      <c r="W1570" s="670"/>
      <c r="X1570" s="670"/>
      <c r="Y1570" s="670"/>
      <c r="Z1570" s="670"/>
      <c r="AA1570" s="670"/>
      <c r="AB1570" s="608">
        <v>1</v>
      </c>
      <c r="AC1570" s="608">
        <v>1</v>
      </c>
      <c r="AD1570" s="605">
        <v>2</v>
      </c>
    </row>
    <row r="1571" spans="1:30" ht="15.75" thickBot="1" x14ac:dyDescent="0.3">
      <c r="A1571" s="593" t="s">
        <v>424</v>
      </c>
      <c r="B1571" s="673">
        <v>45476</v>
      </c>
      <c r="C1571" s="671" t="s">
        <v>396</v>
      </c>
      <c r="D1571" s="600" t="s">
        <v>397</v>
      </c>
      <c r="E1571" s="602"/>
      <c r="F1571" s="602"/>
      <c r="G1571" s="602"/>
      <c r="H1571" s="602"/>
      <c r="I1571" s="602"/>
      <c r="J1571" s="602"/>
      <c r="K1571" s="602"/>
      <c r="L1571" s="602"/>
      <c r="M1571" s="601">
        <v>100</v>
      </c>
      <c r="N1571" s="601">
        <v>353.49</v>
      </c>
      <c r="O1571" s="602"/>
      <c r="P1571" s="602"/>
      <c r="Q1571" s="603">
        <v>453.49</v>
      </c>
      <c r="R1571" s="602"/>
      <c r="S1571" s="602"/>
      <c r="T1571" s="602"/>
      <c r="U1571" s="602"/>
      <c r="V1571" s="602"/>
      <c r="W1571" s="602"/>
      <c r="X1571" s="602"/>
      <c r="Y1571" s="602"/>
      <c r="Z1571" s="604">
        <v>1</v>
      </c>
      <c r="AA1571" s="604">
        <v>4</v>
      </c>
      <c r="AB1571" s="602"/>
      <c r="AC1571" s="602"/>
      <c r="AD1571" s="605">
        <v>5</v>
      </c>
    </row>
    <row r="1572" spans="1:30" ht="15.75" thickBot="1" x14ac:dyDescent="0.3">
      <c r="A1572" s="593" t="s">
        <v>424</v>
      </c>
      <c r="B1572" s="672">
        <v>45483</v>
      </c>
      <c r="C1572" s="671" t="s">
        <v>396</v>
      </c>
      <c r="D1572" s="606" t="s">
        <v>397</v>
      </c>
      <c r="E1572" s="670"/>
      <c r="F1572" s="670"/>
      <c r="G1572" s="670"/>
      <c r="H1572" s="670"/>
      <c r="I1572" s="670"/>
      <c r="J1572" s="670"/>
      <c r="K1572" s="670"/>
      <c r="L1572" s="670"/>
      <c r="M1572" s="670"/>
      <c r="N1572" s="670"/>
      <c r="O1572" s="607">
        <v>2920.48</v>
      </c>
      <c r="P1572" s="607">
        <v>437.8</v>
      </c>
      <c r="Q1572" s="603">
        <v>3358.28</v>
      </c>
      <c r="R1572" s="670"/>
      <c r="S1572" s="670"/>
      <c r="T1572" s="670"/>
      <c r="U1572" s="670"/>
      <c r="V1572" s="670"/>
      <c r="W1572" s="670"/>
      <c r="X1572" s="670"/>
      <c r="Y1572" s="670"/>
      <c r="Z1572" s="670"/>
      <c r="AA1572" s="670"/>
      <c r="AB1572" s="608">
        <v>6</v>
      </c>
      <c r="AC1572" s="608">
        <v>1</v>
      </c>
      <c r="AD1572" s="605">
        <v>7</v>
      </c>
    </row>
    <row r="1573" spans="1:30" ht="15.75" thickBot="1" x14ac:dyDescent="0.3">
      <c r="A1573" s="593" t="s">
        <v>424</v>
      </c>
      <c r="B1573" s="673">
        <v>45490</v>
      </c>
      <c r="C1573" s="671" t="s">
        <v>396</v>
      </c>
      <c r="D1573" s="600" t="s">
        <v>397</v>
      </c>
      <c r="E1573" s="602"/>
      <c r="F1573" s="602"/>
      <c r="G1573" s="602"/>
      <c r="H1573" s="602"/>
      <c r="I1573" s="602"/>
      <c r="J1573" s="602"/>
      <c r="K1573" s="602"/>
      <c r="L1573" s="602"/>
      <c r="M1573" s="602"/>
      <c r="N1573" s="602"/>
      <c r="O1573" s="601">
        <v>314.42</v>
      </c>
      <c r="P1573" s="602"/>
      <c r="Q1573" s="603">
        <v>314.42</v>
      </c>
      <c r="R1573" s="602"/>
      <c r="S1573" s="602"/>
      <c r="T1573" s="602"/>
      <c r="U1573" s="602"/>
      <c r="V1573" s="602"/>
      <c r="W1573" s="602"/>
      <c r="X1573" s="602"/>
      <c r="Y1573" s="602"/>
      <c r="Z1573" s="602"/>
      <c r="AA1573" s="602"/>
      <c r="AB1573" s="604">
        <v>2</v>
      </c>
      <c r="AC1573" s="602"/>
      <c r="AD1573" s="605">
        <v>2</v>
      </c>
    </row>
    <row r="1574" spans="1:30" ht="15.75" thickBot="1" x14ac:dyDescent="0.3">
      <c r="A1574" s="593" t="s">
        <v>424</v>
      </c>
      <c r="B1574" s="672">
        <v>45491</v>
      </c>
      <c r="C1574" s="671" t="s">
        <v>396</v>
      </c>
      <c r="D1574" s="606" t="s">
        <v>397</v>
      </c>
      <c r="E1574" s="670"/>
      <c r="F1574" s="670"/>
      <c r="G1574" s="670"/>
      <c r="H1574" s="670"/>
      <c r="I1574" s="670"/>
      <c r="J1574" s="670"/>
      <c r="K1574" s="670"/>
      <c r="L1574" s="670"/>
      <c r="M1574" s="670"/>
      <c r="N1574" s="607">
        <v>1117.23</v>
      </c>
      <c r="O1574" s="670"/>
      <c r="P1574" s="607">
        <v>745.96</v>
      </c>
      <c r="Q1574" s="603">
        <v>1863.19</v>
      </c>
      <c r="R1574" s="670"/>
      <c r="S1574" s="670"/>
      <c r="T1574" s="670"/>
      <c r="U1574" s="670"/>
      <c r="V1574" s="670"/>
      <c r="W1574" s="670"/>
      <c r="X1574" s="670"/>
      <c r="Y1574" s="670"/>
      <c r="Z1574" s="670"/>
      <c r="AA1574" s="608">
        <v>3</v>
      </c>
      <c r="AB1574" s="670"/>
      <c r="AC1574" s="608">
        <v>4</v>
      </c>
      <c r="AD1574" s="605">
        <v>7</v>
      </c>
    </row>
    <row r="1575" spans="1:30" ht="15.75" thickBot="1" x14ac:dyDescent="0.3">
      <c r="A1575" s="593" t="s">
        <v>424</v>
      </c>
      <c r="B1575" s="673">
        <v>45492</v>
      </c>
      <c r="C1575" s="671" t="s">
        <v>396</v>
      </c>
      <c r="D1575" s="600" t="s">
        <v>397</v>
      </c>
      <c r="E1575" s="602"/>
      <c r="F1575" s="602"/>
      <c r="G1575" s="602"/>
      <c r="H1575" s="602"/>
      <c r="I1575" s="602"/>
      <c r="J1575" s="602"/>
      <c r="K1575" s="602"/>
      <c r="L1575" s="602"/>
      <c r="M1575" s="602"/>
      <c r="N1575" s="602"/>
      <c r="O1575" s="602"/>
      <c r="P1575" s="601">
        <v>104.22</v>
      </c>
      <c r="Q1575" s="603">
        <v>104.22</v>
      </c>
      <c r="R1575" s="602"/>
      <c r="S1575" s="602"/>
      <c r="T1575" s="602"/>
      <c r="U1575" s="602"/>
      <c r="V1575" s="602"/>
      <c r="W1575" s="602"/>
      <c r="X1575" s="602"/>
      <c r="Y1575" s="602"/>
      <c r="Z1575" s="602"/>
      <c r="AA1575" s="602"/>
      <c r="AB1575" s="602"/>
      <c r="AC1575" s="604">
        <v>1</v>
      </c>
      <c r="AD1575" s="605">
        <v>1</v>
      </c>
    </row>
    <row r="1576" spans="1:30" ht="15.75" thickBot="1" x14ac:dyDescent="0.3">
      <c r="A1576" s="593" t="s">
        <v>424</v>
      </c>
      <c r="B1576" s="672">
        <v>45495</v>
      </c>
      <c r="C1576" s="671" t="s">
        <v>396</v>
      </c>
      <c r="D1576" s="606" t="s">
        <v>397</v>
      </c>
      <c r="E1576" s="670"/>
      <c r="F1576" s="670"/>
      <c r="G1576" s="670"/>
      <c r="H1576" s="670"/>
      <c r="I1576" s="670"/>
      <c r="J1576" s="670"/>
      <c r="K1576" s="670"/>
      <c r="L1576" s="670"/>
      <c r="M1576" s="670"/>
      <c r="N1576" s="670"/>
      <c r="O1576" s="607">
        <v>1743.54</v>
      </c>
      <c r="P1576" s="670"/>
      <c r="Q1576" s="603">
        <v>1743.54</v>
      </c>
      <c r="R1576" s="670"/>
      <c r="S1576" s="670"/>
      <c r="T1576" s="670"/>
      <c r="U1576" s="670"/>
      <c r="V1576" s="670"/>
      <c r="W1576" s="670"/>
      <c r="X1576" s="670"/>
      <c r="Y1576" s="670"/>
      <c r="Z1576" s="670"/>
      <c r="AA1576" s="670"/>
      <c r="AB1576" s="608">
        <v>2</v>
      </c>
      <c r="AC1576" s="670"/>
      <c r="AD1576" s="605">
        <v>2</v>
      </c>
    </row>
    <row r="1577" spans="1:30" ht="15.75" thickBot="1" x14ac:dyDescent="0.3">
      <c r="A1577" s="593" t="s">
        <v>424</v>
      </c>
      <c r="B1577" s="673">
        <v>45497</v>
      </c>
      <c r="C1577" s="671" t="s">
        <v>396</v>
      </c>
      <c r="D1577" s="600" t="s">
        <v>397</v>
      </c>
      <c r="E1577" s="602"/>
      <c r="F1577" s="602"/>
      <c r="G1577" s="602"/>
      <c r="H1577" s="602"/>
      <c r="I1577" s="602"/>
      <c r="J1577" s="602"/>
      <c r="K1577" s="602"/>
      <c r="L1577" s="602"/>
      <c r="M1577" s="602"/>
      <c r="N1577" s="602"/>
      <c r="O1577" s="602"/>
      <c r="P1577" s="601">
        <v>1861</v>
      </c>
      <c r="Q1577" s="603">
        <v>1861</v>
      </c>
      <c r="R1577" s="602"/>
      <c r="S1577" s="602"/>
      <c r="T1577" s="602"/>
      <c r="U1577" s="602"/>
      <c r="V1577" s="602"/>
      <c r="W1577" s="602"/>
      <c r="X1577" s="602"/>
      <c r="Y1577" s="602"/>
      <c r="Z1577" s="602"/>
      <c r="AA1577" s="602"/>
      <c r="AB1577" s="602"/>
      <c r="AC1577" s="604">
        <v>13</v>
      </c>
      <c r="AD1577" s="605">
        <v>13</v>
      </c>
    </row>
    <row r="1578" spans="1:30" ht="15.75" thickBot="1" x14ac:dyDescent="0.3">
      <c r="A1578" s="593" t="s">
        <v>424</v>
      </c>
      <c r="B1578" s="672">
        <v>45498</v>
      </c>
      <c r="C1578" s="671" t="s">
        <v>396</v>
      </c>
      <c r="D1578" s="606" t="s">
        <v>397</v>
      </c>
      <c r="E1578" s="670"/>
      <c r="F1578" s="670"/>
      <c r="G1578" s="670"/>
      <c r="H1578" s="670"/>
      <c r="I1578" s="670"/>
      <c r="J1578" s="670"/>
      <c r="K1578" s="670"/>
      <c r="L1578" s="670"/>
      <c r="M1578" s="670"/>
      <c r="N1578" s="670"/>
      <c r="O1578" s="670"/>
      <c r="P1578" s="607">
        <v>77.739999999999995</v>
      </c>
      <c r="Q1578" s="603">
        <v>77.739999999999995</v>
      </c>
      <c r="R1578" s="670"/>
      <c r="S1578" s="670"/>
      <c r="T1578" s="670"/>
      <c r="U1578" s="670"/>
      <c r="V1578" s="670"/>
      <c r="W1578" s="670"/>
      <c r="X1578" s="670"/>
      <c r="Y1578" s="670"/>
      <c r="Z1578" s="670"/>
      <c r="AA1578" s="670"/>
      <c r="AB1578" s="670"/>
      <c r="AC1578" s="608">
        <v>1</v>
      </c>
      <c r="AD1578" s="605">
        <v>1</v>
      </c>
    </row>
    <row r="1579" spans="1:30" ht="15.75" thickBot="1" x14ac:dyDescent="0.3">
      <c r="A1579" s="593" t="s">
        <v>424</v>
      </c>
      <c r="B1579" s="673">
        <v>45502</v>
      </c>
      <c r="C1579" s="671" t="s">
        <v>396</v>
      </c>
      <c r="D1579" s="600" t="s">
        <v>397</v>
      </c>
      <c r="E1579" s="602"/>
      <c r="F1579" s="602"/>
      <c r="G1579" s="602"/>
      <c r="H1579" s="602"/>
      <c r="I1579" s="602"/>
      <c r="J1579" s="602"/>
      <c r="K1579" s="602"/>
      <c r="L1579" s="602"/>
      <c r="M1579" s="602"/>
      <c r="N1579" s="602"/>
      <c r="O1579" s="602"/>
      <c r="P1579" s="601">
        <v>1177.8</v>
      </c>
      <c r="Q1579" s="603">
        <v>1177.8</v>
      </c>
      <c r="R1579" s="602"/>
      <c r="S1579" s="602"/>
      <c r="T1579" s="602"/>
      <c r="U1579" s="602"/>
      <c r="V1579" s="602"/>
      <c r="W1579" s="602"/>
      <c r="X1579" s="602"/>
      <c r="Y1579" s="602"/>
      <c r="Z1579" s="602"/>
      <c r="AA1579" s="602"/>
      <c r="AB1579" s="602"/>
      <c r="AC1579" s="604">
        <v>8</v>
      </c>
      <c r="AD1579" s="605">
        <v>8</v>
      </c>
    </row>
    <row r="1580" spans="1:30" ht="15.75" thickBot="1" x14ac:dyDescent="0.3">
      <c r="A1580" s="593" t="s">
        <v>424</v>
      </c>
      <c r="B1580" s="672">
        <v>45505</v>
      </c>
      <c r="C1580" s="671" t="s">
        <v>396</v>
      </c>
      <c r="D1580" s="606" t="s">
        <v>397</v>
      </c>
      <c r="E1580" s="670"/>
      <c r="F1580" s="670"/>
      <c r="G1580" s="670"/>
      <c r="H1580" s="670"/>
      <c r="I1580" s="670"/>
      <c r="J1580" s="670"/>
      <c r="K1580" s="670"/>
      <c r="L1580" s="670"/>
      <c r="M1580" s="670"/>
      <c r="N1580" s="670"/>
      <c r="O1580" s="670"/>
      <c r="P1580" s="607">
        <v>53.09</v>
      </c>
      <c r="Q1580" s="603">
        <v>53.09</v>
      </c>
      <c r="R1580" s="670"/>
      <c r="S1580" s="670"/>
      <c r="T1580" s="670"/>
      <c r="U1580" s="670"/>
      <c r="V1580" s="670"/>
      <c r="W1580" s="670"/>
      <c r="X1580" s="670"/>
      <c r="Y1580" s="670"/>
      <c r="Z1580" s="670"/>
      <c r="AA1580" s="670"/>
      <c r="AB1580" s="670"/>
      <c r="AC1580" s="608">
        <v>1</v>
      </c>
      <c r="AD1580" s="605">
        <v>1</v>
      </c>
    </row>
    <row r="1581" spans="1:30" ht="15.75" thickBot="1" x14ac:dyDescent="0.3">
      <c r="A1581" s="593" t="s">
        <v>424</v>
      </c>
      <c r="B1581" s="673">
        <v>45510</v>
      </c>
      <c r="C1581" s="671" t="s">
        <v>396</v>
      </c>
      <c r="D1581" s="600" t="s">
        <v>397</v>
      </c>
      <c r="E1581" s="602"/>
      <c r="F1581" s="602"/>
      <c r="G1581" s="602"/>
      <c r="H1581" s="602"/>
      <c r="I1581" s="602"/>
      <c r="J1581" s="602"/>
      <c r="K1581" s="602"/>
      <c r="L1581" s="602"/>
      <c r="M1581" s="602"/>
      <c r="N1581" s="602"/>
      <c r="O1581" s="602"/>
      <c r="P1581" s="601">
        <v>1583.97</v>
      </c>
      <c r="Q1581" s="603">
        <v>1583.97</v>
      </c>
      <c r="R1581" s="602"/>
      <c r="S1581" s="602"/>
      <c r="T1581" s="602"/>
      <c r="U1581" s="602"/>
      <c r="V1581" s="602"/>
      <c r="W1581" s="602"/>
      <c r="X1581" s="602"/>
      <c r="Y1581" s="602"/>
      <c r="Z1581" s="602"/>
      <c r="AA1581" s="602"/>
      <c r="AB1581" s="602"/>
      <c r="AC1581" s="604">
        <v>6</v>
      </c>
      <c r="AD1581" s="605">
        <v>6</v>
      </c>
    </row>
    <row r="1582" spans="1:30" ht="15.75" thickBot="1" x14ac:dyDescent="0.3">
      <c r="A1582" s="593" t="s">
        <v>424</v>
      </c>
      <c r="B1582" s="672">
        <v>45517</v>
      </c>
      <c r="C1582" s="671" t="s">
        <v>396</v>
      </c>
      <c r="D1582" s="606" t="s">
        <v>397</v>
      </c>
      <c r="E1582" s="670"/>
      <c r="F1582" s="670"/>
      <c r="G1582" s="670"/>
      <c r="H1582" s="670"/>
      <c r="I1582" s="670"/>
      <c r="J1582" s="670"/>
      <c r="K1582" s="670"/>
      <c r="L1582" s="670"/>
      <c r="M1582" s="670"/>
      <c r="N1582" s="670"/>
      <c r="O1582" s="670"/>
      <c r="P1582" s="607">
        <v>1831.21</v>
      </c>
      <c r="Q1582" s="603">
        <v>1831.21</v>
      </c>
      <c r="R1582" s="670"/>
      <c r="S1582" s="670"/>
      <c r="T1582" s="670"/>
      <c r="U1582" s="670"/>
      <c r="V1582" s="670"/>
      <c r="W1582" s="670"/>
      <c r="X1582" s="670"/>
      <c r="Y1582" s="670"/>
      <c r="Z1582" s="670"/>
      <c r="AA1582" s="670"/>
      <c r="AB1582" s="670"/>
      <c r="AC1582" s="608">
        <v>3</v>
      </c>
      <c r="AD1582" s="605">
        <v>3</v>
      </c>
    </row>
    <row r="1583" spans="1:30" ht="15.75" thickBot="1" x14ac:dyDescent="0.3">
      <c r="A1583" s="593" t="s">
        <v>424</v>
      </c>
      <c r="B1583" s="673">
        <v>45518</v>
      </c>
      <c r="C1583" s="671" t="s">
        <v>396</v>
      </c>
      <c r="D1583" s="600" t="s">
        <v>397</v>
      </c>
      <c r="E1583" s="602"/>
      <c r="F1583" s="602"/>
      <c r="G1583" s="602"/>
      <c r="H1583" s="602"/>
      <c r="I1583" s="602"/>
      <c r="J1583" s="602"/>
      <c r="K1583" s="602"/>
      <c r="L1583" s="602"/>
      <c r="M1583" s="602"/>
      <c r="N1583" s="602"/>
      <c r="O1583" s="602"/>
      <c r="P1583" s="601">
        <v>257.36</v>
      </c>
      <c r="Q1583" s="603">
        <v>257.36</v>
      </c>
      <c r="R1583" s="602"/>
      <c r="S1583" s="602"/>
      <c r="T1583" s="602"/>
      <c r="U1583" s="602"/>
      <c r="V1583" s="602"/>
      <c r="W1583" s="602"/>
      <c r="X1583" s="602"/>
      <c r="Y1583" s="602"/>
      <c r="Z1583" s="602"/>
      <c r="AA1583" s="602"/>
      <c r="AB1583" s="602"/>
      <c r="AC1583" s="604">
        <v>4</v>
      </c>
      <c r="AD1583" s="605">
        <v>4</v>
      </c>
    </row>
    <row r="1584" spans="1:30" ht="15.75" thickBot="1" x14ac:dyDescent="0.3">
      <c r="A1584" s="593" t="s">
        <v>424</v>
      </c>
      <c r="B1584" s="672">
        <v>45525</v>
      </c>
      <c r="C1584" s="671" t="s">
        <v>396</v>
      </c>
      <c r="D1584" s="606" t="s">
        <v>397</v>
      </c>
      <c r="E1584" s="670"/>
      <c r="F1584" s="670"/>
      <c r="G1584" s="670"/>
      <c r="H1584" s="670"/>
      <c r="I1584" s="670"/>
      <c r="J1584" s="670"/>
      <c r="K1584" s="670"/>
      <c r="L1584" s="670"/>
      <c r="M1584" s="670"/>
      <c r="N1584" s="670"/>
      <c r="O1584" s="670"/>
      <c r="P1584" s="607">
        <v>200</v>
      </c>
      <c r="Q1584" s="603">
        <v>200</v>
      </c>
      <c r="R1584" s="670"/>
      <c r="S1584" s="670"/>
      <c r="T1584" s="670"/>
      <c r="U1584" s="670"/>
      <c r="V1584" s="670"/>
      <c r="W1584" s="670"/>
      <c r="X1584" s="670"/>
      <c r="Y1584" s="670"/>
      <c r="Z1584" s="670"/>
      <c r="AA1584" s="670"/>
      <c r="AB1584" s="670"/>
      <c r="AC1584" s="608">
        <v>1</v>
      </c>
      <c r="AD1584" s="605">
        <v>1</v>
      </c>
    </row>
    <row r="1585" spans="1:30" ht="15.75" thickBot="1" x14ac:dyDescent="0.3">
      <c r="A1585" s="593" t="s">
        <v>424</v>
      </c>
      <c r="B1585" s="692" t="s">
        <v>398</v>
      </c>
      <c r="C1585" s="692" t="s">
        <v>396</v>
      </c>
      <c r="D1585" s="600" t="s">
        <v>402</v>
      </c>
      <c r="E1585" s="602"/>
      <c r="F1585" s="602"/>
      <c r="G1585" s="602"/>
      <c r="H1585" s="602"/>
      <c r="I1585" s="602"/>
      <c r="J1585" s="602"/>
      <c r="K1585" s="602"/>
      <c r="L1585" s="602"/>
      <c r="M1585" s="602"/>
      <c r="N1585" s="602"/>
      <c r="O1585" s="602"/>
      <c r="P1585" s="602"/>
      <c r="Q1585" s="591"/>
      <c r="R1585" s="602"/>
      <c r="S1585" s="602"/>
      <c r="T1585" s="604">
        <v>1</v>
      </c>
      <c r="U1585" s="602"/>
      <c r="V1585" s="604">
        <v>2</v>
      </c>
      <c r="W1585" s="602"/>
      <c r="X1585" s="604">
        <v>1</v>
      </c>
      <c r="Y1585" s="604">
        <v>1</v>
      </c>
      <c r="Z1585" s="604">
        <v>1</v>
      </c>
      <c r="AA1585" s="602"/>
      <c r="AB1585" s="602"/>
      <c r="AC1585" s="602"/>
      <c r="AD1585" s="605">
        <v>6</v>
      </c>
    </row>
    <row r="1586" spans="1:30" ht="15.75" thickBot="1" x14ac:dyDescent="0.3">
      <c r="A1586" s="593" t="s">
        <v>424</v>
      </c>
      <c r="B1586" s="692" t="s">
        <v>398</v>
      </c>
      <c r="C1586" s="692" t="s">
        <v>396</v>
      </c>
      <c r="D1586" s="606" t="s">
        <v>397</v>
      </c>
      <c r="E1586" s="670"/>
      <c r="F1586" s="670"/>
      <c r="G1586" s="670"/>
      <c r="H1586" s="670"/>
      <c r="I1586" s="670"/>
      <c r="J1586" s="670"/>
      <c r="K1586" s="670"/>
      <c r="L1586" s="670"/>
      <c r="M1586" s="670"/>
      <c r="N1586" s="670"/>
      <c r="O1586" s="670"/>
      <c r="P1586" s="670"/>
      <c r="Q1586" s="591"/>
      <c r="R1586" s="608">
        <v>42</v>
      </c>
      <c r="S1586" s="608">
        <v>50</v>
      </c>
      <c r="T1586" s="608">
        <v>42</v>
      </c>
      <c r="U1586" s="608">
        <v>39</v>
      </c>
      <c r="V1586" s="608">
        <v>44</v>
      </c>
      <c r="W1586" s="608">
        <v>51</v>
      </c>
      <c r="X1586" s="608">
        <v>47</v>
      </c>
      <c r="Y1586" s="608">
        <v>41</v>
      </c>
      <c r="Z1586" s="608">
        <v>51</v>
      </c>
      <c r="AA1586" s="608">
        <v>55</v>
      </c>
      <c r="AB1586" s="608">
        <v>41</v>
      </c>
      <c r="AC1586" s="608">
        <v>45</v>
      </c>
      <c r="AD1586" s="605">
        <v>322</v>
      </c>
    </row>
    <row r="1587" spans="1:30" ht="15.75" thickBot="1" x14ac:dyDescent="0.3">
      <c r="A1587" s="593" t="s">
        <v>424</v>
      </c>
      <c r="B1587" s="692" t="s">
        <v>398</v>
      </c>
      <c r="C1587" s="692" t="s">
        <v>396</v>
      </c>
      <c r="D1587" s="600" t="s">
        <v>399</v>
      </c>
      <c r="E1587" s="602"/>
      <c r="F1587" s="602"/>
      <c r="G1587" s="602"/>
      <c r="H1587" s="602"/>
      <c r="I1587" s="602"/>
      <c r="J1587" s="602"/>
      <c r="K1587" s="602"/>
      <c r="L1587" s="602"/>
      <c r="M1587" s="602"/>
      <c r="N1587" s="602"/>
      <c r="O1587" s="602"/>
      <c r="P1587" s="602"/>
      <c r="Q1587" s="591"/>
      <c r="R1587" s="602"/>
      <c r="S1587" s="602"/>
      <c r="T1587" s="602"/>
      <c r="U1587" s="602"/>
      <c r="V1587" s="602"/>
      <c r="W1587" s="602"/>
      <c r="X1587" s="602"/>
      <c r="Y1587" s="602"/>
      <c r="Z1587" s="602"/>
      <c r="AA1587" s="604">
        <v>2</v>
      </c>
      <c r="AB1587" s="602"/>
      <c r="AC1587" s="602"/>
      <c r="AD1587" s="605">
        <v>2</v>
      </c>
    </row>
    <row r="1588" spans="1:30" ht="15.75" thickBot="1" x14ac:dyDescent="0.3">
      <c r="A1588" s="593" t="s">
        <v>424</v>
      </c>
      <c r="B1588" s="692" t="s">
        <v>398</v>
      </c>
      <c r="C1588" s="692" t="s">
        <v>396</v>
      </c>
      <c r="D1588" s="606" t="s">
        <v>403</v>
      </c>
      <c r="E1588" s="670"/>
      <c r="F1588" s="670"/>
      <c r="G1588" s="670"/>
      <c r="H1588" s="670"/>
      <c r="I1588" s="670"/>
      <c r="J1588" s="670"/>
      <c r="K1588" s="670"/>
      <c r="L1588" s="670"/>
      <c r="M1588" s="670"/>
      <c r="N1588" s="670"/>
      <c r="O1588" s="670"/>
      <c r="P1588" s="670"/>
      <c r="Q1588" s="591"/>
      <c r="R1588" s="670"/>
      <c r="S1588" s="670"/>
      <c r="T1588" s="670"/>
      <c r="U1588" s="670"/>
      <c r="V1588" s="670"/>
      <c r="W1588" s="670"/>
      <c r="X1588" s="670"/>
      <c r="Y1588" s="670"/>
      <c r="Z1588" s="670"/>
      <c r="AA1588" s="608">
        <v>1</v>
      </c>
      <c r="AB1588" s="670"/>
      <c r="AC1588" s="670"/>
      <c r="AD1588" s="605">
        <v>1</v>
      </c>
    </row>
    <row r="1589" spans="1:30" ht="15.75" thickBot="1" x14ac:dyDescent="0.3">
      <c r="A1589" s="593" t="s">
        <v>424</v>
      </c>
      <c r="B1589" s="692" t="s">
        <v>398</v>
      </c>
      <c r="C1589" s="692" t="s">
        <v>396</v>
      </c>
      <c r="D1589" s="600" t="s">
        <v>407</v>
      </c>
      <c r="E1589" s="602"/>
      <c r="F1589" s="602"/>
      <c r="G1589" s="602"/>
      <c r="H1589" s="602"/>
      <c r="I1589" s="602"/>
      <c r="J1589" s="602"/>
      <c r="K1589" s="602"/>
      <c r="L1589" s="602"/>
      <c r="M1589" s="602"/>
      <c r="N1589" s="602"/>
      <c r="O1589" s="602"/>
      <c r="P1589" s="602"/>
      <c r="Q1589" s="591"/>
      <c r="R1589" s="602"/>
      <c r="S1589" s="604">
        <v>3</v>
      </c>
      <c r="T1589" s="604">
        <v>14</v>
      </c>
      <c r="U1589" s="604">
        <v>18</v>
      </c>
      <c r="V1589" s="604">
        <v>12</v>
      </c>
      <c r="W1589" s="604">
        <v>10</v>
      </c>
      <c r="X1589" s="604">
        <v>11</v>
      </c>
      <c r="Y1589" s="604">
        <v>7</v>
      </c>
      <c r="Z1589" s="604">
        <v>15</v>
      </c>
      <c r="AA1589" s="604">
        <v>9</v>
      </c>
      <c r="AB1589" s="604">
        <v>7</v>
      </c>
      <c r="AC1589" s="604">
        <v>2</v>
      </c>
      <c r="AD1589" s="605">
        <v>100</v>
      </c>
    </row>
    <row r="1590" spans="1:30" ht="15.75" thickBot="1" x14ac:dyDescent="0.3">
      <c r="A1590" s="593" t="s">
        <v>424</v>
      </c>
      <c r="B1590" s="671" t="s">
        <v>400</v>
      </c>
      <c r="C1590" s="671" t="s">
        <v>400</v>
      </c>
      <c r="D1590" s="609" t="s">
        <v>400</v>
      </c>
      <c r="E1590" s="603">
        <v>39784.410000000003</v>
      </c>
      <c r="F1590" s="603">
        <v>13228.13</v>
      </c>
      <c r="G1590" s="603">
        <v>16004.17</v>
      </c>
      <c r="H1590" s="603">
        <v>9259.1200000000008</v>
      </c>
      <c r="I1590" s="603">
        <v>9065.98</v>
      </c>
      <c r="J1590" s="603">
        <v>12817.93</v>
      </c>
      <c r="K1590" s="603">
        <v>14628.82</v>
      </c>
      <c r="L1590" s="603">
        <v>10761.52</v>
      </c>
      <c r="M1590" s="603">
        <v>17091.97</v>
      </c>
      <c r="N1590" s="603">
        <v>10118.64</v>
      </c>
      <c r="O1590" s="603">
        <v>12469.94</v>
      </c>
      <c r="P1590" s="603">
        <v>8485.41</v>
      </c>
      <c r="Q1590" s="603">
        <v>173716.04</v>
      </c>
      <c r="R1590" s="610">
        <v>79</v>
      </c>
      <c r="S1590" s="610">
        <v>69</v>
      </c>
      <c r="T1590" s="610">
        <v>81</v>
      </c>
      <c r="U1590" s="610">
        <v>68</v>
      </c>
      <c r="V1590" s="610">
        <v>67</v>
      </c>
      <c r="W1590" s="610">
        <v>71</v>
      </c>
      <c r="X1590" s="610">
        <v>73</v>
      </c>
      <c r="Y1590" s="610">
        <v>57</v>
      </c>
      <c r="Z1590" s="610">
        <v>82</v>
      </c>
      <c r="AA1590" s="610">
        <v>73</v>
      </c>
      <c r="AB1590" s="610">
        <v>59</v>
      </c>
      <c r="AC1590" s="610">
        <v>51</v>
      </c>
      <c r="AD1590" s="605">
        <v>563</v>
      </c>
    </row>
    <row r="1591" spans="1:30" ht="15.75" thickBot="1" x14ac:dyDescent="0.3">
      <c r="A1591" s="593" t="s">
        <v>425</v>
      </c>
      <c r="B1591" s="673">
        <v>45161</v>
      </c>
      <c r="C1591" s="671" t="s">
        <v>396</v>
      </c>
      <c r="D1591" s="600" t="s">
        <v>397</v>
      </c>
      <c r="E1591" s="601">
        <v>2143.98</v>
      </c>
      <c r="F1591" s="602"/>
      <c r="G1591" s="602"/>
      <c r="H1591" s="602"/>
      <c r="I1591" s="602"/>
      <c r="J1591" s="602"/>
      <c r="K1591" s="602"/>
      <c r="L1591" s="602"/>
      <c r="M1591" s="602"/>
      <c r="N1591" s="602"/>
      <c r="O1591" s="602"/>
      <c r="P1591" s="602"/>
      <c r="Q1591" s="603">
        <v>2143.98</v>
      </c>
      <c r="R1591" s="604">
        <v>9</v>
      </c>
      <c r="S1591" s="602"/>
      <c r="T1591" s="602"/>
      <c r="U1591" s="602"/>
      <c r="V1591" s="602"/>
      <c r="W1591" s="602"/>
      <c r="X1591" s="602"/>
      <c r="Y1591" s="602"/>
      <c r="Z1591" s="602"/>
      <c r="AA1591" s="602"/>
      <c r="AB1591" s="602"/>
      <c r="AC1591" s="602"/>
      <c r="AD1591" s="605">
        <v>9</v>
      </c>
    </row>
    <row r="1592" spans="1:30" ht="15.75" thickBot="1" x14ac:dyDescent="0.3">
      <c r="A1592" s="593" t="s">
        <v>425</v>
      </c>
      <c r="B1592" s="672">
        <v>45166</v>
      </c>
      <c r="C1592" s="671" t="s">
        <v>396</v>
      </c>
      <c r="D1592" s="606" t="s">
        <v>397</v>
      </c>
      <c r="E1592" s="607">
        <v>3639.49</v>
      </c>
      <c r="F1592" s="670"/>
      <c r="G1592" s="670"/>
      <c r="H1592" s="670"/>
      <c r="I1592" s="670"/>
      <c r="J1592" s="670"/>
      <c r="K1592" s="670"/>
      <c r="L1592" s="670"/>
      <c r="M1592" s="670"/>
      <c r="N1592" s="670"/>
      <c r="O1592" s="670"/>
      <c r="P1592" s="670"/>
      <c r="Q1592" s="603">
        <v>3639.49</v>
      </c>
      <c r="R1592" s="608">
        <v>20</v>
      </c>
      <c r="S1592" s="670"/>
      <c r="T1592" s="670"/>
      <c r="U1592" s="670"/>
      <c r="V1592" s="670"/>
      <c r="W1592" s="670"/>
      <c r="X1592" s="670"/>
      <c r="Y1592" s="670"/>
      <c r="Z1592" s="670"/>
      <c r="AA1592" s="670"/>
      <c r="AB1592" s="670"/>
      <c r="AC1592" s="670"/>
      <c r="AD1592" s="605">
        <v>20</v>
      </c>
    </row>
    <row r="1593" spans="1:30" ht="15.75" thickBot="1" x14ac:dyDescent="0.3">
      <c r="A1593" s="593" t="s">
        <v>425</v>
      </c>
      <c r="B1593" s="673">
        <v>45167</v>
      </c>
      <c r="C1593" s="671" t="s">
        <v>396</v>
      </c>
      <c r="D1593" s="600" t="s">
        <v>397</v>
      </c>
      <c r="E1593" s="601">
        <v>1550</v>
      </c>
      <c r="F1593" s="602"/>
      <c r="G1593" s="602"/>
      <c r="H1593" s="602"/>
      <c r="I1593" s="602"/>
      <c r="J1593" s="602"/>
      <c r="K1593" s="602"/>
      <c r="L1593" s="602"/>
      <c r="M1593" s="602"/>
      <c r="N1593" s="602"/>
      <c r="O1593" s="602"/>
      <c r="P1593" s="602"/>
      <c r="Q1593" s="603">
        <v>1550</v>
      </c>
      <c r="R1593" s="604">
        <v>2</v>
      </c>
      <c r="S1593" s="602"/>
      <c r="T1593" s="602"/>
      <c r="U1593" s="602"/>
      <c r="V1593" s="602"/>
      <c r="W1593" s="602"/>
      <c r="X1593" s="602"/>
      <c r="Y1593" s="602"/>
      <c r="Z1593" s="602"/>
      <c r="AA1593" s="602"/>
      <c r="AB1593" s="602"/>
      <c r="AC1593" s="602"/>
      <c r="AD1593" s="605">
        <v>2</v>
      </c>
    </row>
    <row r="1594" spans="1:30" ht="15.75" thickBot="1" x14ac:dyDescent="0.3">
      <c r="A1594" s="593" t="s">
        <v>425</v>
      </c>
      <c r="B1594" s="672">
        <v>45168</v>
      </c>
      <c r="C1594" s="671" t="s">
        <v>396</v>
      </c>
      <c r="D1594" s="606" t="s">
        <v>397</v>
      </c>
      <c r="E1594" s="607">
        <v>4019.41</v>
      </c>
      <c r="F1594" s="670"/>
      <c r="G1594" s="670"/>
      <c r="H1594" s="670"/>
      <c r="I1594" s="670"/>
      <c r="J1594" s="670"/>
      <c r="K1594" s="670"/>
      <c r="L1594" s="670"/>
      <c r="M1594" s="670"/>
      <c r="N1594" s="670"/>
      <c r="O1594" s="670"/>
      <c r="P1594" s="670"/>
      <c r="Q1594" s="603">
        <v>4019.41</v>
      </c>
      <c r="R1594" s="608">
        <v>30</v>
      </c>
      <c r="S1594" s="670"/>
      <c r="T1594" s="670"/>
      <c r="U1594" s="670"/>
      <c r="V1594" s="670"/>
      <c r="W1594" s="670"/>
      <c r="X1594" s="670"/>
      <c r="Y1594" s="670"/>
      <c r="Z1594" s="670"/>
      <c r="AA1594" s="670"/>
      <c r="AB1594" s="670"/>
      <c r="AC1594" s="670"/>
      <c r="AD1594" s="605">
        <v>30</v>
      </c>
    </row>
    <row r="1595" spans="1:30" ht="15.75" thickBot="1" x14ac:dyDescent="0.3">
      <c r="A1595" s="593" t="s">
        <v>425</v>
      </c>
      <c r="B1595" s="673">
        <v>45174</v>
      </c>
      <c r="C1595" s="671" t="s">
        <v>396</v>
      </c>
      <c r="D1595" s="600" t="s">
        <v>397</v>
      </c>
      <c r="E1595" s="601">
        <v>1938.61</v>
      </c>
      <c r="F1595" s="602"/>
      <c r="G1595" s="602"/>
      <c r="H1595" s="602"/>
      <c r="I1595" s="602"/>
      <c r="J1595" s="602"/>
      <c r="K1595" s="602"/>
      <c r="L1595" s="602"/>
      <c r="M1595" s="602"/>
      <c r="N1595" s="602"/>
      <c r="O1595" s="602"/>
      <c r="P1595" s="602"/>
      <c r="Q1595" s="603">
        <v>1938.61</v>
      </c>
      <c r="R1595" s="604">
        <v>12</v>
      </c>
      <c r="S1595" s="602"/>
      <c r="T1595" s="602"/>
      <c r="U1595" s="602"/>
      <c r="V1595" s="602"/>
      <c r="W1595" s="602"/>
      <c r="X1595" s="602"/>
      <c r="Y1595" s="602"/>
      <c r="Z1595" s="602"/>
      <c r="AA1595" s="602"/>
      <c r="AB1595" s="602"/>
      <c r="AC1595" s="602"/>
      <c r="AD1595" s="605">
        <v>12</v>
      </c>
    </row>
    <row r="1596" spans="1:30" ht="15.75" thickBot="1" x14ac:dyDescent="0.3">
      <c r="A1596" s="593" t="s">
        <v>425</v>
      </c>
      <c r="B1596" s="672">
        <v>45182</v>
      </c>
      <c r="C1596" s="671" t="s">
        <v>396</v>
      </c>
      <c r="D1596" s="606" t="s">
        <v>397</v>
      </c>
      <c r="E1596" s="607">
        <v>336.02</v>
      </c>
      <c r="F1596" s="670"/>
      <c r="G1596" s="670"/>
      <c r="H1596" s="670"/>
      <c r="I1596" s="670"/>
      <c r="J1596" s="670"/>
      <c r="K1596" s="670"/>
      <c r="L1596" s="670"/>
      <c r="M1596" s="670"/>
      <c r="N1596" s="670"/>
      <c r="O1596" s="670"/>
      <c r="P1596" s="670"/>
      <c r="Q1596" s="603">
        <v>336.02</v>
      </c>
      <c r="R1596" s="608">
        <v>1</v>
      </c>
      <c r="S1596" s="670"/>
      <c r="T1596" s="670"/>
      <c r="U1596" s="670"/>
      <c r="V1596" s="670"/>
      <c r="W1596" s="670"/>
      <c r="X1596" s="670"/>
      <c r="Y1596" s="670"/>
      <c r="Z1596" s="670"/>
      <c r="AA1596" s="670"/>
      <c r="AB1596" s="670"/>
      <c r="AC1596" s="670"/>
      <c r="AD1596" s="605">
        <v>1</v>
      </c>
    </row>
    <row r="1597" spans="1:30" ht="15.75" thickBot="1" x14ac:dyDescent="0.3">
      <c r="A1597" s="593" t="s">
        <v>425</v>
      </c>
      <c r="B1597" s="673">
        <v>45183</v>
      </c>
      <c r="C1597" s="671" t="s">
        <v>396</v>
      </c>
      <c r="D1597" s="600" t="s">
        <v>397</v>
      </c>
      <c r="E1597" s="602"/>
      <c r="F1597" s="601">
        <v>1410.09</v>
      </c>
      <c r="G1597" s="602"/>
      <c r="H1597" s="602"/>
      <c r="I1597" s="602"/>
      <c r="J1597" s="602"/>
      <c r="K1597" s="602"/>
      <c r="L1597" s="602"/>
      <c r="M1597" s="602"/>
      <c r="N1597" s="602"/>
      <c r="O1597" s="602"/>
      <c r="P1597" s="602"/>
      <c r="Q1597" s="603">
        <v>1410.09</v>
      </c>
      <c r="R1597" s="602"/>
      <c r="S1597" s="604">
        <v>9</v>
      </c>
      <c r="T1597" s="602"/>
      <c r="U1597" s="602"/>
      <c r="V1597" s="602"/>
      <c r="W1597" s="602"/>
      <c r="X1597" s="602"/>
      <c r="Y1597" s="602"/>
      <c r="Z1597" s="602"/>
      <c r="AA1597" s="602"/>
      <c r="AB1597" s="602"/>
      <c r="AC1597" s="602"/>
      <c r="AD1597" s="605">
        <v>9</v>
      </c>
    </row>
    <row r="1598" spans="1:30" ht="15.75" thickBot="1" x14ac:dyDescent="0.3">
      <c r="A1598" s="593" t="s">
        <v>425</v>
      </c>
      <c r="B1598" s="672">
        <v>45187</v>
      </c>
      <c r="C1598" s="671" t="s">
        <v>396</v>
      </c>
      <c r="D1598" s="606" t="s">
        <v>397</v>
      </c>
      <c r="E1598" s="670"/>
      <c r="F1598" s="607">
        <v>1275.28</v>
      </c>
      <c r="G1598" s="670"/>
      <c r="H1598" s="670"/>
      <c r="I1598" s="670"/>
      <c r="J1598" s="670"/>
      <c r="K1598" s="670"/>
      <c r="L1598" s="670"/>
      <c r="M1598" s="670"/>
      <c r="N1598" s="670"/>
      <c r="O1598" s="670"/>
      <c r="P1598" s="670"/>
      <c r="Q1598" s="603">
        <v>1275.28</v>
      </c>
      <c r="R1598" s="670"/>
      <c r="S1598" s="608">
        <v>9</v>
      </c>
      <c r="T1598" s="670"/>
      <c r="U1598" s="670"/>
      <c r="V1598" s="670"/>
      <c r="W1598" s="670"/>
      <c r="X1598" s="670"/>
      <c r="Y1598" s="670"/>
      <c r="Z1598" s="670"/>
      <c r="AA1598" s="670"/>
      <c r="AB1598" s="670"/>
      <c r="AC1598" s="670"/>
      <c r="AD1598" s="605">
        <v>9</v>
      </c>
    </row>
    <row r="1599" spans="1:30" ht="15.75" thickBot="1" x14ac:dyDescent="0.3">
      <c r="A1599" s="593" t="s">
        <v>425</v>
      </c>
      <c r="B1599" s="673">
        <v>45194</v>
      </c>
      <c r="C1599" s="671" t="s">
        <v>396</v>
      </c>
      <c r="D1599" s="600" t="s">
        <v>397</v>
      </c>
      <c r="E1599" s="602"/>
      <c r="F1599" s="601">
        <v>5576.93</v>
      </c>
      <c r="G1599" s="602"/>
      <c r="H1599" s="602"/>
      <c r="I1599" s="602"/>
      <c r="J1599" s="602"/>
      <c r="K1599" s="602"/>
      <c r="L1599" s="602"/>
      <c r="M1599" s="602"/>
      <c r="N1599" s="602"/>
      <c r="O1599" s="602"/>
      <c r="P1599" s="602"/>
      <c r="Q1599" s="603">
        <v>5576.93</v>
      </c>
      <c r="R1599" s="602"/>
      <c r="S1599" s="604">
        <v>37</v>
      </c>
      <c r="T1599" s="602"/>
      <c r="U1599" s="602"/>
      <c r="V1599" s="602"/>
      <c r="W1599" s="602"/>
      <c r="X1599" s="602"/>
      <c r="Y1599" s="602"/>
      <c r="Z1599" s="602"/>
      <c r="AA1599" s="602"/>
      <c r="AB1599" s="602"/>
      <c r="AC1599" s="602"/>
      <c r="AD1599" s="605">
        <v>37</v>
      </c>
    </row>
    <row r="1600" spans="1:30" ht="15.75" thickBot="1" x14ac:dyDescent="0.3">
      <c r="A1600" s="593" t="s">
        <v>425</v>
      </c>
      <c r="B1600" s="672">
        <v>45202</v>
      </c>
      <c r="C1600" s="671" t="s">
        <v>396</v>
      </c>
      <c r="D1600" s="606" t="s">
        <v>397</v>
      </c>
      <c r="E1600" s="670"/>
      <c r="F1600" s="607">
        <v>3422.53</v>
      </c>
      <c r="G1600" s="607">
        <v>45.9</v>
      </c>
      <c r="H1600" s="670"/>
      <c r="I1600" s="670"/>
      <c r="J1600" s="670"/>
      <c r="K1600" s="670"/>
      <c r="L1600" s="670"/>
      <c r="M1600" s="670"/>
      <c r="N1600" s="670"/>
      <c r="O1600" s="670"/>
      <c r="P1600" s="670"/>
      <c r="Q1600" s="603">
        <v>3468.43</v>
      </c>
      <c r="R1600" s="670"/>
      <c r="S1600" s="608">
        <v>20</v>
      </c>
      <c r="T1600" s="608">
        <v>1</v>
      </c>
      <c r="U1600" s="670"/>
      <c r="V1600" s="670"/>
      <c r="W1600" s="670"/>
      <c r="X1600" s="670"/>
      <c r="Y1600" s="670"/>
      <c r="Z1600" s="670"/>
      <c r="AA1600" s="670"/>
      <c r="AB1600" s="670"/>
      <c r="AC1600" s="670"/>
      <c r="AD1600" s="605">
        <v>21</v>
      </c>
    </row>
    <row r="1601" spans="1:30" ht="15.75" thickBot="1" x14ac:dyDescent="0.3">
      <c r="A1601" s="593" t="s">
        <v>425</v>
      </c>
      <c r="B1601" s="673">
        <v>45212</v>
      </c>
      <c r="C1601" s="671" t="s">
        <v>396</v>
      </c>
      <c r="D1601" s="600" t="s">
        <v>397</v>
      </c>
      <c r="E1601" s="602"/>
      <c r="F1601" s="601">
        <v>1528.63</v>
      </c>
      <c r="G1601" s="602"/>
      <c r="H1601" s="602"/>
      <c r="I1601" s="602"/>
      <c r="J1601" s="602"/>
      <c r="K1601" s="602"/>
      <c r="L1601" s="602"/>
      <c r="M1601" s="602"/>
      <c r="N1601" s="602"/>
      <c r="O1601" s="602"/>
      <c r="P1601" s="602"/>
      <c r="Q1601" s="603">
        <v>1528.63</v>
      </c>
      <c r="R1601" s="602"/>
      <c r="S1601" s="604">
        <v>3</v>
      </c>
      <c r="T1601" s="602"/>
      <c r="U1601" s="602"/>
      <c r="V1601" s="602"/>
      <c r="W1601" s="602"/>
      <c r="X1601" s="602"/>
      <c r="Y1601" s="602"/>
      <c r="Z1601" s="602"/>
      <c r="AA1601" s="602"/>
      <c r="AB1601" s="602"/>
      <c r="AC1601" s="602"/>
      <c r="AD1601" s="605">
        <v>3</v>
      </c>
    </row>
    <row r="1602" spans="1:30" ht="15.75" thickBot="1" x14ac:dyDescent="0.3">
      <c r="A1602" s="593" t="s">
        <v>425</v>
      </c>
      <c r="B1602" s="672">
        <v>45223</v>
      </c>
      <c r="C1602" s="671" t="s">
        <v>396</v>
      </c>
      <c r="D1602" s="606" t="s">
        <v>397</v>
      </c>
      <c r="E1602" s="670"/>
      <c r="F1602" s="670"/>
      <c r="G1602" s="607">
        <v>6613.19</v>
      </c>
      <c r="H1602" s="670"/>
      <c r="I1602" s="670"/>
      <c r="J1602" s="670"/>
      <c r="K1602" s="670"/>
      <c r="L1602" s="670"/>
      <c r="M1602" s="670"/>
      <c r="N1602" s="670"/>
      <c r="O1602" s="670"/>
      <c r="P1602" s="670"/>
      <c r="Q1602" s="603">
        <v>6613.19</v>
      </c>
      <c r="R1602" s="670"/>
      <c r="S1602" s="670"/>
      <c r="T1602" s="608">
        <v>23</v>
      </c>
      <c r="U1602" s="670"/>
      <c r="V1602" s="670"/>
      <c r="W1602" s="670"/>
      <c r="X1602" s="670"/>
      <c r="Y1602" s="670"/>
      <c r="Z1602" s="670"/>
      <c r="AA1602" s="670"/>
      <c r="AB1602" s="670"/>
      <c r="AC1602" s="670"/>
      <c r="AD1602" s="605">
        <v>23</v>
      </c>
    </row>
    <row r="1603" spans="1:30" ht="15.75" thickBot="1" x14ac:dyDescent="0.3">
      <c r="A1603" s="593" t="s">
        <v>425</v>
      </c>
      <c r="B1603" s="673">
        <v>45229</v>
      </c>
      <c r="C1603" s="671" t="s">
        <v>396</v>
      </c>
      <c r="D1603" s="600" t="s">
        <v>397</v>
      </c>
      <c r="E1603" s="602"/>
      <c r="F1603" s="602"/>
      <c r="G1603" s="601">
        <v>9181.86</v>
      </c>
      <c r="H1603" s="602"/>
      <c r="I1603" s="602"/>
      <c r="J1603" s="602"/>
      <c r="K1603" s="602"/>
      <c r="L1603" s="602"/>
      <c r="M1603" s="602"/>
      <c r="N1603" s="602"/>
      <c r="O1603" s="602"/>
      <c r="P1603" s="602"/>
      <c r="Q1603" s="603">
        <v>9181.86</v>
      </c>
      <c r="R1603" s="602"/>
      <c r="S1603" s="602"/>
      <c r="T1603" s="604">
        <v>45</v>
      </c>
      <c r="U1603" s="602"/>
      <c r="V1603" s="602"/>
      <c r="W1603" s="602"/>
      <c r="X1603" s="602"/>
      <c r="Y1603" s="602"/>
      <c r="Z1603" s="602"/>
      <c r="AA1603" s="602"/>
      <c r="AB1603" s="602"/>
      <c r="AC1603" s="602"/>
      <c r="AD1603" s="605">
        <v>45</v>
      </c>
    </row>
    <row r="1604" spans="1:30" ht="15.75" thickBot="1" x14ac:dyDescent="0.3">
      <c r="A1604" s="593" t="s">
        <v>425</v>
      </c>
      <c r="B1604" s="672">
        <v>45238</v>
      </c>
      <c r="C1604" s="671" t="s">
        <v>396</v>
      </c>
      <c r="D1604" s="606" t="s">
        <v>397</v>
      </c>
      <c r="E1604" s="670"/>
      <c r="F1604" s="670"/>
      <c r="G1604" s="607">
        <v>393.3</v>
      </c>
      <c r="H1604" s="670"/>
      <c r="I1604" s="670"/>
      <c r="J1604" s="670"/>
      <c r="K1604" s="670"/>
      <c r="L1604" s="670"/>
      <c r="M1604" s="670"/>
      <c r="N1604" s="670"/>
      <c r="O1604" s="670"/>
      <c r="P1604" s="670"/>
      <c r="Q1604" s="603">
        <v>393.3</v>
      </c>
      <c r="R1604" s="670"/>
      <c r="S1604" s="670"/>
      <c r="T1604" s="608">
        <v>4</v>
      </c>
      <c r="U1604" s="670"/>
      <c r="V1604" s="670"/>
      <c r="W1604" s="670"/>
      <c r="X1604" s="670"/>
      <c r="Y1604" s="670"/>
      <c r="Z1604" s="670"/>
      <c r="AA1604" s="670"/>
      <c r="AB1604" s="670"/>
      <c r="AC1604" s="670"/>
      <c r="AD1604" s="605">
        <v>4</v>
      </c>
    </row>
    <row r="1605" spans="1:30" ht="15.75" thickBot="1" x14ac:dyDescent="0.3">
      <c r="A1605" s="593" t="s">
        <v>425</v>
      </c>
      <c r="B1605" s="673">
        <v>45250</v>
      </c>
      <c r="C1605" s="671" t="s">
        <v>396</v>
      </c>
      <c r="D1605" s="600" t="s">
        <v>397</v>
      </c>
      <c r="E1605" s="602"/>
      <c r="F1605" s="602"/>
      <c r="G1605" s="602"/>
      <c r="H1605" s="601">
        <v>3808.84</v>
      </c>
      <c r="I1605" s="602"/>
      <c r="J1605" s="602"/>
      <c r="K1605" s="602"/>
      <c r="L1605" s="602"/>
      <c r="M1605" s="602"/>
      <c r="N1605" s="602"/>
      <c r="O1605" s="602"/>
      <c r="P1605" s="602"/>
      <c r="Q1605" s="603">
        <v>3808.84</v>
      </c>
      <c r="R1605" s="602"/>
      <c r="S1605" s="602"/>
      <c r="T1605" s="602"/>
      <c r="U1605" s="604">
        <v>21</v>
      </c>
      <c r="V1605" s="602"/>
      <c r="W1605" s="602"/>
      <c r="X1605" s="602"/>
      <c r="Y1605" s="602"/>
      <c r="Z1605" s="602"/>
      <c r="AA1605" s="602"/>
      <c r="AB1605" s="602"/>
      <c r="AC1605" s="602"/>
      <c r="AD1605" s="605">
        <v>21</v>
      </c>
    </row>
    <row r="1606" spans="1:30" ht="15.75" thickBot="1" x14ac:dyDescent="0.3">
      <c r="A1606" s="593" t="s">
        <v>425</v>
      </c>
      <c r="B1606" s="672">
        <v>45251</v>
      </c>
      <c r="C1606" s="671" t="s">
        <v>396</v>
      </c>
      <c r="D1606" s="606" t="s">
        <v>397</v>
      </c>
      <c r="E1606" s="670"/>
      <c r="F1606" s="670"/>
      <c r="G1606" s="670"/>
      <c r="H1606" s="607">
        <v>2211.0100000000002</v>
      </c>
      <c r="I1606" s="670"/>
      <c r="J1606" s="670"/>
      <c r="K1606" s="670"/>
      <c r="L1606" s="670"/>
      <c r="M1606" s="670"/>
      <c r="N1606" s="670"/>
      <c r="O1606" s="670"/>
      <c r="P1606" s="670"/>
      <c r="Q1606" s="603">
        <v>2211.0100000000002</v>
      </c>
      <c r="R1606" s="670"/>
      <c r="S1606" s="670"/>
      <c r="T1606" s="670"/>
      <c r="U1606" s="608">
        <v>5</v>
      </c>
      <c r="V1606" s="670"/>
      <c r="W1606" s="670"/>
      <c r="X1606" s="670"/>
      <c r="Y1606" s="670"/>
      <c r="Z1606" s="670"/>
      <c r="AA1606" s="670"/>
      <c r="AB1606" s="670"/>
      <c r="AC1606" s="670"/>
      <c r="AD1606" s="605">
        <v>5</v>
      </c>
    </row>
    <row r="1607" spans="1:30" ht="15.75" thickBot="1" x14ac:dyDescent="0.3">
      <c r="A1607" s="593" t="s">
        <v>425</v>
      </c>
      <c r="B1607" s="673">
        <v>45257</v>
      </c>
      <c r="C1607" s="671" t="s">
        <v>396</v>
      </c>
      <c r="D1607" s="600" t="s">
        <v>397</v>
      </c>
      <c r="E1607" s="602"/>
      <c r="F1607" s="602"/>
      <c r="G1607" s="602"/>
      <c r="H1607" s="601">
        <v>11705.11</v>
      </c>
      <c r="I1607" s="602"/>
      <c r="J1607" s="602"/>
      <c r="K1607" s="602"/>
      <c r="L1607" s="602"/>
      <c r="M1607" s="602"/>
      <c r="N1607" s="602"/>
      <c r="O1607" s="602"/>
      <c r="P1607" s="602"/>
      <c r="Q1607" s="603">
        <v>11705.11</v>
      </c>
      <c r="R1607" s="602"/>
      <c r="S1607" s="602"/>
      <c r="T1607" s="602"/>
      <c r="U1607" s="604">
        <v>46</v>
      </c>
      <c r="V1607" s="602"/>
      <c r="W1607" s="602"/>
      <c r="X1607" s="602"/>
      <c r="Y1607" s="602"/>
      <c r="Z1607" s="602"/>
      <c r="AA1607" s="602"/>
      <c r="AB1607" s="602"/>
      <c r="AC1607" s="602"/>
      <c r="AD1607" s="605">
        <v>46</v>
      </c>
    </row>
    <row r="1608" spans="1:30" ht="15.75" thickBot="1" x14ac:dyDescent="0.3">
      <c r="A1608" s="593" t="s">
        <v>425</v>
      </c>
      <c r="B1608" s="672">
        <v>45260</v>
      </c>
      <c r="C1608" s="671" t="s">
        <v>396</v>
      </c>
      <c r="D1608" s="606" t="s">
        <v>397</v>
      </c>
      <c r="E1608" s="670"/>
      <c r="F1608" s="670"/>
      <c r="G1608" s="607">
        <v>315.42</v>
      </c>
      <c r="H1608" s="670"/>
      <c r="I1608" s="670"/>
      <c r="J1608" s="670"/>
      <c r="K1608" s="670"/>
      <c r="L1608" s="670"/>
      <c r="M1608" s="670"/>
      <c r="N1608" s="670"/>
      <c r="O1608" s="670"/>
      <c r="P1608" s="670"/>
      <c r="Q1608" s="603">
        <v>315.42</v>
      </c>
      <c r="R1608" s="670"/>
      <c r="S1608" s="670"/>
      <c r="T1608" s="608">
        <v>1</v>
      </c>
      <c r="U1608" s="670"/>
      <c r="V1608" s="670"/>
      <c r="W1608" s="670"/>
      <c r="X1608" s="670"/>
      <c r="Y1608" s="670"/>
      <c r="Z1608" s="670"/>
      <c r="AA1608" s="670"/>
      <c r="AB1608" s="670"/>
      <c r="AC1608" s="670"/>
      <c r="AD1608" s="605">
        <v>1</v>
      </c>
    </row>
    <row r="1609" spans="1:30" ht="15.75" thickBot="1" x14ac:dyDescent="0.3">
      <c r="A1609" s="593" t="s">
        <v>425</v>
      </c>
      <c r="B1609" s="673">
        <v>45264</v>
      </c>
      <c r="C1609" s="671" t="s">
        <v>396</v>
      </c>
      <c r="D1609" s="600" t="s">
        <v>397</v>
      </c>
      <c r="E1609" s="602"/>
      <c r="F1609" s="602"/>
      <c r="G1609" s="602"/>
      <c r="H1609" s="601">
        <v>1789.14</v>
      </c>
      <c r="I1609" s="602"/>
      <c r="J1609" s="602"/>
      <c r="K1609" s="602"/>
      <c r="L1609" s="602"/>
      <c r="M1609" s="602"/>
      <c r="N1609" s="602"/>
      <c r="O1609" s="602"/>
      <c r="P1609" s="602"/>
      <c r="Q1609" s="603">
        <v>1789.14</v>
      </c>
      <c r="R1609" s="602"/>
      <c r="S1609" s="602"/>
      <c r="T1609" s="602"/>
      <c r="U1609" s="604">
        <v>7</v>
      </c>
      <c r="V1609" s="602"/>
      <c r="W1609" s="602"/>
      <c r="X1609" s="602"/>
      <c r="Y1609" s="602"/>
      <c r="Z1609" s="602"/>
      <c r="AA1609" s="602"/>
      <c r="AB1609" s="602"/>
      <c r="AC1609" s="602"/>
      <c r="AD1609" s="605">
        <v>7</v>
      </c>
    </row>
    <row r="1610" spans="1:30" ht="15.75" thickBot="1" x14ac:dyDescent="0.3">
      <c r="A1610" s="593" t="s">
        <v>425</v>
      </c>
      <c r="B1610" s="672">
        <v>45265</v>
      </c>
      <c r="C1610" s="671" t="s">
        <v>396</v>
      </c>
      <c r="D1610" s="606" t="s">
        <v>397</v>
      </c>
      <c r="E1610" s="670"/>
      <c r="F1610" s="670"/>
      <c r="G1610" s="670"/>
      <c r="H1610" s="607">
        <v>116.4</v>
      </c>
      <c r="I1610" s="670"/>
      <c r="J1610" s="670"/>
      <c r="K1610" s="670"/>
      <c r="L1610" s="670"/>
      <c r="M1610" s="670"/>
      <c r="N1610" s="670"/>
      <c r="O1610" s="670"/>
      <c r="P1610" s="670"/>
      <c r="Q1610" s="603">
        <v>116.4</v>
      </c>
      <c r="R1610" s="670"/>
      <c r="S1610" s="670"/>
      <c r="T1610" s="670"/>
      <c r="U1610" s="608">
        <v>2</v>
      </c>
      <c r="V1610" s="670"/>
      <c r="W1610" s="670"/>
      <c r="X1610" s="670"/>
      <c r="Y1610" s="670"/>
      <c r="Z1610" s="670"/>
      <c r="AA1610" s="670"/>
      <c r="AB1610" s="670"/>
      <c r="AC1610" s="670"/>
      <c r="AD1610" s="605">
        <v>2</v>
      </c>
    </row>
    <row r="1611" spans="1:30" ht="15.75" thickBot="1" x14ac:dyDescent="0.3">
      <c r="A1611" s="593" t="s">
        <v>425</v>
      </c>
      <c r="B1611" s="673">
        <v>45268</v>
      </c>
      <c r="C1611" s="671" t="s">
        <v>396</v>
      </c>
      <c r="D1611" s="600" t="s">
        <v>397</v>
      </c>
      <c r="E1611" s="602"/>
      <c r="F1611" s="602"/>
      <c r="G1611" s="602"/>
      <c r="H1611" s="601">
        <v>350.43</v>
      </c>
      <c r="I1611" s="602"/>
      <c r="J1611" s="602"/>
      <c r="K1611" s="602"/>
      <c r="L1611" s="602"/>
      <c r="M1611" s="602"/>
      <c r="N1611" s="602"/>
      <c r="O1611" s="602"/>
      <c r="P1611" s="602"/>
      <c r="Q1611" s="603">
        <v>350.43</v>
      </c>
      <c r="R1611" s="602"/>
      <c r="S1611" s="602"/>
      <c r="T1611" s="602"/>
      <c r="U1611" s="604">
        <v>1</v>
      </c>
      <c r="V1611" s="602"/>
      <c r="W1611" s="602"/>
      <c r="X1611" s="602"/>
      <c r="Y1611" s="602"/>
      <c r="Z1611" s="602"/>
      <c r="AA1611" s="602"/>
      <c r="AB1611" s="602"/>
      <c r="AC1611" s="602"/>
      <c r="AD1611" s="605">
        <v>1</v>
      </c>
    </row>
    <row r="1612" spans="1:30" ht="15.75" thickBot="1" x14ac:dyDescent="0.3">
      <c r="A1612" s="593" t="s">
        <v>425</v>
      </c>
      <c r="B1612" s="672">
        <v>45271</v>
      </c>
      <c r="C1612" s="671" t="s">
        <v>396</v>
      </c>
      <c r="D1612" s="606" t="s">
        <v>397</v>
      </c>
      <c r="E1612" s="670"/>
      <c r="F1612" s="670"/>
      <c r="G1612" s="670"/>
      <c r="H1612" s="670"/>
      <c r="I1612" s="607">
        <v>6655.21</v>
      </c>
      <c r="J1612" s="670"/>
      <c r="K1612" s="670"/>
      <c r="L1612" s="670"/>
      <c r="M1612" s="670"/>
      <c r="N1612" s="670"/>
      <c r="O1612" s="670"/>
      <c r="P1612" s="670"/>
      <c r="Q1612" s="603">
        <v>6655.21</v>
      </c>
      <c r="R1612" s="670"/>
      <c r="S1612" s="670"/>
      <c r="T1612" s="670"/>
      <c r="U1612" s="670"/>
      <c r="V1612" s="608">
        <v>21</v>
      </c>
      <c r="W1612" s="670"/>
      <c r="X1612" s="670"/>
      <c r="Y1612" s="670"/>
      <c r="Z1612" s="670"/>
      <c r="AA1612" s="670"/>
      <c r="AB1612" s="670"/>
      <c r="AC1612" s="670"/>
      <c r="AD1612" s="605">
        <v>21</v>
      </c>
    </row>
    <row r="1613" spans="1:30" ht="15.75" thickBot="1" x14ac:dyDescent="0.3">
      <c r="A1613" s="593" t="s">
        <v>425</v>
      </c>
      <c r="B1613" s="673">
        <v>45275</v>
      </c>
      <c r="C1613" s="671" t="s">
        <v>396</v>
      </c>
      <c r="D1613" s="600" t="s">
        <v>397</v>
      </c>
      <c r="E1613" s="602"/>
      <c r="F1613" s="602"/>
      <c r="G1613" s="602"/>
      <c r="H1613" s="602"/>
      <c r="I1613" s="601">
        <v>4221.24</v>
      </c>
      <c r="J1613" s="602"/>
      <c r="K1613" s="602"/>
      <c r="L1613" s="602"/>
      <c r="M1613" s="602"/>
      <c r="N1613" s="602"/>
      <c r="O1613" s="602"/>
      <c r="P1613" s="602"/>
      <c r="Q1613" s="603">
        <v>4221.24</v>
      </c>
      <c r="R1613" s="602"/>
      <c r="S1613" s="602"/>
      <c r="T1613" s="602"/>
      <c r="U1613" s="602"/>
      <c r="V1613" s="604">
        <v>16</v>
      </c>
      <c r="W1613" s="602"/>
      <c r="X1613" s="602"/>
      <c r="Y1613" s="602"/>
      <c r="Z1613" s="602"/>
      <c r="AA1613" s="602"/>
      <c r="AB1613" s="602"/>
      <c r="AC1613" s="602"/>
      <c r="AD1613" s="605">
        <v>16</v>
      </c>
    </row>
    <row r="1614" spans="1:30" ht="15.75" thickBot="1" x14ac:dyDescent="0.3">
      <c r="A1614" s="593" t="s">
        <v>425</v>
      </c>
      <c r="B1614" s="672">
        <v>45279</v>
      </c>
      <c r="C1614" s="671" t="s">
        <v>396</v>
      </c>
      <c r="D1614" s="606" t="s">
        <v>397</v>
      </c>
      <c r="E1614" s="670"/>
      <c r="F1614" s="670"/>
      <c r="G1614" s="670"/>
      <c r="H1614" s="670"/>
      <c r="I1614" s="607">
        <v>570.03</v>
      </c>
      <c r="J1614" s="670"/>
      <c r="K1614" s="670"/>
      <c r="L1614" s="670"/>
      <c r="M1614" s="670"/>
      <c r="N1614" s="670"/>
      <c r="O1614" s="670"/>
      <c r="P1614" s="670"/>
      <c r="Q1614" s="603">
        <v>570.03</v>
      </c>
      <c r="R1614" s="670"/>
      <c r="S1614" s="670"/>
      <c r="T1614" s="670"/>
      <c r="U1614" s="670"/>
      <c r="V1614" s="608">
        <v>3</v>
      </c>
      <c r="W1614" s="670"/>
      <c r="X1614" s="670"/>
      <c r="Y1614" s="670"/>
      <c r="Z1614" s="670"/>
      <c r="AA1614" s="670"/>
      <c r="AB1614" s="670"/>
      <c r="AC1614" s="670"/>
      <c r="AD1614" s="605">
        <v>3</v>
      </c>
    </row>
    <row r="1615" spans="1:30" ht="15.75" thickBot="1" x14ac:dyDescent="0.3">
      <c r="A1615" s="593" t="s">
        <v>425</v>
      </c>
      <c r="B1615" s="673">
        <v>45286</v>
      </c>
      <c r="C1615" s="671" t="s">
        <v>396</v>
      </c>
      <c r="D1615" s="600" t="s">
        <v>397</v>
      </c>
      <c r="E1615" s="602"/>
      <c r="F1615" s="602"/>
      <c r="G1615" s="601">
        <v>337.04</v>
      </c>
      <c r="H1615" s="601">
        <v>3216</v>
      </c>
      <c r="I1615" s="602"/>
      <c r="J1615" s="602"/>
      <c r="K1615" s="602"/>
      <c r="L1615" s="602"/>
      <c r="M1615" s="602"/>
      <c r="N1615" s="602"/>
      <c r="O1615" s="602"/>
      <c r="P1615" s="602"/>
      <c r="Q1615" s="603">
        <v>3553.04</v>
      </c>
      <c r="R1615" s="602"/>
      <c r="S1615" s="602"/>
      <c r="T1615" s="604">
        <v>1</v>
      </c>
      <c r="U1615" s="604">
        <v>5</v>
      </c>
      <c r="V1615" s="602"/>
      <c r="W1615" s="602"/>
      <c r="X1615" s="602"/>
      <c r="Y1615" s="602"/>
      <c r="Z1615" s="602"/>
      <c r="AA1615" s="602"/>
      <c r="AB1615" s="602"/>
      <c r="AC1615" s="602"/>
      <c r="AD1615" s="605">
        <v>6</v>
      </c>
    </row>
    <row r="1616" spans="1:30" ht="15.75" thickBot="1" x14ac:dyDescent="0.3">
      <c r="A1616" s="593" t="s">
        <v>425</v>
      </c>
      <c r="B1616" s="672">
        <v>45288</v>
      </c>
      <c r="C1616" s="671" t="s">
        <v>396</v>
      </c>
      <c r="D1616" s="606" t="s">
        <v>397</v>
      </c>
      <c r="E1616" s="670"/>
      <c r="F1616" s="670"/>
      <c r="G1616" s="670"/>
      <c r="H1616" s="670"/>
      <c r="I1616" s="607">
        <v>15945.52</v>
      </c>
      <c r="J1616" s="670"/>
      <c r="K1616" s="670"/>
      <c r="L1616" s="670"/>
      <c r="M1616" s="670"/>
      <c r="N1616" s="670"/>
      <c r="O1616" s="670"/>
      <c r="P1616" s="670"/>
      <c r="Q1616" s="603">
        <v>15945.52</v>
      </c>
      <c r="R1616" s="670"/>
      <c r="S1616" s="670"/>
      <c r="T1616" s="670"/>
      <c r="U1616" s="670"/>
      <c r="V1616" s="608">
        <v>45</v>
      </c>
      <c r="W1616" s="670"/>
      <c r="X1616" s="670"/>
      <c r="Y1616" s="670"/>
      <c r="Z1616" s="670"/>
      <c r="AA1616" s="670"/>
      <c r="AB1616" s="670"/>
      <c r="AC1616" s="670"/>
      <c r="AD1616" s="605">
        <v>45</v>
      </c>
    </row>
    <row r="1617" spans="1:30" ht="15.75" thickBot="1" x14ac:dyDescent="0.3">
      <c r="A1617" s="593" t="s">
        <v>425</v>
      </c>
      <c r="B1617" s="673">
        <v>45289</v>
      </c>
      <c r="C1617" s="671" t="s">
        <v>396</v>
      </c>
      <c r="D1617" s="600" t="s">
        <v>397</v>
      </c>
      <c r="E1617" s="602"/>
      <c r="F1617" s="602"/>
      <c r="G1617" s="602"/>
      <c r="H1617" s="602"/>
      <c r="I1617" s="601">
        <v>1500</v>
      </c>
      <c r="J1617" s="602"/>
      <c r="K1617" s="602"/>
      <c r="L1617" s="602"/>
      <c r="M1617" s="602"/>
      <c r="N1617" s="602"/>
      <c r="O1617" s="602"/>
      <c r="P1617" s="602"/>
      <c r="Q1617" s="603">
        <v>1500</v>
      </c>
      <c r="R1617" s="602"/>
      <c r="S1617" s="602"/>
      <c r="T1617" s="602"/>
      <c r="U1617" s="602"/>
      <c r="V1617" s="604">
        <v>1</v>
      </c>
      <c r="W1617" s="602"/>
      <c r="X1617" s="602"/>
      <c r="Y1617" s="602"/>
      <c r="Z1617" s="602"/>
      <c r="AA1617" s="602"/>
      <c r="AB1617" s="602"/>
      <c r="AC1617" s="602"/>
      <c r="AD1617" s="605">
        <v>1</v>
      </c>
    </row>
    <row r="1618" spans="1:30" ht="15.75" thickBot="1" x14ac:dyDescent="0.3">
      <c r="A1618" s="593" t="s">
        <v>425</v>
      </c>
      <c r="B1618" s="672">
        <v>45299</v>
      </c>
      <c r="C1618" s="671" t="s">
        <v>396</v>
      </c>
      <c r="D1618" s="606" t="s">
        <v>397</v>
      </c>
      <c r="E1618" s="670"/>
      <c r="F1618" s="670"/>
      <c r="G1618" s="670"/>
      <c r="H1618" s="607">
        <v>251.37</v>
      </c>
      <c r="I1618" s="670"/>
      <c r="J1618" s="670"/>
      <c r="K1618" s="670"/>
      <c r="L1618" s="670"/>
      <c r="M1618" s="670"/>
      <c r="N1618" s="670"/>
      <c r="O1618" s="670"/>
      <c r="P1618" s="670"/>
      <c r="Q1618" s="603">
        <v>251.37</v>
      </c>
      <c r="R1618" s="670"/>
      <c r="S1618" s="670"/>
      <c r="T1618" s="670"/>
      <c r="U1618" s="608">
        <v>1</v>
      </c>
      <c r="V1618" s="670"/>
      <c r="W1618" s="670"/>
      <c r="X1618" s="670"/>
      <c r="Y1618" s="670"/>
      <c r="Z1618" s="670"/>
      <c r="AA1618" s="670"/>
      <c r="AB1618" s="670"/>
      <c r="AC1618" s="670"/>
      <c r="AD1618" s="605">
        <v>1</v>
      </c>
    </row>
    <row r="1619" spans="1:30" ht="15.75" thickBot="1" x14ac:dyDescent="0.3">
      <c r="A1619" s="593" t="s">
        <v>425</v>
      </c>
      <c r="B1619" s="673">
        <v>45300</v>
      </c>
      <c r="C1619" s="671" t="s">
        <v>396</v>
      </c>
      <c r="D1619" s="600" t="s">
        <v>397</v>
      </c>
      <c r="E1619" s="602"/>
      <c r="F1619" s="602"/>
      <c r="G1619" s="602"/>
      <c r="H1619" s="602"/>
      <c r="I1619" s="601">
        <v>2759.57</v>
      </c>
      <c r="J1619" s="601">
        <v>2159.25</v>
      </c>
      <c r="K1619" s="602"/>
      <c r="L1619" s="602"/>
      <c r="M1619" s="602"/>
      <c r="N1619" s="602"/>
      <c r="O1619" s="602"/>
      <c r="P1619" s="602"/>
      <c r="Q1619" s="603">
        <v>4918.82</v>
      </c>
      <c r="R1619" s="602"/>
      <c r="S1619" s="602"/>
      <c r="T1619" s="602"/>
      <c r="U1619" s="602"/>
      <c r="V1619" s="604">
        <v>13</v>
      </c>
      <c r="W1619" s="604">
        <v>9</v>
      </c>
      <c r="X1619" s="602"/>
      <c r="Y1619" s="602"/>
      <c r="Z1619" s="602"/>
      <c r="AA1619" s="602"/>
      <c r="AB1619" s="602"/>
      <c r="AC1619" s="602"/>
      <c r="AD1619" s="605">
        <v>22</v>
      </c>
    </row>
    <row r="1620" spans="1:30" ht="15.75" thickBot="1" x14ac:dyDescent="0.3">
      <c r="A1620" s="593" t="s">
        <v>425</v>
      </c>
      <c r="B1620" s="672">
        <v>45307</v>
      </c>
      <c r="C1620" s="671" t="s">
        <v>396</v>
      </c>
      <c r="D1620" s="606" t="s">
        <v>397</v>
      </c>
      <c r="E1620" s="670"/>
      <c r="F1620" s="670"/>
      <c r="G1620" s="670"/>
      <c r="H1620" s="670"/>
      <c r="I1620" s="670"/>
      <c r="J1620" s="607">
        <v>6000.22</v>
      </c>
      <c r="K1620" s="670"/>
      <c r="L1620" s="670"/>
      <c r="M1620" s="670"/>
      <c r="N1620" s="670"/>
      <c r="O1620" s="670"/>
      <c r="P1620" s="670"/>
      <c r="Q1620" s="603">
        <v>6000.22</v>
      </c>
      <c r="R1620" s="670"/>
      <c r="S1620" s="670"/>
      <c r="T1620" s="670"/>
      <c r="U1620" s="670"/>
      <c r="V1620" s="670"/>
      <c r="W1620" s="608">
        <v>12</v>
      </c>
      <c r="X1620" s="670"/>
      <c r="Y1620" s="670"/>
      <c r="Z1620" s="670"/>
      <c r="AA1620" s="670"/>
      <c r="AB1620" s="670"/>
      <c r="AC1620" s="670"/>
      <c r="AD1620" s="605">
        <v>12</v>
      </c>
    </row>
    <row r="1621" spans="1:30" ht="15.75" thickBot="1" x14ac:dyDescent="0.3">
      <c r="A1621" s="593" t="s">
        <v>425</v>
      </c>
      <c r="B1621" s="673">
        <v>45310</v>
      </c>
      <c r="C1621" s="671" t="s">
        <v>396</v>
      </c>
      <c r="D1621" s="600" t="s">
        <v>397</v>
      </c>
      <c r="E1621" s="602"/>
      <c r="F1621" s="602"/>
      <c r="G1621" s="602"/>
      <c r="H1621" s="601">
        <v>300</v>
      </c>
      <c r="I1621" s="602"/>
      <c r="J1621" s="602"/>
      <c r="K1621" s="602"/>
      <c r="L1621" s="602"/>
      <c r="M1621" s="602"/>
      <c r="N1621" s="602"/>
      <c r="O1621" s="602"/>
      <c r="P1621" s="602"/>
      <c r="Q1621" s="603">
        <v>300</v>
      </c>
      <c r="R1621" s="602"/>
      <c r="S1621" s="602"/>
      <c r="T1621" s="602"/>
      <c r="U1621" s="604">
        <v>1</v>
      </c>
      <c r="V1621" s="602"/>
      <c r="W1621" s="602"/>
      <c r="X1621" s="602"/>
      <c r="Y1621" s="602"/>
      <c r="Z1621" s="602"/>
      <c r="AA1621" s="602"/>
      <c r="AB1621" s="602"/>
      <c r="AC1621" s="602"/>
      <c r="AD1621" s="605">
        <v>1</v>
      </c>
    </row>
    <row r="1622" spans="1:30" ht="15.75" thickBot="1" x14ac:dyDescent="0.3">
      <c r="A1622" s="593" t="s">
        <v>425</v>
      </c>
      <c r="B1622" s="672">
        <v>45314</v>
      </c>
      <c r="C1622" s="671" t="s">
        <v>396</v>
      </c>
      <c r="D1622" s="606" t="s">
        <v>397</v>
      </c>
      <c r="E1622" s="670"/>
      <c r="F1622" s="670"/>
      <c r="G1622" s="670"/>
      <c r="H1622" s="670"/>
      <c r="I1622" s="670"/>
      <c r="J1622" s="607">
        <v>400</v>
      </c>
      <c r="K1622" s="670"/>
      <c r="L1622" s="670"/>
      <c r="M1622" s="670"/>
      <c r="N1622" s="670"/>
      <c r="O1622" s="670"/>
      <c r="P1622" s="670"/>
      <c r="Q1622" s="603">
        <v>400</v>
      </c>
      <c r="R1622" s="670"/>
      <c r="S1622" s="670"/>
      <c r="T1622" s="670"/>
      <c r="U1622" s="670"/>
      <c r="V1622" s="670"/>
      <c r="W1622" s="608">
        <v>1</v>
      </c>
      <c r="X1622" s="670"/>
      <c r="Y1622" s="670"/>
      <c r="Z1622" s="670"/>
      <c r="AA1622" s="670"/>
      <c r="AB1622" s="670"/>
      <c r="AC1622" s="670"/>
      <c r="AD1622" s="605">
        <v>1</v>
      </c>
    </row>
    <row r="1623" spans="1:30" ht="15.75" thickBot="1" x14ac:dyDescent="0.3">
      <c r="A1623" s="593" t="s">
        <v>425</v>
      </c>
      <c r="B1623" s="673">
        <v>45315</v>
      </c>
      <c r="C1623" s="671" t="s">
        <v>396</v>
      </c>
      <c r="D1623" s="600" t="s">
        <v>397</v>
      </c>
      <c r="E1623" s="602"/>
      <c r="F1623" s="602"/>
      <c r="G1623" s="602"/>
      <c r="H1623" s="602"/>
      <c r="I1623" s="602"/>
      <c r="J1623" s="601">
        <v>3345.57</v>
      </c>
      <c r="K1623" s="602"/>
      <c r="L1623" s="602"/>
      <c r="M1623" s="602"/>
      <c r="N1623" s="602"/>
      <c r="O1623" s="602"/>
      <c r="P1623" s="602"/>
      <c r="Q1623" s="603">
        <v>3345.57</v>
      </c>
      <c r="R1623" s="602"/>
      <c r="S1623" s="602"/>
      <c r="T1623" s="602"/>
      <c r="U1623" s="602"/>
      <c r="V1623" s="602"/>
      <c r="W1623" s="604">
        <v>12</v>
      </c>
      <c r="X1623" s="602"/>
      <c r="Y1623" s="602"/>
      <c r="Z1623" s="602"/>
      <c r="AA1623" s="602"/>
      <c r="AB1623" s="602"/>
      <c r="AC1623" s="602"/>
      <c r="AD1623" s="605">
        <v>12</v>
      </c>
    </row>
    <row r="1624" spans="1:30" ht="15.75" thickBot="1" x14ac:dyDescent="0.3">
      <c r="A1624" s="593" t="s">
        <v>425</v>
      </c>
      <c r="B1624" s="672">
        <v>45320</v>
      </c>
      <c r="C1624" s="671" t="s">
        <v>396</v>
      </c>
      <c r="D1624" s="606" t="s">
        <v>397</v>
      </c>
      <c r="E1624" s="670"/>
      <c r="F1624" s="670"/>
      <c r="G1624" s="670"/>
      <c r="H1624" s="670"/>
      <c r="I1624" s="670"/>
      <c r="J1624" s="607">
        <v>4708.46</v>
      </c>
      <c r="K1624" s="670"/>
      <c r="L1624" s="670"/>
      <c r="M1624" s="670"/>
      <c r="N1624" s="670"/>
      <c r="O1624" s="670"/>
      <c r="P1624" s="670"/>
      <c r="Q1624" s="603">
        <v>4708.46</v>
      </c>
      <c r="R1624" s="670"/>
      <c r="S1624" s="670"/>
      <c r="T1624" s="670"/>
      <c r="U1624" s="670"/>
      <c r="V1624" s="670"/>
      <c r="W1624" s="608">
        <v>7</v>
      </c>
      <c r="X1624" s="670"/>
      <c r="Y1624" s="670"/>
      <c r="Z1624" s="670"/>
      <c r="AA1624" s="670"/>
      <c r="AB1624" s="670"/>
      <c r="AC1624" s="670"/>
      <c r="AD1624" s="605">
        <v>7</v>
      </c>
    </row>
    <row r="1625" spans="1:30" ht="15.75" thickBot="1" x14ac:dyDescent="0.3">
      <c r="A1625" s="593" t="s">
        <v>425</v>
      </c>
      <c r="B1625" s="673">
        <v>45324</v>
      </c>
      <c r="C1625" s="671" t="s">
        <v>396</v>
      </c>
      <c r="D1625" s="600" t="s">
        <v>397</v>
      </c>
      <c r="E1625" s="602"/>
      <c r="F1625" s="602"/>
      <c r="G1625" s="602"/>
      <c r="H1625" s="602"/>
      <c r="I1625" s="602"/>
      <c r="J1625" s="601">
        <v>8736.9500000000007</v>
      </c>
      <c r="K1625" s="602"/>
      <c r="L1625" s="602"/>
      <c r="M1625" s="602"/>
      <c r="N1625" s="602"/>
      <c r="O1625" s="602"/>
      <c r="P1625" s="602"/>
      <c r="Q1625" s="603">
        <v>8736.9500000000007</v>
      </c>
      <c r="R1625" s="602"/>
      <c r="S1625" s="602"/>
      <c r="T1625" s="602"/>
      <c r="U1625" s="602"/>
      <c r="V1625" s="602"/>
      <c r="W1625" s="604">
        <v>25</v>
      </c>
      <c r="X1625" s="602"/>
      <c r="Y1625" s="602"/>
      <c r="Z1625" s="602"/>
      <c r="AA1625" s="602"/>
      <c r="AB1625" s="602"/>
      <c r="AC1625" s="602"/>
      <c r="AD1625" s="605">
        <v>25</v>
      </c>
    </row>
    <row r="1626" spans="1:30" ht="15.75" thickBot="1" x14ac:dyDescent="0.3">
      <c r="A1626" s="593" t="s">
        <v>425</v>
      </c>
      <c r="B1626" s="672">
        <v>45328</v>
      </c>
      <c r="C1626" s="671" t="s">
        <v>396</v>
      </c>
      <c r="D1626" s="606" t="s">
        <v>397</v>
      </c>
      <c r="E1626" s="670"/>
      <c r="F1626" s="670"/>
      <c r="G1626" s="670"/>
      <c r="H1626" s="670"/>
      <c r="I1626" s="670"/>
      <c r="J1626" s="607">
        <v>5168.68</v>
      </c>
      <c r="K1626" s="607">
        <v>781.68</v>
      </c>
      <c r="L1626" s="670"/>
      <c r="M1626" s="670"/>
      <c r="N1626" s="670"/>
      <c r="O1626" s="670"/>
      <c r="P1626" s="670"/>
      <c r="Q1626" s="603">
        <v>5950.36</v>
      </c>
      <c r="R1626" s="670"/>
      <c r="S1626" s="670"/>
      <c r="T1626" s="670"/>
      <c r="U1626" s="670"/>
      <c r="V1626" s="670"/>
      <c r="W1626" s="608">
        <v>18</v>
      </c>
      <c r="X1626" s="608">
        <v>1</v>
      </c>
      <c r="Y1626" s="670"/>
      <c r="Z1626" s="670"/>
      <c r="AA1626" s="670"/>
      <c r="AB1626" s="670"/>
      <c r="AC1626" s="670"/>
      <c r="AD1626" s="605">
        <v>19</v>
      </c>
    </row>
    <row r="1627" spans="1:30" ht="15.75" thickBot="1" x14ac:dyDescent="0.3">
      <c r="A1627" s="593" t="s">
        <v>425</v>
      </c>
      <c r="B1627" s="673">
        <v>45334</v>
      </c>
      <c r="C1627" s="671" t="s">
        <v>396</v>
      </c>
      <c r="D1627" s="600" t="s">
        <v>397</v>
      </c>
      <c r="E1627" s="602"/>
      <c r="F1627" s="602"/>
      <c r="G1627" s="602"/>
      <c r="H1627" s="602"/>
      <c r="I1627" s="602"/>
      <c r="J1627" s="602"/>
      <c r="K1627" s="601">
        <v>3225.58</v>
      </c>
      <c r="L1627" s="602"/>
      <c r="M1627" s="602"/>
      <c r="N1627" s="602"/>
      <c r="O1627" s="602"/>
      <c r="P1627" s="602"/>
      <c r="Q1627" s="603">
        <v>3225.58</v>
      </c>
      <c r="R1627" s="602"/>
      <c r="S1627" s="602"/>
      <c r="T1627" s="602"/>
      <c r="U1627" s="602"/>
      <c r="V1627" s="602"/>
      <c r="W1627" s="602"/>
      <c r="X1627" s="604">
        <v>14</v>
      </c>
      <c r="Y1627" s="602"/>
      <c r="Z1627" s="602"/>
      <c r="AA1627" s="602"/>
      <c r="AB1627" s="602"/>
      <c r="AC1627" s="602"/>
      <c r="AD1627" s="605">
        <v>14</v>
      </c>
    </row>
    <row r="1628" spans="1:30" ht="15.75" thickBot="1" x14ac:dyDescent="0.3">
      <c r="A1628" s="593" t="s">
        <v>425</v>
      </c>
      <c r="B1628" s="672">
        <v>45338</v>
      </c>
      <c r="C1628" s="671" t="s">
        <v>396</v>
      </c>
      <c r="D1628" s="606" t="s">
        <v>397</v>
      </c>
      <c r="E1628" s="670"/>
      <c r="F1628" s="670"/>
      <c r="G1628" s="670"/>
      <c r="H1628" s="670"/>
      <c r="I1628" s="670"/>
      <c r="J1628" s="670"/>
      <c r="K1628" s="607">
        <v>1523.12</v>
      </c>
      <c r="L1628" s="670"/>
      <c r="M1628" s="670"/>
      <c r="N1628" s="670"/>
      <c r="O1628" s="670"/>
      <c r="P1628" s="670"/>
      <c r="Q1628" s="603">
        <v>1523.12</v>
      </c>
      <c r="R1628" s="670"/>
      <c r="S1628" s="670"/>
      <c r="T1628" s="670"/>
      <c r="U1628" s="670"/>
      <c r="V1628" s="670"/>
      <c r="W1628" s="670"/>
      <c r="X1628" s="608">
        <v>4</v>
      </c>
      <c r="Y1628" s="670"/>
      <c r="Z1628" s="670"/>
      <c r="AA1628" s="670"/>
      <c r="AB1628" s="670"/>
      <c r="AC1628" s="670"/>
      <c r="AD1628" s="605">
        <v>4</v>
      </c>
    </row>
    <row r="1629" spans="1:30" ht="15.75" thickBot="1" x14ac:dyDescent="0.3">
      <c r="A1629" s="593" t="s">
        <v>425</v>
      </c>
      <c r="B1629" s="673">
        <v>45343</v>
      </c>
      <c r="C1629" s="671" t="s">
        <v>396</v>
      </c>
      <c r="D1629" s="600" t="s">
        <v>397</v>
      </c>
      <c r="E1629" s="602"/>
      <c r="F1629" s="602"/>
      <c r="G1629" s="602"/>
      <c r="H1629" s="602"/>
      <c r="I1629" s="602"/>
      <c r="J1629" s="602"/>
      <c r="K1629" s="601">
        <v>6401.22</v>
      </c>
      <c r="L1629" s="602"/>
      <c r="M1629" s="602"/>
      <c r="N1629" s="602"/>
      <c r="O1629" s="602"/>
      <c r="P1629" s="602"/>
      <c r="Q1629" s="603">
        <v>6401.22</v>
      </c>
      <c r="R1629" s="602"/>
      <c r="S1629" s="602"/>
      <c r="T1629" s="602"/>
      <c r="U1629" s="602"/>
      <c r="V1629" s="602"/>
      <c r="W1629" s="602"/>
      <c r="X1629" s="604">
        <v>17</v>
      </c>
      <c r="Y1629" s="602"/>
      <c r="Z1629" s="602"/>
      <c r="AA1629" s="602"/>
      <c r="AB1629" s="602"/>
      <c r="AC1629" s="602"/>
      <c r="AD1629" s="605">
        <v>17</v>
      </c>
    </row>
    <row r="1630" spans="1:30" ht="15.75" thickBot="1" x14ac:dyDescent="0.3">
      <c r="A1630" s="593" t="s">
        <v>425</v>
      </c>
      <c r="B1630" s="672">
        <v>45344</v>
      </c>
      <c r="C1630" s="671" t="s">
        <v>396</v>
      </c>
      <c r="D1630" s="606" t="s">
        <v>397</v>
      </c>
      <c r="E1630" s="670"/>
      <c r="F1630" s="670"/>
      <c r="G1630" s="670"/>
      <c r="H1630" s="670"/>
      <c r="I1630" s="670"/>
      <c r="J1630" s="670"/>
      <c r="K1630" s="607">
        <v>7236.68</v>
      </c>
      <c r="L1630" s="670"/>
      <c r="M1630" s="670"/>
      <c r="N1630" s="670"/>
      <c r="O1630" s="670"/>
      <c r="P1630" s="670"/>
      <c r="Q1630" s="603">
        <v>7236.68</v>
      </c>
      <c r="R1630" s="670"/>
      <c r="S1630" s="670"/>
      <c r="T1630" s="670"/>
      <c r="U1630" s="670"/>
      <c r="V1630" s="670"/>
      <c r="W1630" s="670"/>
      <c r="X1630" s="608">
        <v>24</v>
      </c>
      <c r="Y1630" s="670"/>
      <c r="Z1630" s="670"/>
      <c r="AA1630" s="670"/>
      <c r="AB1630" s="670"/>
      <c r="AC1630" s="670"/>
      <c r="AD1630" s="605">
        <v>24</v>
      </c>
    </row>
    <row r="1631" spans="1:30" ht="15.75" thickBot="1" x14ac:dyDescent="0.3">
      <c r="A1631" s="593" t="s">
        <v>425</v>
      </c>
      <c r="B1631" s="673">
        <v>45348</v>
      </c>
      <c r="C1631" s="671" t="s">
        <v>396</v>
      </c>
      <c r="D1631" s="600" t="s">
        <v>397</v>
      </c>
      <c r="E1631" s="602"/>
      <c r="F1631" s="602"/>
      <c r="G1631" s="602"/>
      <c r="H1631" s="602"/>
      <c r="I1631" s="602"/>
      <c r="J1631" s="602"/>
      <c r="K1631" s="601">
        <v>1343.2</v>
      </c>
      <c r="L1631" s="602"/>
      <c r="M1631" s="602"/>
      <c r="N1631" s="602"/>
      <c r="O1631" s="602"/>
      <c r="P1631" s="602"/>
      <c r="Q1631" s="603">
        <v>1343.2</v>
      </c>
      <c r="R1631" s="602"/>
      <c r="S1631" s="602"/>
      <c r="T1631" s="602"/>
      <c r="U1631" s="602"/>
      <c r="V1631" s="602"/>
      <c r="W1631" s="602"/>
      <c r="X1631" s="604">
        <v>2</v>
      </c>
      <c r="Y1631" s="602"/>
      <c r="Z1631" s="602"/>
      <c r="AA1631" s="602"/>
      <c r="AB1631" s="602"/>
      <c r="AC1631" s="602"/>
      <c r="AD1631" s="605">
        <v>2</v>
      </c>
    </row>
    <row r="1632" spans="1:30" ht="15.75" thickBot="1" x14ac:dyDescent="0.3">
      <c r="A1632" s="593" t="s">
        <v>425</v>
      </c>
      <c r="B1632" s="672">
        <v>45358</v>
      </c>
      <c r="C1632" s="671" t="s">
        <v>396</v>
      </c>
      <c r="D1632" s="606" t="s">
        <v>397</v>
      </c>
      <c r="E1632" s="670"/>
      <c r="F1632" s="670"/>
      <c r="G1632" s="670"/>
      <c r="H1632" s="670"/>
      <c r="I1632" s="670"/>
      <c r="J1632" s="670"/>
      <c r="K1632" s="607">
        <v>12131.81</v>
      </c>
      <c r="L1632" s="670"/>
      <c r="M1632" s="670"/>
      <c r="N1632" s="670"/>
      <c r="O1632" s="670"/>
      <c r="P1632" s="670"/>
      <c r="Q1632" s="603">
        <v>12131.81</v>
      </c>
      <c r="R1632" s="670"/>
      <c r="S1632" s="670"/>
      <c r="T1632" s="670"/>
      <c r="U1632" s="670"/>
      <c r="V1632" s="670"/>
      <c r="W1632" s="670"/>
      <c r="X1632" s="608">
        <v>25</v>
      </c>
      <c r="Y1632" s="670"/>
      <c r="Z1632" s="670"/>
      <c r="AA1632" s="670"/>
      <c r="AB1632" s="670"/>
      <c r="AC1632" s="670"/>
      <c r="AD1632" s="605">
        <v>25</v>
      </c>
    </row>
    <row r="1633" spans="1:30" ht="15.75" thickBot="1" x14ac:dyDescent="0.3">
      <c r="A1633" s="593" t="s">
        <v>425</v>
      </c>
      <c r="B1633" s="673">
        <v>45359</v>
      </c>
      <c r="C1633" s="671" t="s">
        <v>396</v>
      </c>
      <c r="D1633" s="600" t="s">
        <v>397</v>
      </c>
      <c r="E1633" s="602"/>
      <c r="F1633" s="602"/>
      <c r="G1633" s="602"/>
      <c r="H1633" s="602"/>
      <c r="I1633" s="602"/>
      <c r="J1633" s="602"/>
      <c r="K1633" s="602"/>
      <c r="L1633" s="601">
        <v>1065.8599999999999</v>
      </c>
      <c r="M1633" s="602"/>
      <c r="N1633" s="602"/>
      <c r="O1633" s="602"/>
      <c r="P1633" s="602"/>
      <c r="Q1633" s="603">
        <v>1065.8599999999999</v>
      </c>
      <c r="R1633" s="602"/>
      <c r="S1633" s="602"/>
      <c r="T1633" s="602"/>
      <c r="U1633" s="602"/>
      <c r="V1633" s="602"/>
      <c r="W1633" s="602"/>
      <c r="X1633" s="602"/>
      <c r="Y1633" s="604">
        <v>4</v>
      </c>
      <c r="Z1633" s="602"/>
      <c r="AA1633" s="602"/>
      <c r="AB1633" s="602"/>
      <c r="AC1633" s="602"/>
      <c r="AD1633" s="605">
        <v>4</v>
      </c>
    </row>
    <row r="1634" spans="1:30" ht="15.75" thickBot="1" x14ac:dyDescent="0.3">
      <c r="A1634" s="593" t="s">
        <v>425</v>
      </c>
      <c r="B1634" s="672">
        <v>45363</v>
      </c>
      <c r="C1634" s="671" t="s">
        <v>396</v>
      </c>
      <c r="D1634" s="606" t="s">
        <v>397</v>
      </c>
      <c r="E1634" s="670"/>
      <c r="F1634" s="670"/>
      <c r="G1634" s="670"/>
      <c r="H1634" s="670"/>
      <c r="I1634" s="670"/>
      <c r="J1634" s="670"/>
      <c r="K1634" s="670"/>
      <c r="L1634" s="607">
        <v>1200</v>
      </c>
      <c r="M1634" s="670"/>
      <c r="N1634" s="670"/>
      <c r="O1634" s="670"/>
      <c r="P1634" s="670"/>
      <c r="Q1634" s="603">
        <v>1200</v>
      </c>
      <c r="R1634" s="670"/>
      <c r="S1634" s="670"/>
      <c r="T1634" s="670"/>
      <c r="U1634" s="670"/>
      <c r="V1634" s="670"/>
      <c r="W1634" s="670"/>
      <c r="X1634" s="670"/>
      <c r="Y1634" s="608">
        <v>3</v>
      </c>
      <c r="Z1634" s="670"/>
      <c r="AA1634" s="670"/>
      <c r="AB1634" s="670"/>
      <c r="AC1634" s="670"/>
      <c r="AD1634" s="605">
        <v>3</v>
      </c>
    </row>
    <row r="1635" spans="1:30" ht="15.75" thickBot="1" x14ac:dyDescent="0.3">
      <c r="A1635" s="593" t="s">
        <v>425</v>
      </c>
      <c r="B1635" s="673">
        <v>45366</v>
      </c>
      <c r="C1635" s="671" t="s">
        <v>396</v>
      </c>
      <c r="D1635" s="600" t="s">
        <v>397</v>
      </c>
      <c r="E1635" s="602"/>
      <c r="F1635" s="602"/>
      <c r="G1635" s="602"/>
      <c r="H1635" s="602"/>
      <c r="I1635" s="602"/>
      <c r="J1635" s="602"/>
      <c r="K1635" s="602"/>
      <c r="L1635" s="601">
        <v>5023.93</v>
      </c>
      <c r="M1635" s="602"/>
      <c r="N1635" s="602"/>
      <c r="O1635" s="602"/>
      <c r="P1635" s="602"/>
      <c r="Q1635" s="603">
        <v>5023.93</v>
      </c>
      <c r="R1635" s="602"/>
      <c r="S1635" s="602"/>
      <c r="T1635" s="602"/>
      <c r="U1635" s="602"/>
      <c r="V1635" s="602"/>
      <c r="W1635" s="602"/>
      <c r="X1635" s="602"/>
      <c r="Y1635" s="604">
        <v>19</v>
      </c>
      <c r="Z1635" s="602"/>
      <c r="AA1635" s="602"/>
      <c r="AB1635" s="602"/>
      <c r="AC1635" s="602"/>
      <c r="AD1635" s="605">
        <v>19</v>
      </c>
    </row>
    <row r="1636" spans="1:30" ht="15.75" thickBot="1" x14ac:dyDescent="0.3">
      <c r="A1636" s="593" t="s">
        <v>425</v>
      </c>
      <c r="B1636" s="672">
        <v>45373</v>
      </c>
      <c r="C1636" s="671" t="s">
        <v>396</v>
      </c>
      <c r="D1636" s="606" t="s">
        <v>397</v>
      </c>
      <c r="E1636" s="670"/>
      <c r="F1636" s="670"/>
      <c r="G1636" s="670"/>
      <c r="H1636" s="670"/>
      <c r="I1636" s="670"/>
      <c r="J1636" s="670"/>
      <c r="K1636" s="670"/>
      <c r="L1636" s="607">
        <v>9106.14</v>
      </c>
      <c r="M1636" s="670"/>
      <c r="N1636" s="670"/>
      <c r="O1636" s="670"/>
      <c r="P1636" s="670"/>
      <c r="Q1636" s="603">
        <v>9106.14</v>
      </c>
      <c r="R1636" s="670"/>
      <c r="S1636" s="670"/>
      <c r="T1636" s="670"/>
      <c r="U1636" s="670"/>
      <c r="V1636" s="670"/>
      <c r="W1636" s="670"/>
      <c r="X1636" s="670"/>
      <c r="Y1636" s="608">
        <v>29</v>
      </c>
      <c r="Z1636" s="670"/>
      <c r="AA1636" s="670"/>
      <c r="AB1636" s="670"/>
      <c r="AC1636" s="670"/>
      <c r="AD1636" s="605">
        <v>29</v>
      </c>
    </row>
    <row r="1637" spans="1:30" ht="15.75" thickBot="1" x14ac:dyDescent="0.3">
      <c r="A1637" s="593" t="s">
        <v>425</v>
      </c>
      <c r="B1637" s="673">
        <v>45378</v>
      </c>
      <c r="C1637" s="671" t="s">
        <v>396</v>
      </c>
      <c r="D1637" s="600" t="s">
        <v>397</v>
      </c>
      <c r="E1637" s="602"/>
      <c r="F1637" s="602"/>
      <c r="G1637" s="602"/>
      <c r="H1637" s="602"/>
      <c r="I1637" s="602"/>
      <c r="J1637" s="602"/>
      <c r="K1637" s="602"/>
      <c r="L1637" s="601">
        <v>300</v>
      </c>
      <c r="M1637" s="602"/>
      <c r="N1637" s="602"/>
      <c r="O1637" s="602"/>
      <c r="P1637" s="602"/>
      <c r="Q1637" s="603">
        <v>300</v>
      </c>
      <c r="R1637" s="602"/>
      <c r="S1637" s="602"/>
      <c r="T1637" s="602"/>
      <c r="U1637" s="602"/>
      <c r="V1637" s="602"/>
      <c r="W1637" s="602"/>
      <c r="X1637" s="602"/>
      <c r="Y1637" s="604">
        <v>1</v>
      </c>
      <c r="Z1637" s="602"/>
      <c r="AA1637" s="602"/>
      <c r="AB1637" s="602"/>
      <c r="AC1637" s="602"/>
      <c r="AD1637" s="605">
        <v>1</v>
      </c>
    </row>
    <row r="1638" spans="1:30" ht="15.75" thickBot="1" x14ac:dyDescent="0.3">
      <c r="A1638" s="593" t="s">
        <v>425</v>
      </c>
      <c r="B1638" s="672">
        <v>45380</v>
      </c>
      <c r="C1638" s="671" t="s">
        <v>396</v>
      </c>
      <c r="D1638" s="606" t="s">
        <v>397</v>
      </c>
      <c r="E1638" s="670"/>
      <c r="F1638" s="670"/>
      <c r="G1638" s="670"/>
      <c r="H1638" s="670"/>
      <c r="I1638" s="670"/>
      <c r="J1638" s="670"/>
      <c r="K1638" s="670"/>
      <c r="L1638" s="607">
        <v>3519.63</v>
      </c>
      <c r="M1638" s="670"/>
      <c r="N1638" s="670"/>
      <c r="O1638" s="670"/>
      <c r="P1638" s="670"/>
      <c r="Q1638" s="603">
        <v>3519.63</v>
      </c>
      <c r="R1638" s="670"/>
      <c r="S1638" s="670"/>
      <c r="T1638" s="670"/>
      <c r="U1638" s="670"/>
      <c r="V1638" s="670"/>
      <c r="W1638" s="670"/>
      <c r="X1638" s="670"/>
      <c r="Y1638" s="608">
        <v>7</v>
      </c>
      <c r="Z1638" s="670"/>
      <c r="AA1638" s="670"/>
      <c r="AB1638" s="670"/>
      <c r="AC1638" s="670"/>
      <c r="AD1638" s="605">
        <v>7</v>
      </c>
    </row>
    <row r="1639" spans="1:30" ht="15.75" thickBot="1" x14ac:dyDescent="0.3">
      <c r="A1639" s="593" t="s">
        <v>425</v>
      </c>
      <c r="B1639" s="673">
        <v>45383</v>
      </c>
      <c r="C1639" s="671" t="s">
        <v>396</v>
      </c>
      <c r="D1639" s="600" t="s">
        <v>397</v>
      </c>
      <c r="E1639" s="602"/>
      <c r="F1639" s="602"/>
      <c r="G1639" s="602"/>
      <c r="H1639" s="602"/>
      <c r="I1639" s="602"/>
      <c r="J1639" s="602"/>
      <c r="K1639" s="601">
        <v>700</v>
      </c>
      <c r="L1639" s="602"/>
      <c r="M1639" s="602"/>
      <c r="N1639" s="602"/>
      <c r="O1639" s="602"/>
      <c r="P1639" s="602"/>
      <c r="Q1639" s="603">
        <v>700</v>
      </c>
      <c r="R1639" s="602"/>
      <c r="S1639" s="602"/>
      <c r="T1639" s="602"/>
      <c r="U1639" s="602"/>
      <c r="V1639" s="602"/>
      <c r="W1639" s="602"/>
      <c r="X1639" s="604">
        <v>2</v>
      </c>
      <c r="Y1639" s="602"/>
      <c r="Z1639" s="602"/>
      <c r="AA1639" s="602"/>
      <c r="AB1639" s="602"/>
      <c r="AC1639" s="602"/>
      <c r="AD1639" s="605">
        <v>2</v>
      </c>
    </row>
    <row r="1640" spans="1:30" ht="15.75" thickBot="1" x14ac:dyDescent="0.3">
      <c r="A1640" s="593" t="s">
        <v>425</v>
      </c>
      <c r="B1640" s="672">
        <v>45387</v>
      </c>
      <c r="C1640" s="671" t="s">
        <v>396</v>
      </c>
      <c r="D1640" s="606" t="s">
        <v>397</v>
      </c>
      <c r="E1640" s="670"/>
      <c r="F1640" s="670"/>
      <c r="G1640" s="670"/>
      <c r="H1640" s="670"/>
      <c r="I1640" s="670"/>
      <c r="J1640" s="670"/>
      <c r="K1640" s="670"/>
      <c r="L1640" s="607">
        <v>7724.8</v>
      </c>
      <c r="M1640" s="670"/>
      <c r="N1640" s="670"/>
      <c r="O1640" s="670"/>
      <c r="P1640" s="670"/>
      <c r="Q1640" s="603">
        <v>7724.8</v>
      </c>
      <c r="R1640" s="670"/>
      <c r="S1640" s="670"/>
      <c r="T1640" s="670"/>
      <c r="U1640" s="670"/>
      <c r="V1640" s="670"/>
      <c r="W1640" s="670"/>
      <c r="X1640" s="670"/>
      <c r="Y1640" s="608">
        <v>19</v>
      </c>
      <c r="Z1640" s="670"/>
      <c r="AA1640" s="670"/>
      <c r="AB1640" s="670"/>
      <c r="AC1640" s="670"/>
      <c r="AD1640" s="605">
        <v>19</v>
      </c>
    </row>
    <row r="1641" spans="1:30" ht="15.75" thickBot="1" x14ac:dyDescent="0.3">
      <c r="A1641" s="593" t="s">
        <v>425</v>
      </c>
      <c r="B1641" s="673">
        <v>45390</v>
      </c>
      <c r="C1641" s="671" t="s">
        <v>396</v>
      </c>
      <c r="D1641" s="600" t="s">
        <v>397</v>
      </c>
      <c r="E1641" s="602"/>
      <c r="F1641" s="602"/>
      <c r="G1641" s="602"/>
      <c r="H1641" s="602"/>
      <c r="I1641" s="602"/>
      <c r="J1641" s="602"/>
      <c r="K1641" s="602"/>
      <c r="L1641" s="602"/>
      <c r="M1641" s="601">
        <v>1150.82</v>
      </c>
      <c r="N1641" s="602"/>
      <c r="O1641" s="602"/>
      <c r="P1641" s="602"/>
      <c r="Q1641" s="603">
        <v>1150.82</v>
      </c>
      <c r="R1641" s="602"/>
      <c r="S1641" s="602"/>
      <c r="T1641" s="602"/>
      <c r="U1641" s="602"/>
      <c r="V1641" s="602"/>
      <c r="W1641" s="602"/>
      <c r="X1641" s="602"/>
      <c r="Y1641" s="602"/>
      <c r="Z1641" s="604">
        <v>2</v>
      </c>
      <c r="AA1641" s="602"/>
      <c r="AB1641" s="602"/>
      <c r="AC1641" s="602"/>
      <c r="AD1641" s="605">
        <v>2</v>
      </c>
    </row>
    <row r="1642" spans="1:30" ht="15.75" thickBot="1" x14ac:dyDescent="0.3">
      <c r="A1642" s="593" t="s">
        <v>425</v>
      </c>
      <c r="B1642" s="672">
        <v>45392</v>
      </c>
      <c r="C1642" s="671" t="s">
        <v>396</v>
      </c>
      <c r="D1642" s="606" t="s">
        <v>397</v>
      </c>
      <c r="E1642" s="670"/>
      <c r="F1642" s="670"/>
      <c r="G1642" s="670"/>
      <c r="H1642" s="670"/>
      <c r="I1642" s="670"/>
      <c r="J1642" s="670"/>
      <c r="K1642" s="670"/>
      <c r="L1642" s="670"/>
      <c r="M1642" s="607">
        <v>1206.1099999999999</v>
      </c>
      <c r="N1642" s="670"/>
      <c r="O1642" s="670"/>
      <c r="P1642" s="670"/>
      <c r="Q1642" s="603">
        <v>1206.1099999999999</v>
      </c>
      <c r="R1642" s="670"/>
      <c r="S1642" s="670"/>
      <c r="T1642" s="670"/>
      <c r="U1642" s="670"/>
      <c r="V1642" s="670"/>
      <c r="W1642" s="670"/>
      <c r="X1642" s="670"/>
      <c r="Y1642" s="670"/>
      <c r="Z1642" s="608">
        <v>6</v>
      </c>
      <c r="AA1642" s="670"/>
      <c r="AB1642" s="670"/>
      <c r="AC1642" s="670"/>
      <c r="AD1642" s="605">
        <v>6</v>
      </c>
    </row>
    <row r="1643" spans="1:30" ht="15.75" thickBot="1" x14ac:dyDescent="0.3">
      <c r="A1643" s="593" t="s">
        <v>425</v>
      </c>
      <c r="B1643" s="673">
        <v>45394</v>
      </c>
      <c r="C1643" s="671" t="s">
        <v>396</v>
      </c>
      <c r="D1643" s="600" t="s">
        <v>397</v>
      </c>
      <c r="E1643" s="602"/>
      <c r="F1643" s="602"/>
      <c r="G1643" s="602"/>
      <c r="H1643" s="602"/>
      <c r="I1643" s="602"/>
      <c r="J1643" s="602"/>
      <c r="K1643" s="602"/>
      <c r="L1643" s="602"/>
      <c r="M1643" s="601">
        <v>1259.07</v>
      </c>
      <c r="N1643" s="602"/>
      <c r="O1643" s="602"/>
      <c r="P1643" s="602"/>
      <c r="Q1643" s="603">
        <v>1259.07</v>
      </c>
      <c r="R1643" s="602"/>
      <c r="S1643" s="602"/>
      <c r="T1643" s="602"/>
      <c r="U1643" s="602"/>
      <c r="V1643" s="602"/>
      <c r="W1643" s="602"/>
      <c r="X1643" s="602"/>
      <c r="Y1643" s="602"/>
      <c r="Z1643" s="604">
        <v>5</v>
      </c>
      <c r="AA1643" s="602"/>
      <c r="AB1643" s="602"/>
      <c r="AC1643" s="602"/>
      <c r="AD1643" s="605">
        <v>5</v>
      </c>
    </row>
    <row r="1644" spans="1:30" ht="15.75" thickBot="1" x14ac:dyDescent="0.3">
      <c r="A1644" s="593" t="s">
        <v>425</v>
      </c>
      <c r="B1644" s="672">
        <v>45398</v>
      </c>
      <c r="C1644" s="671" t="s">
        <v>396</v>
      </c>
      <c r="D1644" s="606" t="s">
        <v>397</v>
      </c>
      <c r="E1644" s="670"/>
      <c r="F1644" s="670"/>
      <c r="G1644" s="670"/>
      <c r="H1644" s="670"/>
      <c r="I1644" s="670"/>
      <c r="J1644" s="670"/>
      <c r="K1644" s="670"/>
      <c r="L1644" s="670"/>
      <c r="M1644" s="607">
        <v>1150</v>
      </c>
      <c r="N1644" s="670"/>
      <c r="O1644" s="670"/>
      <c r="P1644" s="670"/>
      <c r="Q1644" s="603">
        <v>1150</v>
      </c>
      <c r="R1644" s="670"/>
      <c r="S1644" s="670"/>
      <c r="T1644" s="670"/>
      <c r="U1644" s="670"/>
      <c r="V1644" s="670"/>
      <c r="W1644" s="670"/>
      <c r="X1644" s="670"/>
      <c r="Y1644" s="670"/>
      <c r="Z1644" s="608">
        <v>2</v>
      </c>
      <c r="AA1644" s="670"/>
      <c r="AB1644" s="670"/>
      <c r="AC1644" s="670"/>
      <c r="AD1644" s="605">
        <v>2</v>
      </c>
    </row>
    <row r="1645" spans="1:30" ht="15.75" thickBot="1" x14ac:dyDescent="0.3">
      <c r="A1645" s="593" t="s">
        <v>425</v>
      </c>
      <c r="B1645" s="673">
        <v>45401</v>
      </c>
      <c r="C1645" s="671" t="s">
        <v>396</v>
      </c>
      <c r="D1645" s="600" t="s">
        <v>397</v>
      </c>
      <c r="E1645" s="602"/>
      <c r="F1645" s="602"/>
      <c r="G1645" s="602"/>
      <c r="H1645" s="602"/>
      <c r="I1645" s="602"/>
      <c r="J1645" s="602"/>
      <c r="K1645" s="602"/>
      <c r="L1645" s="602"/>
      <c r="M1645" s="601">
        <v>6389.92</v>
      </c>
      <c r="N1645" s="602"/>
      <c r="O1645" s="602"/>
      <c r="P1645" s="602"/>
      <c r="Q1645" s="603">
        <v>6389.92</v>
      </c>
      <c r="R1645" s="602"/>
      <c r="S1645" s="602"/>
      <c r="T1645" s="602"/>
      <c r="U1645" s="602"/>
      <c r="V1645" s="602"/>
      <c r="W1645" s="602"/>
      <c r="X1645" s="602"/>
      <c r="Y1645" s="602"/>
      <c r="Z1645" s="604">
        <v>22</v>
      </c>
      <c r="AA1645" s="602"/>
      <c r="AB1645" s="602"/>
      <c r="AC1645" s="602"/>
      <c r="AD1645" s="605">
        <v>22</v>
      </c>
    </row>
    <row r="1646" spans="1:30" ht="15.75" thickBot="1" x14ac:dyDescent="0.3">
      <c r="A1646" s="593" t="s">
        <v>425</v>
      </c>
      <c r="B1646" s="672">
        <v>45404</v>
      </c>
      <c r="C1646" s="671" t="s">
        <v>396</v>
      </c>
      <c r="D1646" s="606" t="s">
        <v>397</v>
      </c>
      <c r="E1646" s="670"/>
      <c r="F1646" s="670"/>
      <c r="G1646" s="670"/>
      <c r="H1646" s="670"/>
      <c r="I1646" s="670"/>
      <c r="J1646" s="670"/>
      <c r="K1646" s="670"/>
      <c r="L1646" s="670"/>
      <c r="M1646" s="607">
        <v>1150</v>
      </c>
      <c r="N1646" s="670"/>
      <c r="O1646" s="670"/>
      <c r="P1646" s="670"/>
      <c r="Q1646" s="603">
        <v>1150</v>
      </c>
      <c r="R1646" s="670"/>
      <c r="S1646" s="670"/>
      <c r="T1646" s="670"/>
      <c r="U1646" s="670"/>
      <c r="V1646" s="670"/>
      <c r="W1646" s="670"/>
      <c r="X1646" s="670"/>
      <c r="Y1646" s="670"/>
      <c r="Z1646" s="608">
        <v>1</v>
      </c>
      <c r="AA1646" s="670"/>
      <c r="AB1646" s="670"/>
      <c r="AC1646" s="670"/>
      <c r="AD1646" s="605">
        <v>1</v>
      </c>
    </row>
    <row r="1647" spans="1:30" ht="15.75" thickBot="1" x14ac:dyDescent="0.3">
      <c r="A1647" s="593" t="s">
        <v>425</v>
      </c>
      <c r="B1647" s="673">
        <v>45412</v>
      </c>
      <c r="C1647" s="671" t="s">
        <v>396</v>
      </c>
      <c r="D1647" s="600" t="s">
        <v>397</v>
      </c>
      <c r="E1647" s="602"/>
      <c r="F1647" s="602"/>
      <c r="G1647" s="602"/>
      <c r="H1647" s="602"/>
      <c r="I1647" s="602"/>
      <c r="J1647" s="602"/>
      <c r="K1647" s="602"/>
      <c r="L1647" s="602"/>
      <c r="M1647" s="601">
        <v>7156.22</v>
      </c>
      <c r="N1647" s="602"/>
      <c r="O1647" s="602"/>
      <c r="P1647" s="602"/>
      <c r="Q1647" s="603">
        <v>7156.22</v>
      </c>
      <c r="R1647" s="602"/>
      <c r="S1647" s="602"/>
      <c r="T1647" s="602"/>
      <c r="U1647" s="602"/>
      <c r="V1647" s="602"/>
      <c r="W1647" s="602"/>
      <c r="X1647" s="602"/>
      <c r="Y1647" s="602"/>
      <c r="Z1647" s="604">
        <v>29</v>
      </c>
      <c r="AA1647" s="602"/>
      <c r="AB1647" s="602"/>
      <c r="AC1647" s="602"/>
      <c r="AD1647" s="605">
        <v>29</v>
      </c>
    </row>
    <row r="1648" spans="1:30" ht="15.75" thickBot="1" x14ac:dyDescent="0.3">
      <c r="A1648" s="593" t="s">
        <v>425</v>
      </c>
      <c r="B1648" s="672">
        <v>45415</v>
      </c>
      <c r="C1648" s="671" t="s">
        <v>396</v>
      </c>
      <c r="D1648" s="606" t="s">
        <v>397</v>
      </c>
      <c r="E1648" s="670"/>
      <c r="F1648" s="670"/>
      <c r="G1648" s="670"/>
      <c r="H1648" s="670"/>
      <c r="I1648" s="670"/>
      <c r="J1648" s="670"/>
      <c r="K1648" s="670"/>
      <c r="L1648" s="670"/>
      <c r="M1648" s="607">
        <v>800</v>
      </c>
      <c r="N1648" s="607">
        <v>1000</v>
      </c>
      <c r="O1648" s="670"/>
      <c r="P1648" s="670"/>
      <c r="Q1648" s="603">
        <v>1800</v>
      </c>
      <c r="R1648" s="670"/>
      <c r="S1648" s="670"/>
      <c r="T1648" s="670"/>
      <c r="U1648" s="670"/>
      <c r="V1648" s="670"/>
      <c r="W1648" s="670"/>
      <c r="X1648" s="670"/>
      <c r="Y1648" s="670"/>
      <c r="Z1648" s="608">
        <v>2</v>
      </c>
      <c r="AA1648" s="608">
        <v>1</v>
      </c>
      <c r="AB1648" s="670"/>
      <c r="AC1648" s="670"/>
      <c r="AD1648" s="605">
        <v>3</v>
      </c>
    </row>
    <row r="1649" spans="1:30" ht="15.75" thickBot="1" x14ac:dyDescent="0.3">
      <c r="A1649" s="593" t="s">
        <v>425</v>
      </c>
      <c r="B1649" s="673">
        <v>45418</v>
      </c>
      <c r="C1649" s="671" t="s">
        <v>396</v>
      </c>
      <c r="D1649" s="600" t="s">
        <v>397</v>
      </c>
      <c r="E1649" s="602"/>
      <c r="F1649" s="602"/>
      <c r="G1649" s="602"/>
      <c r="H1649" s="602"/>
      <c r="I1649" s="602"/>
      <c r="J1649" s="602"/>
      <c r="K1649" s="602"/>
      <c r="L1649" s="602"/>
      <c r="M1649" s="601">
        <v>3345.5</v>
      </c>
      <c r="N1649" s="601">
        <v>400</v>
      </c>
      <c r="O1649" s="602"/>
      <c r="P1649" s="602"/>
      <c r="Q1649" s="603">
        <v>3745.5</v>
      </c>
      <c r="R1649" s="602"/>
      <c r="S1649" s="602"/>
      <c r="T1649" s="602"/>
      <c r="U1649" s="602"/>
      <c r="V1649" s="602"/>
      <c r="W1649" s="602"/>
      <c r="X1649" s="602"/>
      <c r="Y1649" s="602"/>
      <c r="Z1649" s="604">
        <v>13</v>
      </c>
      <c r="AA1649" s="604">
        <v>1</v>
      </c>
      <c r="AB1649" s="602"/>
      <c r="AC1649" s="602"/>
      <c r="AD1649" s="605">
        <v>14</v>
      </c>
    </row>
    <row r="1650" spans="1:30" ht="15.75" thickBot="1" x14ac:dyDescent="0.3">
      <c r="A1650" s="593" t="s">
        <v>425</v>
      </c>
      <c r="B1650" s="672">
        <v>45421</v>
      </c>
      <c r="C1650" s="671" t="s">
        <v>396</v>
      </c>
      <c r="D1650" s="606" t="s">
        <v>397</v>
      </c>
      <c r="E1650" s="670"/>
      <c r="F1650" s="670"/>
      <c r="G1650" s="670"/>
      <c r="H1650" s="670"/>
      <c r="I1650" s="670"/>
      <c r="J1650" s="670"/>
      <c r="K1650" s="670"/>
      <c r="L1650" s="670"/>
      <c r="M1650" s="607">
        <v>479.2</v>
      </c>
      <c r="N1650" s="670"/>
      <c r="O1650" s="670"/>
      <c r="P1650" s="670"/>
      <c r="Q1650" s="603">
        <v>479.2</v>
      </c>
      <c r="R1650" s="670"/>
      <c r="S1650" s="670"/>
      <c r="T1650" s="670"/>
      <c r="U1650" s="670"/>
      <c r="V1650" s="670"/>
      <c r="W1650" s="670"/>
      <c r="X1650" s="670"/>
      <c r="Y1650" s="670"/>
      <c r="Z1650" s="608">
        <v>1</v>
      </c>
      <c r="AA1650" s="670"/>
      <c r="AB1650" s="670"/>
      <c r="AC1650" s="670"/>
      <c r="AD1650" s="605">
        <v>1</v>
      </c>
    </row>
    <row r="1651" spans="1:30" ht="15.75" thickBot="1" x14ac:dyDescent="0.3">
      <c r="A1651" s="593" t="s">
        <v>425</v>
      </c>
      <c r="B1651" s="673">
        <v>45426</v>
      </c>
      <c r="C1651" s="671" t="s">
        <v>396</v>
      </c>
      <c r="D1651" s="600" t="s">
        <v>397</v>
      </c>
      <c r="E1651" s="602"/>
      <c r="F1651" s="602"/>
      <c r="G1651" s="602"/>
      <c r="H1651" s="602"/>
      <c r="I1651" s="602"/>
      <c r="J1651" s="602"/>
      <c r="K1651" s="602"/>
      <c r="L1651" s="602"/>
      <c r="M1651" s="602"/>
      <c r="N1651" s="601">
        <v>3153.88</v>
      </c>
      <c r="O1651" s="602"/>
      <c r="P1651" s="602"/>
      <c r="Q1651" s="603">
        <v>3153.88</v>
      </c>
      <c r="R1651" s="602"/>
      <c r="S1651" s="602"/>
      <c r="T1651" s="602"/>
      <c r="U1651" s="602"/>
      <c r="V1651" s="602"/>
      <c r="W1651" s="602"/>
      <c r="X1651" s="602"/>
      <c r="Y1651" s="602"/>
      <c r="Z1651" s="602"/>
      <c r="AA1651" s="604">
        <v>11</v>
      </c>
      <c r="AB1651" s="602"/>
      <c r="AC1651" s="602"/>
      <c r="AD1651" s="605">
        <v>11</v>
      </c>
    </row>
    <row r="1652" spans="1:30" ht="15.75" thickBot="1" x14ac:dyDescent="0.3">
      <c r="A1652" s="593" t="s">
        <v>425</v>
      </c>
      <c r="B1652" s="672">
        <v>45427</v>
      </c>
      <c r="C1652" s="671" t="s">
        <v>396</v>
      </c>
      <c r="D1652" s="606" t="s">
        <v>397</v>
      </c>
      <c r="E1652" s="670"/>
      <c r="F1652" s="670"/>
      <c r="G1652" s="670"/>
      <c r="H1652" s="670"/>
      <c r="I1652" s="670"/>
      <c r="J1652" s="670"/>
      <c r="K1652" s="670"/>
      <c r="L1652" s="670"/>
      <c r="M1652" s="670"/>
      <c r="N1652" s="607">
        <v>400</v>
      </c>
      <c r="O1652" s="670"/>
      <c r="P1652" s="670"/>
      <c r="Q1652" s="603">
        <v>400</v>
      </c>
      <c r="R1652" s="670"/>
      <c r="S1652" s="670"/>
      <c r="T1652" s="670"/>
      <c r="U1652" s="670"/>
      <c r="V1652" s="670"/>
      <c r="W1652" s="670"/>
      <c r="X1652" s="670"/>
      <c r="Y1652" s="670"/>
      <c r="Z1652" s="670"/>
      <c r="AA1652" s="608">
        <v>1</v>
      </c>
      <c r="AB1652" s="670"/>
      <c r="AC1652" s="670"/>
      <c r="AD1652" s="605">
        <v>1</v>
      </c>
    </row>
    <row r="1653" spans="1:30" ht="15.75" thickBot="1" x14ac:dyDescent="0.3">
      <c r="A1653" s="593" t="s">
        <v>425</v>
      </c>
      <c r="B1653" s="673">
        <v>45429</v>
      </c>
      <c r="C1653" s="671" t="s">
        <v>396</v>
      </c>
      <c r="D1653" s="600" t="s">
        <v>397</v>
      </c>
      <c r="E1653" s="602"/>
      <c r="F1653" s="602"/>
      <c r="G1653" s="602"/>
      <c r="H1653" s="602"/>
      <c r="I1653" s="602"/>
      <c r="J1653" s="602"/>
      <c r="K1653" s="602"/>
      <c r="L1653" s="602"/>
      <c r="M1653" s="602"/>
      <c r="N1653" s="601">
        <v>3040.5</v>
      </c>
      <c r="O1653" s="602"/>
      <c r="P1653" s="602"/>
      <c r="Q1653" s="603">
        <v>3040.5</v>
      </c>
      <c r="R1653" s="602"/>
      <c r="S1653" s="602"/>
      <c r="T1653" s="602"/>
      <c r="U1653" s="602"/>
      <c r="V1653" s="602"/>
      <c r="W1653" s="602"/>
      <c r="X1653" s="602"/>
      <c r="Y1653" s="602"/>
      <c r="Z1653" s="602"/>
      <c r="AA1653" s="604">
        <v>14</v>
      </c>
      <c r="AB1653" s="602"/>
      <c r="AC1653" s="602"/>
      <c r="AD1653" s="605">
        <v>14</v>
      </c>
    </row>
    <row r="1654" spans="1:30" ht="15.75" thickBot="1" x14ac:dyDescent="0.3">
      <c r="A1654" s="593" t="s">
        <v>425</v>
      </c>
      <c r="B1654" s="672">
        <v>45436</v>
      </c>
      <c r="C1654" s="671" t="s">
        <v>396</v>
      </c>
      <c r="D1654" s="606" t="s">
        <v>397</v>
      </c>
      <c r="E1654" s="670"/>
      <c r="F1654" s="670"/>
      <c r="G1654" s="670"/>
      <c r="H1654" s="670"/>
      <c r="I1654" s="670"/>
      <c r="J1654" s="670"/>
      <c r="K1654" s="670"/>
      <c r="L1654" s="670"/>
      <c r="M1654" s="670"/>
      <c r="N1654" s="607">
        <v>400</v>
      </c>
      <c r="O1654" s="670"/>
      <c r="P1654" s="670"/>
      <c r="Q1654" s="603">
        <v>400</v>
      </c>
      <c r="R1654" s="670"/>
      <c r="S1654" s="670"/>
      <c r="T1654" s="670"/>
      <c r="U1654" s="670"/>
      <c r="V1654" s="670"/>
      <c r="W1654" s="670"/>
      <c r="X1654" s="670"/>
      <c r="Y1654" s="670"/>
      <c r="Z1654" s="670"/>
      <c r="AA1654" s="608">
        <v>1</v>
      </c>
      <c r="AB1654" s="670"/>
      <c r="AC1654" s="670"/>
      <c r="AD1654" s="605">
        <v>1</v>
      </c>
    </row>
    <row r="1655" spans="1:30" ht="15.75" thickBot="1" x14ac:dyDescent="0.3">
      <c r="A1655" s="593" t="s">
        <v>425</v>
      </c>
      <c r="B1655" s="673">
        <v>45447</v>
      </c>
      <c r="C1655" s="671" t="s">
        <v>396</v>
      </c>
      <c r="D1655" s="600" t="s">
        <v>397</v>
      </c>
      <c r="E1655" s="602"/>
      <c r="F1655" s="602"/>
      <c r="G1655" s="602"/>
      <c r="H1655" s="602"/>
      <c r="I1655" s="602"/>
      <c r="J1655" s="602"/>
      <c r="K1655" s="602"/>
      <c r="L1655" s="602"/>
      <c r="M1655" s="602"/>
      <c r="N1655" s="601">
        <v>6572.17</v>
      </c>
      <c r="O1655" s="601">
        <v>984.49</v>
      </c>
      <c r="P1655" s="602"/>
      <c r="Q1655" s="603">
        <v>7556.66</v>
      </c>
      <c r="R1655" s="602"/>
      <c r="S1655" s="602"/>
      <c r="T1655" s="602"/>
      <c r="U1655" s="602"/>
      <c r="V1655" s="602"/>
      <c r="W1655" s="602"/>
      <c r="X1655" s="602"/>
      <c r="Y1655" s="602"/>
      <c r="Z1655" s="602"/>
      <c r="AA1655" s="604">
        <v>33</v>
      </c>
      <c r="AB1655" s="604">
        <v>3</v>
      </c>
      <c r="AC1655" s="602"/>
      <c r="AD1655" s="605">
        <v>36</v>
      </c>
    </row>
    <row r="1656" spans="1:30" ht="15.75" thickBot="1" x14ac:dyDescent="0.3">
      <c r="A1656" s="593" t="s">
        <v>425</v>
      </c>
      <c r="B1656" s="672">
        <v>45450</v>
      </c>
      <c r="C1656" s="671" t="s">
        <v>396</v>
      </c>
      <c r="D1656" s="606" t="s">
        <v>397</v>
      </c>
      <c r="E1656" s="670"/>
      <c r="F1656" s="670"/>
      <c r="G1656" s="670"/>
      <c r="H1656" s="670"/>
      <c r="I1656" s="670"/>
      <c r="J1656" s="670"/>
      <c r="K1656" s="670"/>
      <c r="L1656" s="670"/>
      <c r="M1656" s="670"/>
      <c r="N1656" s="607">
        <v>1195.73</v>
      </c>
      <c r="O1656" s="670"/>
      <c r="P1656" s="670"/>
      <c r="Q1656" s="603">
        <v>1195.73</v>
      </c>
      <c r="R1656" s="670"/>
      <c r="S1656" s="670"/>
      <c r="T1656" s="670"/>
      <c r="U1656" s="670"/>
      <c r="V1656" s="670"/>
      <c r="W1656" s="670"/>
      <c r="X1656" s="670"/>
      <c r="Y1656" s="670"/>
      <c r="Z1656" s="670"/>
      <c r="AA1656" s="608">
        <v>7</v>
      </c>
      <c r="AB1656" s="670"/>
      <c r="AC1656" s="670"/>
      <c r="AD1656" s="605">
        <v>7</v>
      </c>
    </row>
    <row r="1657" spans="1:30" ht="15.75" thickBot="1" x14ac:dyDescent="0.3">
      <c r="A1657" s="593" t="s">
        <v>425</v>
      </c>
      <c r="B1657" s="673">
        <v>45454</v>
      </c>
      <c r="C1657" s="671" t="s">
        <v>396</v>
      </c>
      <c r="D1657" s="600" t="s">
        <v>397</v>
      </c>
      <c r="E1657" s="602"/>
      <c r="F1657" s="602"/>
      <c r="G1657" s="602"/>
      <c r="H1657" s="602"/>
      <c r="I1657" s="602"/>
      <c r="J1657" s="602"/>
      <c r="K1657" s="602"/>
      <c r="L1657" s="602"/>
      <c r="M1657" s="602"/>
      <c r="N1657" s="601">
        <v>1375.9</v>
      </c>
      <c r="O1657" s="601">
        <v>1000</v>
      </c>
      <c r="P1657" s="602"/>
      <c r="Q1657" s="603">
        <v>2375.9</v>
      </c>
      <c r="R1657" s="602"/>
      <c r="S1657" s="602"/>
      <c r="T1657" s="602"/>
      <c r="U1657" s="602"/>
      <c r="V1657" s="602"/>
      <c r="W1657" s="602"/>
      <c r="X1657" s="602"/>
      <c r="Y1657" s="602"/>
      <c r="Z1657" s="602"/>
      <c r="AA1657" s="604">
        <v>7</v>
      </c>
      <c r="AB1657" s="604">
        <v>1</v>
      </c>
      <c r="AC1657" s="602"/>
      <c r="AD1657" s="605">
        <v>8</v>
      </c>
    </row>
    <row r="1658" spans="1:30" ht="15.75" thickBot="1" x14ac:dyDescent="0.3">
      <c r="A1658" s="593" t="s">
        <v>425</v>
      </c>
      <c r="B1658" s="672">
        <v>45463</v>
      </c>
      <c r="C1658" s="671" t="s">
        <v>396</v>
      </c>
      <c r="D1658" s="606" t="s">
        <v>397</v>
      </c>
      <c r="E1658" s="670"/>
      <c r="F1658" s="670"/>
      <c r="G1658" s="670"/>
      <c r="H1658" s="670"/>
      <c r="I1658" s="670"/>
      <c r="J1658" s="670"/>
      <c r="K1658" s="670"/>
      <c r="L1658" s="670"/>
      <c r="M1658" s="670"/>
      <c r="N1658" s="670"/>
      <c r="O1658" s="607">
        <v>4550.59</v>
      </c>
      <c r="P1658" s="670"/>
      <c r="Q1658" s="603">
        <v>4550.59</v>
      </c>
      <c r="R1658" s="670"/>
      <c r="S1658" s="670"/>
      <c r="T1658" s="670"/>
      <c r="U1658" s="670"/>
      <c r="V1658" s="670"/>
      <c r="W1658" s="670"/>
      <c r="X1658" s="670"/>
      <c r="Y1658" s="670"/>
      <c r="Z1658" s="670"/>
      <c r="AA1658" s="670"/>
      <c r="AB1658" s="608">
        <v>16</v>
      </c>
      <c r="AC1658" s="670"/>
      <c r="AD1658" s="605">
        <v>16</v>
      </c>
    </row>
    <row r="1659" spans="1:30" ht="15.75" thickBot="1" x14ac:dyDescent="0.3">
      <c r="A1659" s="593" t="s">
        <v>425</v>
      </c>
      <c r="B1659" s="673">
        <v>45467</v>
      </c>
      <c r="C1659" s="671" t="s">
        <v>396</v>
      </c>
      <c r="D1659" s="600" t="s">
        <v>397</v>
      </c>
      <c r="E1659" s="602"/>
      <c r="F1659" s="602"/>
      <c r="G1659" s="602"/>
      <c r="H1659" s="602"/>
      <c r="I1659" s="602"/>
      <c r="J1659" s="602"/>
      <c r="K1659" s="602"/>
      <c r="L1659" s="602"/>
      <c r="M1659" s="602"/>
      <c r="N1659" s="602"/>
      <c r="O1659" s="601">
        <v>4469.1000000000004</v>
      </c>
      <c r="P1659" s="602"/>
      <c r="Q1659" s="603">
        <v>4469.1000000000004</v>
      </c>
      <c r="R1659" s="602"/>
      <c r="S1659" s="602"/>
      <c r="T1659" s="602"/>
      <c r="U1659" s="602"/>
      <c r="V1659" s="602"/>
      <c r="W1659" s="602"/>
      <c r="X1659" s="602"/>
      <c r="Y1659" s="602"/>
      <c r="Z1659" s="602"/>
      <c r="AA1659" s="602"/>
      <c r="AB1659" s="604">
        <v>24</v>
      </c>
      <c r="AC1659" s="602"/>
      <c r="AD1659" s="605">
        <v>24</v>
      </c>
    </row>
    <row r="1660" spans="1:30" ht="15.75" thickBot="1" x14ac:dyDescent="0.3">
      <c r="A1660" s="593" t="s">
        <v>425</v>
      </c>
      <c r="B1660" s="672">
        <v>45468</v>
      </c>
      <c r="C1660" s="671" t="s">
        <v>396</v>
      </c>
      <c r="D1660" s="606" t="s">
        <v>397</v>
      </c>
      <c r="E1660" s="670"/>
      <c r="F1660" s="670"/>
      <c r="G1660" s="670"/>
      <c r="H1660" s="670"/>
      <c r="I1660" s="670"/>
      <c r="J1660" s="670"/>
      <c r="K1660" s="670"/>
      <c r="L1660" s="670"/>
      <c r="M1660" s="670"/>
      <c r="N1660" s="670"/>
      <c r="O1660" s="607">
        <v>1526.48</v>
      </c>
      <c r="P1660" s="670"/>
      <c r="Q1660" s="603">
        <v>1526.48</v>
      </c>
      <c r="R1660" s="670"/>
      <c r="S1660" s="670"/>
      <c r="T1660" s="670"/>
      <c r="U1660" s="670"/>
      <c r="V1660" s="670"/>
      <c r="W1660" s="670"/>
      <c r="X1660" s="670"/>
      <c r="Y1660" s="670"/>
      <c r="Z1660" s="670"/>
      <c r="AA1660" s="670"/>
      <c r="AB1660" s="608">
        <v>5</v>
      </c>
      <c r="AC1660" s="670"/>
      <c r="AD1660" s="605">
        <v>5</v>
      </c>
    </row>
    <row r="1661" spans="1:30" ht="15.75" thickBot="1" x14ac:dyDescent="0.3">
      <c r="A1661" s="593" t="s">
        <v>425</v>
      </c>
      <c r="B1661" s="673">
        <v>45469</v>
      </c>
      <c r="C1661" s="671" t="s">
        <v>396</v>
      </c>
      <c r="D1661" s="600" t="s">
        <v>397</v>
      </c>
      <c r="E1661" s="602"/>
      <c r="F1661" s="602"/>
      <c r="G1661" s="602"/>
      <c r="H1661" s="602"/>
      <c r="I1661" s="602"/>
      <c r="J1661" s="602"/>
      <c r="K1661" s="602"/>
      <c r="L1661" s="602"/>
      <c r="M1661" s="602"/>
      <c r="N1661" s="602"/>
      <c r="O1661" s="601">
        <v>650</v>
      </c>
      <c r="P1661" s="602"/>
      <c r="Q1661" s="603">
        <v>650</v>
      </c>
      <c r="R1661" s="602"/>
      <c r="S1661" s="602"/>
      <c r="T1661" s="602"/>
      <c r="U1661" s="602"/>
      <c r="V1661" s="602"/>
      <c r="W1661" s="602"/>
      <c r="X1661" s="602"/>
      <c r="Y1661" s="602"/>
      <c r="Z1661" s="602"/>
      <c r="AA1661" s="602"/>
      <c r="AB1661" s="604">
        <v>1</v>
      </c>
      <c r="AC1661" s="602"/>
      <c r="AD1661" s="605">
        <v>1</v>
      </c>
    </row>
    <row r="1662" spans="1:30" ht="15.75" thickBot="1" x14ac:dyDescent="0.3">
      <c r="A1662" s="593" t="s">
        <v>425</v>
      </c>
      <c r="B1662" s="672">
        <v>45483</v>
      </c>
      <c r="C1662" s="671" t="s">
        <v>396</v>
      </c>
      <c r="D1662" s="606" t="s">
        <v>397</v>
      </c>
      <c r="E1662" s="670"/>
      <c r="F1662" s="670"/>
      <c r="G1662" s="670"/>
      <c r="H1662" s="670"/>
      <c r="I1662" s="670"/>
      <c r="J1662" s="670"/>
      <c r="K1662" s="670"/>
      <c r="L1662" s="670"/>
      <c r="M1662" s="670"/>
      <c r="N1662" s="670"/>
      <c r="O1662" s="607">
        <v>2758.92</v>
      </c>
      <c r="P1662" s="607">
        <v>742.15</v>
      </c>
      <c r="Q1662" s="603">
        <v>3501.07</v>
      </c>
      <c r="R1662" s="670"/>
      <c r="S1662" s="670"/>
      <c r="T1662" s="670"/>
      <c r="U1662" s="670"/>
      <c r="V1662" s="670"/>
      <c r="W1662" s="670"/>
      <c r="X1662" s="670"/>
      <c r="Y1662" s="670"/>
      <c r="Z1662" s="670"/>
      <c r="AA1662" s="670"/>
      <c r="AB1662" s="608">
        <v>13</v>
      </c>
      <c r="AC1662" s="608">
        <v>3</v>
      </c>
      <c r="AD1662" s="605">
        <v>16</v>
      </c>
    </row>
    <row r="1663" spans="1:30" ht="15.75" thickBot="1" x14ac:dyDescent="0.3">
      <c r="A1663" s="593" t="s">
        <v>425</v>
      </c>
      <c r="B1663" s="673">
        <v>45490</v>
      </c>
      <c r="C1663" s="671" t="s">
        <v>396</v>
      </c>
      <c r="D1663" s="600" t="s">
        <v>397</v>
      </c>
      <c r="E1663" s="602"/>
      <c r="F1663" s="602"/>
      <c r="G1663" s="602"/>
      <c r="H1663" s="602"/>
      <c r="I1663" s="602"/>
      <c r="J1663" s="602"/>
      <c r="K1663" s="602"/>
      <c r="L1663" s="602"/>
      <c r="M1663" s="602"/>
      <c r="N1663" s="602"/>
      <c r="O1663" s="601">
        <v>1774.25</v>
      </c>
      <c r="P1663" s="601">
        <v>777.35</v>
      </c>
      <c r="Q1663" s="603">
        <v>2551.6</v>
      </c>
      <c r="R1663" s="602"/>
      <c r="S1663" s="602"/>
      <c r="T1663" s="602"/>
      <c r="U1663" s="602"/>
      <c r="V1663" s="602"/>
      <c r="W1663" s="602"/>
      <c r="X1663" s="602"/>
      <c r="Y1663" s="602"/>
      <c r="Z1663" s="602"/>
      <c r="AA1663" s="602"/>
      <c r="AB1663" s="604">
        <v>9</v>
      </c>
      <c r="AC1663" s="604">
        <v>6</v>
      </c>
      <c r="AD1663" s="605">
        <v>15</v>
      </c>
    </row>
    <row r="1664" spans="1:30" ht="15.75" thickBot="1" x14ac:dyDescent="0.3">
      <c r="A1664" s="593" t="s">
        <v>425</v>
      </c>
      <c r="B1664" s="672">
        <v>45491</v>
      </c>
      <c r="C1664" s="671" t="s">
        <v>396</v>
      </c>
      <c r="D1664" s="606" t="s">
        <v>397</v>
      </c>
      <c r="E1664" s="670"/>
      <c r="F1664" s="670"/>
      <c r="G1664" s="670"/>
      <c r="H1664" s="670"/>
      <c r="I1664" s="670"/>
      <c r="J1664" s="670"/>
      <c r="K1664" s="670"/>
      <c r="L1664" s="670"/>
      <c r="M1664" s="670"/>
      <c r="N1664" s="670"/>
      <c r="O1664" s="670"/>
      <c r="P1664" s="607">
        <v>400</v>
      </c>
      <c r="Q1664" s="603">
        <v>400</v>
      </c>
      <c r="R1664" s="670"/>
      <c r="S1664" s="670"/>
      <c r="T1664" s="670"/>
      <c r="U1664" s="670"/>
      <c r="V1664" s="670"/>
      <c r="W1664" s="670"/>
      <c r="X1664" s="670"/>
      <c r="Y1664" s="670"/>
      <c r="Z1664" s="670"/>
      <c r="AA1664" s="670"/>
      <c r="AB1664" s="670"/>
      <c r="AC1664" s="608">
        <v>1</v>
      </c>
      <c r="AD1664" s="605">
        <v>1</v>
      </c>
    </row>
    <row r="1665" spans="1:30" ht="15.75" thickBot="1" x14ac:dyDescent="0.3">
      <c r="A1665" s="593" t="s">
        <v>425</v>
      </c>
      <c r="B1665" s="673">
        <v>45495</v>
      </c>
      <c r="C1665" s="671" t="s">
        <v>396</v>
      </c>
      <c r="D1665" s="600" t="s">
        <v>397</v>
      </c>
      <c r="E1665" s="602"/>
      <c r="F1665" s="602"/>
      <c r="G1665" s="602"/>
      <c r="H1665" s="602"/>
      <c r="I1665" s="602"/>
      <c r="J1665" s="602"/>
      <c r="K1665" s="602"/>
      <c r="L1665" s="602"/>
      <c r="M1665" s="602"/>
      <c r="N1665" s="602"/>
      <c r="O1665" s="602"/>
      <c r="P1665" s="601">
        <v>1311.92</v>
      </c>
      <c r="Q1665" s="603">
        <v>1311.92</v>
      </c>
      <c r="R1665" s="602"/>
      <c r="S1665" s="602"/>
      <c r="T1665" s="602"/>
      <c r="U1665" s="602"/>
      <c r="V1665" s="602"/>
      <c r="W1665" s="602"/>
      <c r="X1665" s="602"/>
      <c r="Y1665" s="602"/>
      <c r="Z1665" s="602"/>
      <c r="AA1665" s="602"/>
      <c r="AB1665" s="602"/>
      <c r="AC1665" s="604">
        <v>9</v>
      </c>
      <c r="AD1665" s="605">
        <v>9</v>
      </c>
    </row>
    <row r="1666" spans="1:30" ht="15.75" thickBot="1" x14ac:dyDescent="0.3">
      <c r="A1666" s="593" t="s">
        <v>425</v>
      </c>
      <c r="B1666" s="672">
        <v>45497</v>
      </c>
      <c r="C1666" s="671" t="s">
        <v>396</v>
      </c>
      <c r="D1666" s="606" t="s">
        <v>397</v>
      </c>
      <c r="E1666" s="670"/>
      <c r="F1666" s="670"/>
      <c r="G1666" s="670"/>
      <c r="H1666" s="670"/>
      <c r="I1666" s="670"/>
      <c r="J1666" s="670"/>
      <c r="K1666" s="670"/>
      <c r="L1666" s="670"/>
      <c r="M1666" s="670"/>
      <c r="N1666" s="670"/>
      <c r="O1666" s="670"/>
      <c r="P1666" s="607">
        <v>1087.52</v>
      </c>
      <c r="Q1666" s="603">
        <v>1087.52</v>
      </c>
      <c r="R1666" s="670"/>
      <c r="S1666" s="670"/>
      <c r="T1666" s="670"/>
      <c r="U1666" s="670"/>
      <c r="V1666" s="670"/>
      <c r="W1666" s="670"/>
      <c r="X1666" s="670"/>
      <c r="Y1666" s="670"/>
      <c r="Z1666" s="670"/>
      <c r="AA1666" s="670"/>
      <c r="AB1666" s="670"/>
      <c r="AC1666" s="608">
        <v>3</v>
      </c>
      <c r="AD1666" s="605">
        <v>3</v>
      </c>
    </row>
    <row r="1667" spans="1:30" ht="15.75" thickBot="1" x14ac:dyDescent="0.3">
      <c r="A1667" s="593" t="s">
        <v>425</v>
      </c>
      <c r="B1667" s="673">
        <v>45505</v>
      </c>
      <c r="C1667" s="671" t="s">
        <v>396</v>
      </c>
      <c r="D1667" s="600" t="s">
        <v>397</v>
      </c>
      <c r="E1667" s="602"/>
      <c r="F1667" s="602"/>
      <c r="G1667" s="602"/>
      <c r="H1667" s="602"/>
      <c r="I1667" s="602"/>
      <c r="J1667" s="602"/>
      <c r="K1667" s="602"/>
      <c r="L1667" s="602"/>
      <c r="M1667" s="602"/>
      <c r="N1667" s="602"/>
      <c r="O1667" s="602"/>
      <c r="P1667" s="601">
        <v>3462.76</v>
      </c>
      <c r="Q1667" s="603">
        <v>3462.76</v>
      </c>
      <c r="R1667" s="602"/>
      <c r="S1667" s="602"/>
      <c r="T1667" s="602"/>
      <c r="U1667" s="602"/>
      <c r="V1667" s="602"/>
      <c r="W1667" s="602"/>
      <c r="X1667" s="602"/>
      <c r="Y1667" s="602"/>
      <c r="Z1667" s="602"/>
      <c r="AA1667" s="602"/>
      <c r="AB1667" s="602"/>
      <c r="AC1667" s="604">
        <v>25</v>
      </c>
      <c r="AD1667" s="605">
        <v>25</v>
      </c>
    </row>
    <row r="1668" spans="1:30" ht="15.75" thickBot="1" x14ac:dyDescent="0.3">
      <c r="A1668" s="593" t="s">
        <v>425</v>
      </c>
      <c r="B1668" s="672">
        <v>45506</v>
      </c>
      <c r="C1668" s="671" t="s">
        <v>396</v>
      </c>
      <c r="D1668" s="606" t="s">
        <v>397</v>
      </c>
      <c r="E1668" s="670"/>
      <c r="F1668" s="670"/>
      <c r="G1668" s="670"/>
      <c r="H1668" s="670"/>
      <c r="I1668" s="670"/>
      <c r="J1668" s="670"/>
      <c r="K1668" s="670"/>
      <c r="L1668" s="670"/>
      <c r="M1668" s="670"/>
      <c r="N1668" s="670"/>
      <c r="O1668" s="670"/>
      <c r="P1668" s="607">
        <v>1153.45</v>
      </c>
      <c r="Q1668" s="603">
        <v>1153.45</v>
      </c>
      <c r="R1668" s="670"/>
      <c r="S1668" s="670"/>
      <c r="T1668" s="670"/>
      <c r="U1668" s="670"/>
      <c r="V1668" s="670"/>
      <c r="W1668" s="670"/>
      <c r="X1668" s="670"/>
      <c r="Y1668" s="670"/>
      <c r="Z1668" s="670"/>
      <c r="AA1668" s="670"/>
      <c r="AB1668" s="670"/>
      <c r="AC1668" s="608">
        <v>9</v>
      </c>
      <c r="AD1668" s="605">
        <v>9</v>
      </c>
    </row>
    <row r="1669" spans="1:30" ht="15.75" thickBot="1" x14ac:dyDescent="0.3">
      <c r="A1669" s="593" t="s">
        <v>425</v>
      </c>
      <c r="B1669" s="673">
        <v>45513</v>
      </c>
      <c r="C1669" s="671" t="s">
        <v>396</v>
      </c>
      <c r="D1669" s="600" t="s">
        <v>397</v>
      </c>
      <c r="E1669" s="602"/>
      <c r="F1669" s="602"/>
      <c r="G1669" s="602"/>
      <c r="H1669" s="602"/>
      <c r="I1669" s="602"/>
      <c r="J1669" s="602"/>
      <c r="K1669" s="602"/>
      <c r="L1669" s="602"/>
      <c r="M1669" s="602"/>
      <c r="N1669" s="602"/>
      <c r="O1669" s="601">
        <v>95.47</v>
      </c>
      <c r="P1669" s="602"/>
      <c r="Q1669" s="603">
        <v>95.47</v>
      </c>
      <c r="R1669" s="602"/>
      <c r="S1669" s="602"/>
      <c r="T1669" s="602"/>
      <c r="U1669" s="602"/>
      <c r="V1669" s="602"/>
      <c r="W1669" s="602"/>
      <c r="X1669" s="602"/>
      <c r="Y1669" s="602"/>
      <c r="Z1669" s="602"/>
      <c r="AA1669" s="602"/>
      <c r="AB1669" s="604">
        <v>1</v>
      </c>
      <c r="AC1669" s="602"/>
      <c r="AD1669" s="605">
        <v>1</v>
      </c>
    </row>
    <row r="1670" spans="1:30" ht="15.75" thickBot="1" x14ac:dyDescent="0.3">
      <c r="A1670" s="593" t="s">
        <v>425</v>
      </c>
      <c r="B1670" s="692" t="s">
        <v>398</v>
      </c>
      <c r="C1670" s="692" t="s">
        <v>396</v>
      </c>
      <c r="D1670" s="606" t="s">
        <v>402</v>
      </c>
      <c r="E1670" s="670"/>
      <c r="F1670" s="670"/>
      <c r="G1670" s="670"/>
      <c r="H1670" s="670"/>
      <c r="I1670" s="670"/>
      <c r="J1670" s="670"/>
      <c r="K1670" s="670"/>
      <c r="L1670" s="670"/>
      <c r="M1670" s="670"/>
      <c r="N1670" s="670"/>
      <c r="O1670" s="670"/>
      <c r="P1670" s="670"/>
      <c r="Q1670" s="591"/>
      <c r="R1670" s="608">
        <v>1</v>
      </c>
      <c r="S1670" s="670"/>
      <c r="T1670" s="670"/>
      <c r="U1670" s="670"/>
      <c r="V1670" s="670"/>
      <c r="W1670" s="670"/>
      <c r="X1670" s="670"/>
      <c r="Y1670" s="670"/>
      <c r="Z1670" s="670"/>
      <c r="AA1670" s="670"/>
      <c r="AB1670" s="670"/>
      <c r="AC1670" s="670"/>
      <c r="AD1670" s="605">
        <v>1</v>
      </c>
    </row>
    <row r="1671" spans="1:30" ht="15.75" thickBot="1" x14ac:dyDescent="0.3">
      <c r="A1671" s="593" t="s">
        <v>425</v>
      </c>
      <c r="B1671" s="692" t="s">
        <v>398</v>
      </c>
      <c r="C1671" s="692" t="s">
        <v>396</v>
      </c>
      <c r="D1671" s="600" t="s">
        <v>397</v>
      </c>
      <c r="E1671" s="602"/>
      <c r="F1671" s="602"/>
      <c r="G1671" s="602"/>
      <c r="H1671" s="602"/>
      <c r="I1671" s="602"/>
      <c r="J1671" s="602"/>
      <c r="K1671" s="602"/>
      <c r="L1671" s="602"/>
      <c r="M1671" s="602"/>
      <c r="N1671" s="602"/>
      <c r="O1671" s="602"/>
      <c r="P1671" s="602"/>
      <c r="Q1671" s="591"/>
      <c r="R1671" s="604">
        <v>69</v>
      </c>
      <c r="S1671" s="604">
        <v>72</v>
      </c>
      <c r="T1671" s="604">
        <v>71</v>
      </c>
      <c r="U1671" s="604">
        <v>79</v>
      </c>
      <c r="V1671" s="604">
        <v>75</v>
      </c>
      <c r="W1671" s="604">
        <v>75</v>
      </c>
      <c r="X1671" s="604">
        <v>76</v>
      </c>
      <c r="Y1671" s="604">
        <v>74</v>
      </c>
      <c r="Z1671" s="604">
        <v>70</v>
      </c>
      <c r="AA1671" s="604">
        <v>60</v>
      </c>
      <c r="AB1671" s="604">
        <v>68</v>
      </c>
      <c r="AC1671" s="604">
        <v>46</v>
      </c>
      <c r="AD1671" s="605">
        <v>180</v>
      </c>
    </row>
    <row r="1672" spans="1:30" ht="15.75" thickBot="1" x14ac:dyDescent="0.3">
      <c r="A1672" s="593" t="s">
        <v>425</v>
      </c>
      <c r="B1672" s="692" t="s">
        <v>398</v>
      </c>
      <c r="C1672" s="692" t="s">
        <v>396</v>
      </c>
      <c r="D1672" s="606" t="s">
        <v>399</v>
      </c>
      <c r="E1672" s="670"/>
      <c r="F1672" s="670"/>
      <c r="G1672" s="670"/>
      <c r="H1672" s="670"/>
      <c r="I1672" s="670"/>
      <c r="J1672" s="670"/>
      <c r="K1672" s="670"/>
      <c r="L1672" s="670"/>
      <c r="M1672" s="670"/>
      <c r="N1672" s="670"/>
      <c r="O1672" s="670"/>
      <c r="P1672" s="670"/>
      <c r="Q1672" s="591"/>
      <c r="R1672" s="670"/>
      <c r="S1672" s="670"/>
      <c r="T1672" s="670"/>
      <c r="U1672" s="608">
        <v>1</v>
      </c>
      <c r="V1672" s="608">
        <v>1</v>
      </c>
      <c r="W1672" s="670"/>
      <c r="X1672" s="670"/>
      <c r="Y1672" s="670"/>
      <c r="Z1672" s="670"/>
      <c r="AA1672" s="608">
        <v>1</v>
      </c>
      <c r="AB1672" s="608">
        <v>2</v>
      </c>
      <c r="AC1672" s="608">
        <v>1</v>
      </c>
      <c r="AD1672" s="605">
        <v>6</v>
      </c>
    </row>
    <row r="1673" spans="1:30" ht="15.75" thickBot="1" x14ac:dyDescent="0.3">
      <c r="A1673" s="593" t="s">
        <v>425</v>
      </c>
      <c r="B1673" s="671" t="s">
        <v>400</v>
      </c>
      <c r="C1673" s="671" t="s">
        <v>400</v>
      </c>
      <c r="D1673" s="609" t="s">
        <v>400</v>
      </c>
      <c r="E1673" s="603">
        <v>13627.51</v>
      </c>
      <c r="F1673" s="603">
        <v>13213.46</v>
      </c>
      <c r="G1673" s="603">
        <v>16886.71</v>
      </c>
      <c r="H1673" s="603">
        <v>23748.3</v>
      </c>
      <c r="I1673" s="603">
        <v>31651.57</v>
      </c>
      <c r="J1673" s="603">
        <v>30519.13</v>
      </c>
      <c r="K1673" s="603">
        <v>33343.29</v>
      </c>
      <c r="L1673" s="603">
        <v>27940.36</v>
      </c>
      <c r="M1673" s="603">
        <v>24086.84</v>
      </c>
      <c r="N1673" s="603">
        <v>17538.18</v>
      </c>
      <c r="O1673" s="603">
        <v>17809.3</v>
      </c>
      <c r="P1673" s="603">
        <v>8935.15</v>
      </c>
      <c r="Q1673" s="603">
        <v>259299.8</v>
      </c>
      <c r="R1673" s="610">
        <v>71</v>
      </c>
      <c r="S1673" s="610">
        <v>73</v>
      </c>
      <c r="T1673" s="610">
        <v>72</v>
      </c>
      <c r="U1673" s="610">
        <v>84</v>
      </c>
      <c r="V1673" s="610">
        <v>91</v>
      </c>
      <c r="W1673" s="610">
        <v>80</v>
      </c>
      <c r="X1673" s="610">
        <v>82</v>
      </c>
      <c r="Y1673" s="610">
        <v>79</v>
      </c>
      <c r="Z1673" s="610">
        <v>80</v>
      </c>
      <c r="AA1673" s="610">
        <v>73</v>
      </c>
      <c r="AB1673" s="610">
        <v>73</v>
      </c>
      <c r="AC1673" s="610">
        <v>52</v>
      </c>
      <c r="AD1673" s="605">
        <v>200</v>
      </c>
    </row>
    <row r="1674" spans="1:30" ht="15.75" thickBot="1" x14ac:dyDescent="0.3">
      <c r="A1674" s="593" t="s">
        <v>426</v>
      </c>
      <c r="B1674" s="672">
        <v>45139</v>
      </c>
      <c r="C1674" s="671" t="s">
        <v>396</v>
      </c>
      <c r="D1674" s="606" t="s">
        <v>397</v>
      </c>
      <c r="E1674" s="607">
        <v>75.959999999999994</v>
      </c>
      <c r="F1674" s="670"/>
      <c r="G1674" s="670"/>
      <c r="H1674" s="670"/>
      <c r="I1674" s="670"/>
      <c r="J1674" s="670"/>
      <c r="K1674" s="670"/>
      <c r="L1674" s="670"/>
      <c r="M1674" s="670"/>
      <c r="N1674" s="670"/>
      <c r="O1674" s="670"/>
      <c r="P1674" s="670"/>
      <c r="Q1674" s="603">
        <v>75.959999999999994</v>
      </c>
      <c r="R1674" s="608">
        <v>1</v>
      </c>
      <c r="S1674" s="670"/>
      <c r="T1674" s="670"/>
      <c r="U1674" s="670"/>
      <c r="V1674" s="670"/>
      <c r="W1674" s="670"/>
      <c r="X1674" s="670"/>
      <c r="Y1674" s="670"/>
      <c r="Z1674" s="670"/>
      <c r="AA1674" s="670"/>
      <c r="AB1674" s="670"/>
      <c r="AC1674" s="670"/>
      <c r="AD1674" s="605">
        <v>1</v>
      </c>
    </row>
    <row r="1675" spans="1:30" ht="15.75" thickBot="1" x14ac:dyDescent="0.3">
      <c r="A1675" s="593" t="s">
        <v>426</v>
      </c>
      <c r="B1675" s="673">
        <v>45141</v>
      </c>
      <c r="C1675" s="671" t="s">
        <v>396</v>
      </c>
      <c r="D1675" s="600" t="s">
        <v>399</v>
      </c>
      <c r="E1675" s="601">
        <v>10828</v>
      </c>
      <c r="F1675" s="602"/>
      <c r="G1675" s="602"/>
      <c r="H1675" s="602"/>
      <c r="I1675" s="602"/>
      <c r="J1675" s="602"/>
      <c r="K1675" s="602"/>
      <c r="L1675" s="602"/>
      <c r="M1675" s="602"/>
      <c r="N1675" s="602"/>
      <c r="O1675" s="602"/>
      <c r="P1675" s="602"/>
      <c r="Q1675" s="603">
        <v>10828</v>
      </c>
      <c r="R1675" s="604">
        <v>21</v>
      </c>
      <c r="S1675" s="602"/>
      <c r="T1675" s="602"/>
      <c r="U1675" s="602"/>
      <c r="V1675" s="602"/>
      <c r="W1675" s="602"/>
      <c r="X1675" s="602"/>
      <c r="Y1675" s="602"/>
      <c r="Z1675" s="602"/>
      <c r="AA1675" s="602"/>
      <c r="AB1675" s="602"/>
      <c r="AC1675" s="602"/>
      <c r="AD1675" s="605">
        <v>21</v>
      </c>
    </row>
    <row r="1676" spans="1:30" ht="15.75" thickBot="1" x14ac:dyDescent="0.3">
      <c r="A1676" s="593" t="s">
        <v>426</v>
      </c>
      <c r="B1676" s="672">
        <v>45148</v>
      </c>
      <c r="C1676" s="671" t="s">
        <v>396</v>
      </c>
      <c r="D1676" s="606" t="s">
        <v>402</v>
      </c>
      <c r="E1676" s="607">
        <v>679</v>
      </c>
      <c r="F1676" s="670"/>
      <c r="G1676" s="670"/>
      <c r="H1676" s="670"/>
      <c r="I1676" s="670"/>
      <c r="J1676" s="670"/>
      <c r="K1676" s="670"/>
      <c r="L1676" s="670"/>
      <c r="M1676" s="670"/>
      <c r="N1676" s="670"/>
      <c r="O1676" s="670"/>
      <c r="P1676" s="670"/>
      <c r="Q1676" s="603">
        <v>679</v>
      </c>
      <c r="R1676" s="608">
        <v>2</v>
      </c>
      <c r="S1676" s="670"/>
      <c r="T1676" s="670"/>
      <c r="U1676" s="670"/>
      <c r="V1676" s="670"/>
      <c r="W1676" s="670"/>
      <c r="X1676" s="670"/>
      <c r="Y1676" s="670"/>
      <c r="Z1676" s="670"/>
      <c r="AA1676" s="670"/>
      <c r="AB1676" s="670"/>
      <c r="AC1676" s="670"/>
      <c r="AD1676" s="605">
        <v>2</v>
      </c>
    </row>
    <row r="1677" spans="1:30" ht="15.75" thickBot="1" x14ac:dyDescent="0.3">
      <c r="A1677" s="593" t="s">
        <v>426</v>
      </c>
      <c r="B1677" s="673">
        <v>45153</v>
      </c>
      <c r="C1677" s="671" t="s">
        <v>396</v>
      </c>
      <c r="D1677" s="600" t="s">
        <v>399</v>
      </c>
      <c r="E1677" s="601">
        <v>28725</v>
      </c>
      <c r="F1677" s="602"/>
      <c r="G1677" s="602"/>
      <c r="H1677" s="602"/>
      <c r="I1677" s="602"/>
      <c r="J1677" s="602"/>
      <c r="K1677" s="602"/>
      <c r="L1677" s="602"/>
      <c r="M1677" s="602"/>
      <c r="N1677" s="602"/>
      <c r="O1677" s="602"/>
      <c r="P1677" s="602"/>
      <c r="Q1677" s="603">
        <v>28725</v>
      </c>
      <c r="R1677" s="604">
        <v>47</v>
      </c>
      <c r="S1677" s="602"/>
      <c r="T1677" s="602"/>
      <c r="U1677" s="602"/>
      <c r="V1677" s="602"/>
      <c r="W1677" s="602"/>
      <c r="X1677" s="602"/>
      <c r="Y1677" s="602"/>
      <c r="Z1677" s="602"/>
      <c r="AA1677" s="602"/>
      <c r="AB1677" s="602"/>
      <c r="AC1677" s="602"/>
      <c r="AD1677" s="605">
        <v>47</v>
      </c>
    </row>
    <row r="1678" spans="1:30" ht="15.75" thickBot="1" x14ac:dyDescent="0.3">
      <c r="A1678" s="593" t="s">
        <v>426</v>
      </c>
      <c r="B1678" s="690">
        <v>45156</v>
      </c>
      <c r="C1678" s="692" t="s">
        <v>396</v>
      </c>
      <c r="D1678" s="606" t="s">
        <v>397</v>
      </c>
      <c r="E1678" s="607">
        <v>12630.76</v>
      </c>
      <c r="F1678" s="670"/>
      <c r="G1678" s="670"/>
      <c r="H1678" s="670"/>
      <c r="I1678" s="670"/>
      <c r="J1678" s="670"/>
      <c r="K1678" s="670"/>
      <c r="L1678" s="670"/>
      <c r="M1678" s="670"/>
      <c r="N1678" s="670"/>
      <c r="O1678" s="670"/>
      <c r="P1678" s="670"/>
      <c r="Q1678" s="603">
        <v>12630.76</v>
      </c>
      <c r="R1678" s="608">
        <v>18</v>
      </c>
      <c r="S1678" s="670"/>
      <c r="T1678" s="670"/>
      <c r="U1678" s="670"/>
      <c r="V1678" s="670"/>
      <c r="W1678" s="670"/>
      <c r="X1678" s="670"/>
      <c r="Y1678" s="670"/>
      <c r="Z1678" s="670"/>
      <c r="AA1678" s="670"/>
      <c r="AB1678" s="670"/>
      <c r="AC1678" s="670"/>
      <c r="AD1678" s="605">
        <v>18</v>
      </c>
    </row>
    <row r="1679" spans="1:30" ht="15.75" thickBot="1" x14ac:dyDescent="0.3">
      <c r="A1679" s="593" t="s">
        <v>426</v>
      </c>
      <c r="B1679" s="691">
        <v>45156</v>
      </c>
      <c r="C1679" s="692" t="s">
        <v>396</v>
      </c>
      <c r="D1679" s="600" t="s">
        <v>399</v>
      </c>
      <c r="E1679" s="601">
        <v>52308</v>
      </c>
      <c r="F1679" s="602"/>
      <c r="G1679" s="602"/>
      <c r="H1679" s="602"/>
      <c r="I1679" s="602"/>
      <c r="J1679" s="602"/>
      <c r="K1679" s="602"/>
      <c r="L1679" s="602"/>
      <c r="M1679" s="602"/>
      <c r="N1679" s="602"/>
      <c r="O1679" s="602"/>
      <c r="P1679" s="602"/>
      <c r="Q1679" s="603">
        <v>52308</v>
      </c>
      <c r="R1679" s="604">
        <v>76</v>
      </c>
      <c r="S1679" s="602"/>
      <c r="T1679" s="602"/>
      <c r="U1679" s="602"/>
      <c r="V1679" s="602"/>
      <c r="W1679" s="602"/>
      <c r="X1679" s="602"/>
      <c r="Y1679" s="602"/>
      <c r="Z1679" s="602"/>
      <c r="AA1679" s="602"/>
      <c r="AB1679" s="602"/>
      <c r="AC1679" s="602"/>
      <c r="AD1679" s="605">
        <v>76</v>
      </c>
    </row>
    <row r="1680" spans="1:30" ht="15.75" thickBot="1" x14ac:dyDescent="0.3">
      <c r="A1680" s="593" t="s">
        <v>426</v>
      </c>
      <c r="B1680" s="672">
        <v>45159</v>
      </c>
      <c r="C1680" s="671" t="s">
        <v>396</v>
      </c>
      <c r="D1680" s="606" t="s">
        <v>397</v>
      </c>
      <c r="E1680" s="607">
        <v>1842.3</v>
      </c>
      <c r="F1680" s="670"/>
      <c r="G1680" s="670"/>
      <c r="H1680" s="670"/>
      <c r="I1680" s="670"/>
      <c r="J1680" s="670"/>
      <c r="K1680" s="670"/>
      <c r="L1680" s="670"/>
      <c r="M1680" s="670"/>
      <c r="N1680" s="670"/>
      <c r="O1680" s="670"/>
      <c r="P1680" s="670"/>
      <c r="Q1680" s="603">
        <v>1842.3</v>
      </c>
      <c r="R1680" s="608">
        <v>8</v>
      </c>
      <c r="S1680" s="670"/>
      <c r="T1680" s="670"/>
      <c r="U1680" s="670"/>
      <c r="V1680" s="670"/>
      <c r="W1680" s="670"/>
      <c r="X1680" s="670"/>
      <c r="Y1680" s="670"/>
      <c r="Z1680" s="670"/>
      <c r="AA1680" s="670"/>
      <c r="AB1680" s="670"/>
      <c r="AC1680" s="670"/>
      <c r="AD1680" s="605">
        <v>8</v>
      </c>
    </row>
    <row r="1681" spans="1:30" ht="15.75" thickBot="1" x14ac:dyDescent="0.3">
      <c r="A1681" s="593" t="s">
        <v>426</v>
      </c>
      <c r="B1681" s="691">
        <v>45163</v>
      </c>
      <c r="C1681" s="692" t="s">
        <v>396</v>
      </c>
      <c r="D1681" s="600" t="s">
        <v>397</v>
      </c>
      <c r="E1681" s="601">
        <v>583.02</v>
      </c>
      <c r="F1681" s="602"/>
      <c r="G1681" s="602"/>
      <c r="H1681" s="602"/>
      <c r="I1681" s="602"/>
      <c r="J1681" s="602"/>
      <c r="K1681" s="602"/>
      <c r="L1681" s="602"/>
      <c r="M1681" s="602"/>
      <c r="N1681" s="602"/>
      <c r="O1681" s="602"/>
      <c r="P1681" s="602"/>
      <c r="Q1681" s="603">
        <v>583.02</v>
      </c>
      <c r="R1681" s="604">
        <v>1</v>
      </c>
      <c r="S1681" s="602"/>
      <c r="T1681" s="602"/>
      <c r="U1681" s="602"/>
      <c r="V1681" s="602"/>
      <c r="W1681" s="602"/>
      <c r="X1681" s="602"/>
      <c r="Y1681" s="602"/>
      <c r="Z1681" s="602"/>
      <c r="AA1681" s="602"/>
      <c r="AB1681" s="602"/>
      <c r="AC1681" s="602"/>
      <c r="AD1681" s="605">
        <v>1</v>
      </c>
    </row>
    <row r="1682" spans="1:30" ht="15.75" thickBot="1" x14ac:dyDescent="0.3">
      <c r="A1682" s="593" t="s">
        <v>426</v>
      </c>
      <c r="B1682" s="690">
        <v>45163</v>
      </c>
      <c r="C1682" s="692" t="s">
        <v>396</v>
      </c>
      <c r="D1682" s="606" t="s">
        <v>399</v>
      </c>
      <c r="E1682" s="607">
        <v>119362</v>
      </c>
      <c r="F1682" s="670"/>
      <c r="G1682" s="670"/>
      <c r="H1682" s="670"/>
      <c r="I1682" s="670"/>
      <c r="J1682" s="670"/>
      <c r="K1682" s="670"/>
      <c r="L1682" s="670"/>
      <c r="M1682" s="670"/>
      <c r="N1682" s="670"/>
      <c r="O1682" s="670"/>
      <c r="P1682" s="670"/>
      <c r="Q1682" s="603">
        <v>119362</v>
      </c>
      <c r="R1682" s="608">
        <v>183</v>
      </c>
      <c r="S1682" s="670"/>
      <c r="T1682" s="670"/>
      <c r="U1682" s="670"/>
      <c r="V1682" s="670"/>
      <c r="W1682" s="670"/>
      <c r="X1682" s="670"/>
      <c r="Y1682" s="670"/>
      <c r="Z1682" s="670"/>
      <c r="AA1682" s="670"/>
      <c r="AB1682" s="670"/>
      <c r="AC1682" s="670"/>
      <c r="AD1682" s="605">
        <v>183</v>
      </c>
    </row>
    <row r="1683" spans="1:30" ht="15.75" thickBot="1" x14ac:dyDescent="0.3">
      <c r="A1683" s="593" t="s">
        <v>426</v>
      </c>
      <c r="B1683" s="673">
        <v>45170</v>
      </c>
      <c r="C1683" s="671" t="s">
        <v>396</v>
      </c>
      <c r="D1683" s="600" t="s">
        <v>399</v>
      </c>
      <c r="E1683" s="601">
        <v>90390</v>
      </c>
      <c r="F1683" s="601">
        <v>13586</v>
      </c>
      <c r="G1683" s="602"/>
      <c r="H1683" s="602"/>
      <c r="I1683" s="602"/>
      <c r="J1683" s="602"/>
      <c r="K1683" s="602"/>
      <c r="L1683" s="602"/>
      <c r="M1683" s="602"/>
      <c r="N1683" s="602"/>
      <c r="O1683" s="602"/>
      <c r="P1683" s="602"/>
      <c r="Q1683" s="603">
        <v>103976</v>
      </c>
      <c r="R1683" s="604">
        <v>149</v>
      </c>
      <c r="S1683" s="604">
        <v>19</v>
      </c>
      <c r="T1683" s="602"/>
      <c r="U1683" s="602"/>
      <c r="V1683" s="602"/>
      <c r="W1683" s="602"/>
      <c r="X1683" s="602"/>
      <c r="Y1683" s="602"/>
      <c r="Z1683" s="602"/>
      <c r="AA1683" s="602"/>
      <c r="AB1683" s="602"/>
      <c r="AC1683" s="602"/>
      <c r="AD1683" s="605">
        <v>168</v>
      </c>
    </row>
    <row r="1684" spans="1:30" ht="15.75" thickBot="1" x14ac:dyDescent="0.3">
      <c r="A1684" s="593" t="s">
        <v>426</v>
      </c>
      <c r="B1684" s="672">
        <v>45177</v>
      </c>
      <c r="C1684" s="671" t="s">
        <v>396</v>
      </c>
      <c r="D1684" s="606" t="s">
        <v>399</v>
      </c>
      <c r="E1684" s="607">
        <v>2701</v>
      </c>
      <c r="F1684" s="607">
        <v>19851</v>
      </c>
      <c r="G1684" s="670"/>
      <c r="H1684" s="670"/>
      <c r="I1684" s="670"/>
      <c r="J1684" s="670"/>
      <c r="K1684" s="670"/>
      <c r="L1684" s="670"/>
      <c r="M1684" s="670"/>
      <c r="N1684" s="670"/>
      <c r="O1684" s="670"/>
      <c r="P1684" s="670"/>
      <c r="Q1684" s="603">
        <v>22552</v>
      </c>
      <c r="R1684" s="608">
        <v>5</v>
      </c>
      <c r="S1684" s="608">
        <v>27</v>
      </c>
      <c r="T1684" s="670"/>
      <c r="U1684" s="670"/>
      <c r="V1684" s="670"/>
      <c r="W1684" s="670"/>
      <c r="X1684" s="670"/>
      <c r="Y1684" s="670"/>
      <c r="Z1684" s="670"/>
      <c r="AA1684" s="670"/>
      <c r="AB1684" s="670"/>
      <c r="AC1684" s="670"/>
      <c r="AD1684" s="605">
        <v>32</v>
      </c>
    </row>
    <row r="1685" spans="1:30" ht="15.75" thickBot="1" x14ac:dyDescent="0.3">
      <c r="A1685" s="593" t="s">
        <v>426</v>
      </c>
      <c r="B1685" s="673">
        <v>45180</v>
      </c>
      <c r="C1685" s="671" t="s">
        <v>396</v>
      </c>
      <c r="D1685" s="600" t="s">
        <v>402</v>
      </c>
      <c r="E1685" s="601">
        <v>785</v>
      </c>
      <c r="F1685" s="601">
        <v>4388</v>
      </c>
      <c r="G1685" s="602"/>
      <c r="H1685" s="602"/>
      <c r="I1685" s="602"/>
      <c r="J1685" s="602"/>
      <c r="K1685" s="602"/>
      <c r="L1685" s="602"/>
      <c r="M1685" s="602"/>
      <c r="N1685" s="602"/>
      <c r="O1685" s="602"/>
      <c r="P1685" s="602"/>
      <c r="Q1685" s="603">
        <v>5173</v>
      </c>
      <c r="R1685" s="604">
        <v>2</v>
      </c>
      <c r="S1685" s="604">
        <v>12</v>
      </c>
      <c r="T1685" s="602"/>
      <c r="U1685" s="602"/>
      <c r="V1685" s="602"/>
      <c r="W1685" s="602"/>
      <c r="X1685" s="602"/>
      <c r="Y1685" s="602"/>
      <c r="Z1685" s="602"/>
      <c r="AA1685" s="602"/>
      <c r="AB1685" s="602"/>
      <c r="AC1685" s="602"/>
      <c r="AD1685" s="605">
        <v>14</v>
      </c>
    </row>
    <row r="1686" spans="1:30" ht="15.75" thickBot="1" x14ac:dyDescent="0.3">
      <c r="A1686" s="593" t="s">
        <v>426</v>
      </c>
      <c r="B1686" s="672">
        <v>45181</v>
      </c>
      <c r="C1686" s="671" t="s">
        <v>396</v>
      </c>
      <c r="D1686" s="606" t="s">
        <v>402</v>
      </c>
      <c r="E1686" s="607">
        <v>1377</v>
      </c>
      <c r="F1686" s="607">
        <v>3717</v>
      </c>
      <c r="G1686" s="670"/>
      <c r="H1686" s="670"/>
      <c r="I1686" s="670"/>
      <c r="J1686" s="670"/>
      <c r="K1686" s="670"/>
      <c r="L1686" s="670"/>
      <c r="M1686" s="670"/>
      <c r="N1686" s="670"/>
      <c r="O1686" s="670"/>
      <c r="P1686" s="670"/>
      <c r="Q1686" s="603">
        <v>5094</v>
      </c>
      <c r="R1686" s="608">
        <v>2</v>
      </c>
      <c r="S1686" s="608">
        <v>10</v>
      </c>
      <c r="T1686" s="670"/>
      <c r="U1686" s="670"/>
      <c r="V1686" s="670"/>
      <c r="W1686" s="670"/>
      <c r="X1686" s="670"/>
      <c r="Y1686" s="670"/>
      <c r="Z1686" s="670"/>
      <c r="AA1686" s="670"/>
      <c r="AB1686" s="670"/>
      <c r="AC1686" s="670"/>
      <c r="AD1686" s="605">
        <v>12</v>
      </c>
    </row>
    <row r="1687" spans="1:30" ht="15.75" thickBot="1" x14ac:dyDescent="0.3">
      <c r="A1687" s="593" t="s">
        <v>426</v>
      </c>
      <c r="B1687" s="673">
        <v>45183</v>
      </c>
      <c r="C1687" s="671" t="s">
        <v>396</v>
      </c>
      <c r="D1687" s="600" t="s">
        <v>399</v>
      </c>
      <c r="E1687" s="601">
        <v>1827</v>
      </c>
      <c r="F1687" s="601">
        <v>15501</v>
      </c>
      <c r="G1687" s="602"/>
      <c r="H1687" s="602"/>
      <c r="I1687" s="602"/>
      <c r="J1687" s="602"/>
      <c r="K1687" s="602"/>
      <c r="L1687" s="602"/>
      <c r="M1687" s="602"/>
      <c r="N1687" s="602"/>
      <c r="O1687" s="602"/>
      <c r="P1687" s="602"/>
      <c r="Q1687" s="603">
        <v>17328</v>
      </c>
      <c r="R1687" s="604">
        <v>3</v>
      </c>
      <c r="S1687" s="604">
        <v>25</v>
      </c>
      <c r="T1687" s="602"/>
      <c r="U1687" s="602"/>
      <c r="V1687" s="602"/>
      <c r="W1687" s="602"/>
      <c r="X1687" s="602"/>
      <c r="Y1687" s="602"/>
      <c r="Z1687" s="602"/>
      <c r="AA1687" s="602"/>
      <c r="AB1687" s="602"/>
      <c r="AC1687" s="602"/>
      <c r="AD1687" s="605">
        <v>28</v>
      </c>
    </row>
    <row r="1688" spans="1:30" ht="15.75" thickBot="1" x14ac:dyDescent="0.3">
      <c r="A1688" s="593" t="s">
        <v>426</v>
      </c>
      <c r="B1688" s="672">
        <v>45195</v>
      </c>
      <c r="C1688" s="671" t="s">
        <v>396</v>
      </c>
      <c r="D1688" s="606" t="s">
        <v>399</v>
      </c>
      <c r="E1688" s="670"/>
      <c r="F1688" s="607">
        <v>346</v>
      </c>
      <c r="G1688" s="670"/>
      <c r="H1688" s="670"/>
      <c r="I1688" s="670"/>
      <c r="J1688" s="670"/>
      <c r="K1688" s="670"/>
      <c r="L1688" s="670"/>
      <c r="M1688" s="670"/>
      <c r="N1688" s="670"/>
      <c r="O1688" s="670"/>
      <c r="P1688" s="670"/>
      <c r="Q1688" s="603">
        <v>346</v>
      </c>
      <c r="R1688" s="670"/>
      <c r="S1688" s="608">
        <v>1</v>
      </c>
      <c r="T1688" s="670"/>
      <c r="U1688" s="670"/>
      <c r="V1688" s="670"/>
      <c r="W1688" s="670"/>
      <c r="X1688" s="670"/>
      <c r="Y1688" s="670"/>
      <c r="Z1688" s="670"/>
      <c r="AA1688" s="670"/>
      <c r="AB1688" s="670"/>
      <c r="AC1688" s="670"/>
      <c r="AD1688" s="605">
        <v>1</v>
      </c>
    </row>
    <row r="1689" spans="1:30" ht="15.75" thickBot="1" x14ac:dyDescent="0.3">
      <c r="A1689" s="593" t="s">
        <v>426</v>
      </c>
      <c r="B1689" s="673">
        <v>45203</v>
      </c>
      <c r="C1689" s="671" t="s">
        <v>396</v>
      </c>
      <c r="D1689" s="600" t="s">
        <v>402</v>
      </c>
      <c r="E1689" s="601">
        <v>63725</v>
      </c>
      <c r="F1689" s="602"/>
      <c r="G1689" s="601">
        <v>3993</v>
      </c>
      <c r="H1689" s="602"/>
      <c r="I1689" s="602"/>
      <c r="J1689" s="602"/>
      <c r="K1689" s="602"/>
      <c r="L1689" s="602"/>
      <c r="M1689" s="602"/>
      <c r="N1689" s="602"/>
      <c r="O1689" s="602"/>
      <c r="P1689" s="602"/>
      <c r="Q1689" s="603">
        <v>67718</v>
      </c>
      <c r="R1689" s="604">
        <v>134</v>
      </c>
      <c r="S1689" s="602"/>
      <c r="T1689" s="604">
        <v>5</v>
      </c>
      <c r="U1689" s="602"/>
      <c r="V1689" s="602"/>
      <c r="W1689" s="602"/>
      <c r="X1689" s="602"/>
      <c r="Y1689" s="602"/>
      <c r="Z1689" s="602"/>
      <c r="AA1689" s="602"/>
      <c r="AB1689" s="602"/>
      <c r="AC1689" s="602"/>
      <c r="AD1689" s="605">
        <v>139</v>
      </c>
    </row>
    <row r="1690" spans="1:30" ht="15.75" thickBot="1" x14ac:dyDescent="0.3">
      <c r="A1690" s="593" t="s">
        <v>426</v>
      </c>
      <c r="B1690" s="672">
        <v>45204</v>
      </c>
      <c r="C1690" s="671" t="s">
        <v>396</v>
      </c>
      <c r="D1690" s="606" t="s">
        <v>402</v>
      </c>
      <c r="E1690" s="607">
        <v>50651</v>
      </c>
      <c r="F1690" s="607">
        <v>418</v>
      </c>
      <c r="G1690" s="607">
        <v>793</v>
      </c>
      <c r="H1690" s="670"/>
      <c r="I1690" s="670"/>
      <c r="J1690" s="670"/>
      <c r="K1690" s="670"/>
      <c r="L1690" s="670"/>
      <c r="M1690" s="670"/>
      <c r="N1690" s="670"/>
      <c r="O1690" s="670"/>
      <c r="P1690" s="670"/>
      <c r="Q1690" s="603">
        <v>51862</v>
      </c>
      <c r="R1690" s="608">
        <v>90</v>
      </c>
      <c r="S1690" s="608">
        <v>2</v>
      </c>
      <c r="T1690" s="608">
        <v>2</v>
      </c>
      <c r="U1690" s="670"/>
      <c r="V1690" s="670"/>
      <c r="W1690" s="670"/>
      <c r="X1690" s="670"/>
      <c r="Y1690" s="670"/>
      <c r="Z1690" s="670"/>
      <c r="AA1690" s="670"/>
      <c r="AB1690" s="670"/>
      <c r="AC1690" s="670"/>
      <c r="AD1690" s="605">
        <v>94</v>
      </c>
    </row>
    <row r="1691" spans="1:30" ht="15.75" thickBot="1" x14ac:dyDescent="0.3">
      <c r="A1691" s="593" t="s">
        <v>426</v>
      </c>
      <c r="B1691" s="673">
        <v>45205</v>
      </c>
      <c r="C1691" s="671" t="s">
        <v>396</v>
      </c>
      <c r="D1691" s="600" t="s">
        <v>402</v>
      </c>
      <c r="E1691" s="601">
        <v>40155</v>
      </c>
      <c r="F1691" s="602"/>
      <c r="G1691" s="601">
        <v>1863</v>
      </c>
      <c r="H1691" s="602"/>
      <c r="I1691" s="602"/>
      <c r="J1691" s="602"/>
      <c r="K1691" s="602"/>
      <c r="L1691" s="602"/>
      <c r="M1691" s="602"/>
      <c r="N1691" s="602"/>
      <c r="O1691" s="602"/>
      <c r="P1691" s="602"/>
      <c r="Q1691" s="603">
        <v>42018</v>
      </c>
      <c r="R1691" s="604">
        <v>81</v>
      </c>
      <c r="S1691" s="602"/>
      <c r="T1691" s="604">
        <v>5</v>
      </c>
      <c r="U1691" s="602"/>
      <c r="V1691" s="602"/>
      <c r="W1691" s="602"/>
      <c r="X1691" s="602"/>
      <c r="Y1691" s="602"/>
      <c r="Z1691" s="602"/>
      <c r="AA1691" s="602"/>
      <c r="AB1691" s="602"/>
      <c r="AC1691" s="602"/>
      <c r="AD1691" s="605">
        <v>85</v>
      </c>
    </row>
    <row r="1692" spans="1:30" ht="15.75" thickBot="1" x14ac:dyDescent="0.3">
      <c r="A1692" s="593" t="s">
        <v>426</v>
      </c>
      <c r="B1692" s="672">
        <v>45217</v>
      </c>
      <c r="C1692" s="671" t="s">
        <v>396</v>
      </c>
      <c r="D1692" s="606" t="s">
        <v>397</v>
      </c>
      <c r="E1692" s="670"/>
      <c r="F1692" s="670"/>
      <c r="G1692" s="607">
        <v>1159.83</v>
      </c>
      <c r="H1692" s="670"/>
      <c r="I1692" s="670"/>
      <c r="J1692" s="670"/>
      <c r="K1692" s="670"/>
      <c r="L1692" s="670"/>
      <c r="M1692" s="670"/>
      <c r="N1692" s="670"/>
      <c r="O1692" s="670"/>
      <c r="P1692" s="670"/>
      <c r="Q1692" s="603">
        <v>1159.83</v>
      </c>
      <c r="R1692" s="670"/>
      <c r="S1692" s="670"/>
      <c r="T1692" s="608">
        <v>1</v>
      </c>
      <c r="U1692" s="670"/>
      <c r="V1692" s="670"/>
      <c r="W1692" s="670"/>
      <c r="X1692" s="670"/>
      <c r="Y1692" s="670"/>
      <c r="Z1692" s="670"/>
      <c r="AA1692" s="670"/>
      <c r="AB1692" s="670"/>
      <c r="AC1692" s="670"/>
      <c r="AD1692" s="605">
        <v>1</v>
      </c>
    </row>
    <row r="1693" spans="1:30" ht="15.75" thickBot="1" x14ac:dyDescent="0.3">
      <c r="A1693" s="593" t="s">
        <v>426</v>
      </c>
      <c r="B1693" s="673">
        <v>45225</v>
      </c>
      <c r="C1693" s="671" t="s">
        <v>396</v>
      </c>
      <c r="D1693" s="600" t="s">
        <v>399</v>
      </c>
      <c r="E1693" s="602"/>
      <c r="F1693" s="602"/>
      <c r="G1693" s="601">
        <v>154654</v>
      </c>
      <c r="H1693" s="602"/>
      <c r="I1693" s="602"/>
      <c r="J1693" s="602"/>
      <c r="K1693" s="602"/>
      <c r="L1693" s="602"/>
      <c r="M1693" s="602"/>
      <c r="N1693" s="602"/>
      <c r="O1693" s="602"/>
      <c r="P1693" s="602"/>
      <c r="Q1693" s="603">
        <v>154654</v>
      </c>
      <c r="R1693" s="602"/>
      <c r="S1693" s="602"/>
      <c r="T1693" s="604">
        <v>258</v>
      </c>
      <c r="U1693" s="602"/>
      <c r="V1693" s="602"/>
      <c r="W1693" s="602"/>
      <c r="X1693" s="602"/>
      <c r="Y1693" s="602"/>
      <c r="Z1693" s="602"/>
      <c r="AA1693" s="602"/>
      <c r="AB1693" s="602"/>
      <c r="AC1693" s="602"/>
      <c r="AD1693" s="605">
        <v>258</v>
      </c>
    </row>
    <row r="1694" spans="1:30" ht="15.75" thickBot="1" x14ac:dyDescent="0.3">
      <c r="A1694" s="593" t="s">
        <v>426</v>
      </c>
      <c r="B1694" s="672">
        <v>45237</v>
      </c>
      <c r="C1694" s="671" t="s">
        <v>396</v>
      </c>
      <c r="D1694" s="606" t="s">
        <v>402</v>
      </c>
      <c r="E1694" s="670"/>
      <c r="F1694" s="670"/>
      <c r="G1694" s="607">
        <v>25603</v>
      </c>
      <c r="H1694" s="607">
        <v>3122</v>
      </c>
      <c r="I1694" s="670"/>
      <c r="J1694" s="670"/>
      <c r="K1694" s="670"/>
      <c r="L1694" s="670"/>
      <c r="M1694" s="670"/>
      <c r="N1694" s="670"/>
      <c r="O1694" s="670"/>
      <c r="P1694" s="670"/>
      <c r="Q1694" s="603">
        <v>28725</v>
      </c>
      <c r="R1694" s="670"/>
      <c r="S1694" s="670"/>
      <c r="T1694" s="608">
        <v>62</v>
      </c>
      <c r="U1694" s="608">
        <v>7</v>
      </c>
      <c r="V1694" s="670"/>
      <c r="W1694" s="670"/>
      <c r="X1694" s="670"/>
      <c r="Y1694" s="670"/>
      <c r="Z1694" s="670"/>
      <c r="AA1694" s="670"/>
      <c r="AB1694" s="670"/>
      <c r="AC1694" s="670"/>
      <c r="AD1694" s="605">
        <v>69</v>
      </c>
    </row>
    <row r="1695" spans="1:30" ht="15.75" thickBot="1" x14ac:dyDescent="0.3">
      <c r="A1695" s="593" t="s">
        <v>426</v>
      </c>
      <c r="B1695" s="673">
        <v>45243</v>
      </c>
      <c r="C1695" s="671" t="s">
        <v>396</v>
      </c>
      <c r="D1695" s="600" t="s">
        <v>397</v>
      </c>
      <c r="E1695" s="602"/>
      <c r="F1695" s="602"/>
      <c r="G1695" s="602"/>
      <c r="H1695" s="601">
        <v>685.26</v>
      </c>
      <c r="I1695" s="602"/>
      <c r="J1695" s="602"/>
      <c r="K1695" s="602"/>
      <c r="L1695" s="602"/>
      <c r="M1695" s="602"/>
      <c r="N1695" s="602"/>
      <c r="O1695" s="602"/>
      <c r="P1695" s="602"/>
      <c r="Q1695" s="603">
        <v>685.26</v>
      </c>
      <c r="R1695" s="602"/>
      <c r="S1695" s="602"/>
      <c r="T1695" s="602"/>
      <c r="U1695" s="604">
        <v>1</v>
      </c>
      <c r="V1695" s="602"/>
      <c r="W1695" s="602"/>
      <c r="X1695" s="602"/>
      <c r="Y1695" s="602"/>
      <c r="Z1695" s="602"/>
      <c r="AA1695" s="602"/>
      <c r="AB1695" s="602"/>
      <c r="AC1695" s="602"/>
      <c r="AD1695" s="605">
        <v>1</v>
      </c>
    </row>
    <row r="1696" spans="1:30" ht="15.75" thickBot="1" x14ac:dyDescent="0.3">
      <c r="A1696" s="593" t="s">
        <v>426</v>
      </c>
      <c r="B1696" s="672">
        <v>45246</v>
      </c>
      <c r="C1696" s="671" t="s">
        <v>396</v>
      </c>
      <c r="D1696" s="606" t="s">
        <v>399</v>
      </c>
      <c r="E1696" s="670"/>
      <c r="F1696" s="670"/>
      <c r="G1696" s="607">
        <v>39224</v>
      </c>
      <c r="H1696" s="607">
        <v>202535</v>
      </c>
      <c r="I1696" s="670"/>
      <c r="J1696" s="670"/>
      <c r="K1696" s="670"/>
      <c r="L1696" s="670"/>
      <c r="M1696" s="670"/>
      <c r="N1696" s="670"/>
      <c r="O1696" s="670"/>
      <c r="P1696" s="670"/>
      <c r="Q1696" s="603">
        <v>241759</v>
      </c>
      <c r="R1696" s="670"/>
      <c r="S1696" s="670"/>
      <c r="T1696" s="608">
        <v>69</v>
      </c>
      <c r="U1696" s="608">
        <v>332</v>
      </c>
      <c r="V1696" s="670"/>
      <c r="W1696" s="670"/>
      <c r="X1696" s="670"/>
      <c r="Y1696" s="670"/>
      <c r="Z1696" s="670"/>
      <c r="AA1696" s="670"/>
      <c r="AB1696" s="670"/>
      <c r="AC1696" s="670"/>
      <c r="AD1696" s="605">
        <v>401</v>
      </c>
    </row>
    <row r="1697" spans="1:30" ht="15.75" thickBot="1" x14ac:dyDescent="0.3">
      <c r="A1697" s="593" t="s">
        <v>426</v>
      </c>
      <c r="B1697" s="673">
        <v>45250</v>
      </c>
      <c r="C1697" s="671" t="s">
        <v>396</v>
      </c>
      <c r="D1697" s="600" t="s">
        <v>402</v>
      </c>
      <c r="E1697" s="602"/>
      <c r="F1697" s="602"/>
      <c r="G1697" s="601">
        <v>5097</v>
      </c>
      <c r="H1697" s="601">
        <v>1253</v>
      </c>
      <c r="I1697" s="602"/>
      <c r="J1697" s="602"/>
      <c r="K1697" s="602"/>
      <c r="L1697" s="602"/>
      <c r="M1697" s="602"/>
      <c r="N1697" s="602"/>
      <c r="O1697" s="602"/>
      <c r="P1697" s="602"/>
      <c r="Q1697" s="603">
        <v>6350</v>
      </c>
      <c r="R1697" s="602"/>
      <c r="S1697" s="602"/>
      <c r="T1697" s="604">
        <v>13</v>
      </c>
      <c r="U1697" s="604">
        <v>2</v>
      </c>
      <c r="V1697" s="602"/>
      <c r="W1697" s="602"/>
      <c r="X1697" s="602"/>
      <c r="Y1697" s="602"/>
      <c r="Z1697" s="602"/>
      <c r="AA1697" s="602"/>
      <c r="AB1697" s="602"/>
      <c r="AC1697" s="602"/>
      <c r="AD1697" s="605">
        <v>15</v>
      </c>
    </row>
    <row r="1698" spans="1:30" ht="15.75" thickBot="1" x14ac:dyDescent="0.3">
      <c r="A1698" s="593" t="s">
        <v>426</v>
      </c>
      <c r="B1698" s="672">
        <v>45251</v>
      </c>
      <c r="C1698" s="671" t="s">
        <v>396</v>
      </c>
      <c r="D1698" s="606" t="s">
        <v>399</v>
      </c>
      <c r="E1698" s="670"/>
      <c r="F1698" s="670"/>
      <c r="G1698" s="607">
        <v>22159</v>
      </c>
      <c r="H1698" s="607">
        <v>94512</v>
      </c>
      <c r="I1698" s="670"/>
      <c r="J1698" s="670"/>
      <c r="K1698" s="670"/>
      <c r="L1698" s="670"/>
      <c r="M1698" s="670"/>
      <c r="N1698" s="670"/>
      <c r="O1698" s="670"/>
      <c r="P1698" s="670"/>
      <c r="Q1698" s="603">
        <v>116671</v>
      </c>
      <c r="R1698" s="670"/>
      <c r="S1698" s="670"/>
      <c r="T1698" s="608">
        <v>37</v>
      </c>
      <c r="U1698" s="608">
        <v>164</v>
      </c>
      <c r="V1698" s="670"/>
      <c r="W1698" s="670"/>
      <c r="X1698" s="670"/>
      <c r="Y1698" s="670"/>
      <c r="Z1698" s="670"/>
      <c r="AA1698" s="670"/>
      <c r="AB1698" s="670"/>
      <c r="AC1698" s="670"/>
      <c r="AD1698" s="605">
        <v>201</v>
      </c>
    </row>
    <row r="1699" spans="1:30" ht="15.75" thickBot="1" x14ac:dyDescent="0.3">
      <c r="A1699" s="593" t="s">
        <v>426</v>
      </c>
      <c r="B1699" s="673">
        <v>45261</v>
      </c>
      <c r="C1699" s="671" t="s">
        <v>396</v>
      </c>
      <c r="D1699" s="600" t="s">
        <v>399</v>
      </c>
      <c r="E1699" s="602"/>
      <c r="F1699" s="602"/>
      <c r="G1699" s="601">
        <v>16268</v>
      </c>
      <c r="H1699" s="601">
        <v>75752</v>
      </c>
      <c r="I1699" s="601">
        <v>1690</v>
      </c>
      <c r="J1699" s="602"/>
      <c r="K1699" s="602"/>
      <c r="L1699" s="602"/>
      <c r="M1699" s="602"/>
      <c r="N1699" s="602"/>
      <c r="O1699" s="602"/>
      <c r="P1699" s="602"/>
      <c r="Q1699" s="603">
        <v>93710</v>
      </c>
      <c r="R1699" s="602"/>
      <c r="S1699" s="602"/>
      <c r="T1699" s="604">
        <v>23</v>
      </c>
      <c r="U1699" s="604">
        <v>140</v>
      </c>
      <c r="V1699" s="604">
        <v>3</v>
      </c>
      <c r="W1699" s="602"/>
      <c r="X1699" s="602"/>
      <c r="Y1699" s="602"/>
      <c r="Z1699" s="602"/>
      <c r="AA1699" s="602"/>
      <c r="AB1699" s="602"/>
      <c r="AC1699" s="602"/>
      <c r="AD1699" s="605">
        <v>157</v>
      </c>
    </row>
    <row r="1700" spans="1:30" ht="15.75" thickBot="1" x14ac:dyDescent="0.3">
      <c r="A1700" s="593" t="s">
        <v>426</v>
      </c>
      <c r="B1700" s="672">
        <v>45264</v>
      </c>
      <c r="C1700" s="671" t="s">
        <v>396</v>
      </c>
      <c r="D1700" s="606" t="s">
        <v>399</v>
      </c>
      <c r="E1700" s="670"/>
      <c r="F1700" s="670"/>
      <c r="G1700" s="607">
        <v>6993</v>
      </c>
      <c r="H1700" s="607">
        <v>112326</v>
      </c>
      <c r="I1700" s="607">
        <v>1782</v>
      </c>
      <c r="J1700" s="670"/>
      <c r="K1700" s="670"/>
      <c r="L1700" s="670"/>
      <c r="M1700" s="670"/>
      <c r="N1700" s="670"/>
      <c r="O1700" s="670"/>
      <c r="P1700" s="670"/>
      <c r="Q1700" s="603">
        <v>121101</v>
      </c>
      <c r="R1700" s="670"/>
      <c r="S1700" s="670"/>
      <c r="T1700" s="608">
        <v>10</v>
      </c>
      <c r="U1700" s="608">
        <v>171</v>
      </c>
      <c r="V1700" s="608">
        <v>4</v>
      </c>
      <c r="W1700" s="670"/>
      <c r="X1700" s="670"/>
      <c r="Y1700" s="670"/>
      <c r="Z1700" s="670"/>
      <c r="AA1700" s="670"/>
      <c r="AB1700" s="670"/>
      <c r="AC1700" s="670"/>
      <c r="AD1700" s="605">
        <v>176</v>
      </c>
    </row>
    <row r="1701" spans="1:30" ht="15.75" thickBot="1" x14ac:dyDescent="0.3">
      <c r="A1701" s="593" t="s">
        <v>426</v>
      </c>
      <c r="B1701" s="673">
        <v>45265</v>
      </c>
      <c r="C1701" s="671" t="s">
        <v>396</v>
      </c>
      <c r="D1701" s="600" t="s">
        <v>399</v>
      </c>
      <c r="E1701" s="602"/>
      <c r="F1701" s="602"/>
      <c r="G1701" s="601">
        <v>12543</v>
      </c>
      <c r="H1701" s="601">
        <v>107849</v>
      </c>
      <c r="I1701" s="601">
        <v>3308</v>
      </c>
      <c r="J1701" s="602"/>
      <c r="K1701" s="602"/>
      <c r="L1701" s="602"/>
      <c r="M1701" s="602"/>
      <c r="N1701" s="602"/>
      <c r="O1701" s="602"/>
      <c r="P1701" s="602"/>
      <c r="Q1701" s="603">
        <v>123700</v>
      </c>
      <c r="R1701" s="602"/>
      <c r="S1701" s="602"/>
      <c r="T1701" s="604">
        <v>17</v>
      </c>
      <c r="U1701" s="604">
        <v>156</v>
      </c>
      <c r="V1701" s="604">
        <v>7</v>
      </c>
      <c r="W1701" s="602"/>
      <c r="X1701" s="602"/>
      <c r="Y1701" s="602"/>
      <c r="Z1701" s="602"/>
      <c r="AA1701" s="602"/>
      <c r="AB1701" s="602"/>
      <c r="AC1701" s="602"/>
      <c r="AD1701" s="605">
        <v>166</v>
      </c>
    </row>
    <row r="1702" spans="1:30" ht="15.75" thickBot="1" x14ac:dyDescent="0.3">
      <c r="A1702" s="593" t="s">
        <v>426</v>
      </c>
      <c r="B1702" s="672">
        <v>45267</v>
      </c>
      <c r="C1702" s="671" t="s">
        <v>396</v>
      </c>
      <c r="D1702" s="606" t="s">
        <v>399</v>
      </c>
      <c r="E1702" s="670"/>
      <c r="F1702" s="670"/>
      <c r="G1702" s="607">
        <v>14702</v>
      </c>
      <c r="H1702" s="607">
        <v>99635</v>
      </c>
      <c r="I1702" s="607">
        <v>11824</v>
      </c>
      <c r="J1702" s="670"/>
      <c r="K1702" s="670"/>
      <c r="L1702" s="670"/>
      <c r="M1702" s="670"/>
      <c r="N1702" s="670"/>
      <c r="O1702" s="670"/>
      <c r="P1702" s="670"/>
      <c r="Q1702" s="603">
        <v>126161</v>
      </c>
      <c r="R1702" s="670"/>
      <c r="S1702" s="670"/>
      <c r="T1702" s="608">
        <v>21</v>
      </c>
      <c r="U1702" s="608">
        <v>154</v>
      </c>
      <c r="V1702" s="608">
        <v>23</v>
      </c>
      <c r="W1702" s="670"/>
      <c r="X1702" s="670"/>
      <c r="Y1702" s="670"/>
      <c r="Z1702" s="670"/>
      <c r="AA1702" s="670"/>
      <c r="AB1702" s="670"/>
      <c r="AC1702" s="670"/>
      <c r="AD1702" s="605">
        <v>180</v>
      </c>
    </row>
    <row r="1703" spans="1:30" ht="15.75" thickBot="1" x14ac:dyDescent="0.3">
      <c r="A1703" s="593" t="s">
        <v>426</v>
      </c>
      <c r="B1703" s="673">
        <v>45274</v>
      </c>
      <c r="C1703" s="671" t="s">
        <v>396</v>
      </c>
      <c r="D1703" s="600" t="s">
        <v>399</v>
      </c>
      <c r="E1703" s="602"/>
      <c r="F1703" s="602"/>
      <c r="G1703" s="601">
        <v>4350</v>
      </c>
      <c r="H1703" s="601">
        <v>60468</v>
      </c>
      <c r="I1703" s="601">
        <v>49766</v>
      </c>
      <c r="J1703" s="602"/>
      <c r="K1703" s="602"/>
      <c r="L1703" s="602"/>
      <c r="M1703" s="602"/>
      <c r="N1703" s="602"/>
      <c r="O1703" s="602"/>
      <c r="P1703" s="602"/>
      <c r="Q1703" s="603">
        <v>114584</v>
      </c>
      <c r="R1703" s="602"/>
      <c r="S1703" s="602"/>
      <c r="T1703" s="604">
        <v>7</v>
      </c>
      <c r="U1703" s="604">
        <v>100</v>
      </c>
      <c r="V1703" s="604">
        <v>101</v>
      </c>
      <c r="W1703" s="602"/>
      <c r="X1703" s="602"/>
      <c r="Y1703" s="602"/>
      <c r="Z1703" s="602"/>
      <c r="AA1703" s="602"/>
      <c r="AB1703" s="602"/>
      <c r="AC1703" s="602"/>
      <c r="AD1703" s="605">
        <v>180</v>
      </c>
    </row>
    <row r="1704" spans="1:30" ht="15.75" thickBot="1" x14ac:dyDescent="0.3">
      <c r="A1704" s="593" t="s">
        <v>426</v>
      </c>
      <c r="B1704" s="672">
        <v>45282</v>
      </c>
      <c r="C1704" s="671" t="s">
        <v>396</v>
      </c>
      <c r="D1704" s="606" t="s">
        <v>399</v>
      </c>
      <c r="E1704" s="670"/>
      <c r="F1704" s="670"/>
      <c r="G1704" s="670"/>
      <c r="H1704" s="607">
        <v>55470</v>
      </c>
      <c r="I1704" s="607">
        <v>88144</v>
      </c>
      <c r="J1704" s="670"/>
      <c r="K1704" s="670"/>
      <c r="L1704" s="670"/>
      <c r="M1704" s="670"/>
      <c r="N1704" s="670"/>
      <c r="O1704" s="670"/>
      <c r="P1704" s="670"/>
      <c r="Q1704" s="603">
        <v>143614</v>
      </c>
      <c r="R1704" s="670"/>
      <c r="S1704" s="670"/>
      <c r="T1704" s="670"/>
      <c r="U1704" s="608">
        <v>94</v>
      </c>
      <c r="V1704" s="608">
        <v>154</v>
      </c>
      <c r="W1704" s="670"/>
      <c r="X1704" s="670"/>
      <c r="Y1704" s="670"/>
      <c r="Z1704" s="670"/>
      <c r="AA1704" s="670"/>
      <c r="AB1704" s="670"/>
      <c r="AC1704" s="670"/>
      <c r="AD1704" s="605">
        <v>247</v>
      </c>
    </row>
    <row r="1705" spans="1:30" ht="15.75" thickBot="1" x14ac:dyDescent="0.3">
      <c r="A1705" s="593" t="s">
        <v>426</v>
      </c>
      <c r="B1705" s="673">
        <v>45288</v>
      </c>
      <c r="C1705" s="671" t="s">
        <v>396</v>
      </c>
      <c r="D1705" s="600" t="s">
        <v>402</v>
      </c>
      <c r="E1705" s="602"/>
      <c r="F1705" s="602"/>
      <c r="G1705" s="601">
        <v>4439</v>
      </c>
      <c r="H1705" s="601">
        <v>15468</v>
      </c>
      <c r="I1705" s="601">
        <v>1741</v>
      </c>
      <c r="J1705" s="602"/>
      <c r="K1705" s="602"/>
      <c r="L1705" s="602"/>
      <c r="M1705" s="602"/>
      <c r="N1705" s="602"/>
      <c r="O1705" s="602"/>
      <c r="P1705" s="602"/>
      <c r="Q1705" s="603">
        <v>21648</v>
      </c>
      <c r="R1705" s="602"/>
      <c r="S1705" s="602"/>
      <c r="T1705" s="604">
        <v>12</v>
      </c>
      <c r="U1705" s="604">
        <v>36</v>
      </c>
      <c r="V1705" s="604">
        <v>4</v>
      </c>
      <c r="W1705" s="602"/>
      <c r="X1705" s="602"/>
      <c r="Y1705" s="602"/>
      <c r="Z1705" s="602"/>
      <c r="AA1705" s="602"/>
      <c r="AB1705" s="602"/>
      <c r="AC1705" s="602"/>
      <c r="AD1705" s="605">
        <v>52</v>
      </c>
    </row>
    <row r="1706" spans="1:30" ht="15.75" thickBot="1" x14ac:dyDescent="0.3">
      <c r="A1706" s="593" t="s">
        <v>426</v>
      </c>
      <c r="B1706" s="672">
        <v>45289</v>
      </c>
      <c r="C1706" s="671" t="s">
        <v>396</v>
      </c>
      <c r="D1706" s="606" t="s">
        <v>402</v>
      </c>
      <c r="E1706" s="670"/>
      <c r="F1706" s="670"/>
      <c r="G1706" s="607">
        <v>3276</v>
      </c>
      <c r="H1706" s="607">
        <v>9927</v>
      </c>
      <c r="I1706" s="607">
        <v>793</v>
      </c>
      <c r="J1706" s="670"/>
      <c r="K1706" s="670"/>
      <c r="L1706" s="670"/>
      <c r="M1706" s="670"/>
      <c r="N1706" s="670"/>
      <c r="O1706" s="670"/>
      <c r="P1706" s="670"/>
      <c r="Q1706" s="603">
        <v>13996</v>
      </c>
      <c r="R1706" s="670"/>
      <c r="S1706" s="670"/>
      <c r="T1706" s="608">
        <v>5</v>
      </c>
      <c r="U1706" s="608">
        <v>24</v>
      </c>
      <c r="V1706" s="608">
        <v>2</v>
      </c>
      <c r="W1706" s="670"/>
      <c r="X1706" s="670"/>
      <c r="Y1706" s="670"/>
      <c r="Z1706" s="670"/>
      <c r="AA1706" s="670"/>
      <c r="AB1706" s="670"/>
      <c r="AC1706" s="670"/>
      <c r="AD1706" s="605">
        <v>31</v>
      </c>
    </row>
    <row r="1707" spans="1:30" ht="15.75" thickBot="1" x14ac:dyDescent="0.3">
      <c r="A1707" s="593" t="s">
        <v>426</v>
      </c>
      <c r="B1707" s="673">
        <v>45295</v>
      </c>
      <c r="C1707" s="671" t="s">
        <v>396</v>
      </c>
      <c r="D1707" s="600" t="s">
        <v>399</v>
      </c>
      <c r="E1707" s="602"/>
      <c r="F1707" s="602"/>
      <c r="G1707" s="602"/>
      <c r="H1707" s="601">
        <v>30932</v>
      </c>
      <c r="I1707" s="601">
        <v>120081</v>
      </c>
      <c r="J1707" s="601">
        <v>5858</v>
      </c>
      <c r="K1707" s="602"/>
      <c r="L1707" s="602"/>
      <c r="M1707" s="602"/>
      <c r="N1707" s="602"/>
      <c r="O1707" s="602"/>
      <c r="P1707" s="602"/>
      <c r="Q1707" s="603">
        <v>156871</v>
      </c>
      <c r="R1707" s="602"/>
      <c r="S1707" s="602"/>
      <c r="T1707" s="602"/>
      <c r="U1707" s="604">
        <v>58</v>
      </c>
      <c r="V1707" s="604">
        <v>186</v>
      </c>
      <c r="W1707" s="604">
        <v>10</v>
      </c>
      <c r="X1707" s="602"/>
      <c r="Y1707" s="602"/>
      <c r="Z1707" s="602"/>
      <c r="AA1707" s="602"/>
      <c r="AB1707" s="602"/>
      <c r="AC1707" s="602"/>
      <c r="AD1707" s="605">
        <v>251</v>
      </c>
    </row>
    <row r="1708" spans="1:30" ht="15.75" thickBot="1" x14ac:dyDescent="0.3">
      <c r="A1708" s="593" t="s">
        <v>426</v>
      </c>
      <c r="B1708" s="672">
        <v>45300</v>
      </c>
      <c r="C1708" s="671" t="s">
        <v>396</v>
      </c>
      <c r="D1708" s="606" t="s">
        <v>399</v>
      </c>
      <c r="E1708" s="670"/>
      <c r="F1708" s="670"/>
      <c r="G1708" s="670"/>
      <c r="H1708" s="607">
        <v>19546</v>
      </c>
      <c r="I1708" s="607">
        <v>48360</v>
      </c>
      <c r="J1708" s="607">
        <v>78516</v>
      </c>
      <c r="K1708" s="670"/>
      <c r="L1708" s="670"/>
      <c r="M1708" s="670"/>
      <c r="N1708" s="670"/>
      <c r="O1708" s="670"/>
      <c r="P1708" s="670"/>
      <c r="Q1708" s="603">
        <v>146422</v>
      </c>
      <c r="R1708" s="670"/>
      <c r="S1708" s="670"/>
      <c r="T1708" s="670"/>
      <c r="U1708" s="608">
        <v>34</v>
      </c>
      <c r="V1708" s="608">
        <v>87</v>
      </c>
      <c r="W1708" s="608">
        <v>126</v>
      </c>
      <c r="X1708" s="670"/>
      <c r="Y1708" s="670"/>
      <c r="Z1708" s="670"/>
      <c r="AA1708" s="670"/>
      <c r="AB1708" s="670"/>
      <c r="AC1708" s="670"/>
      <c r="AD1708" s="605">
        <v>246</v>
      </c>
    </row>
    <row r="1709" spans="1:30" ht="15.75" thickBot="1" x14ac:dyDescent="0.3">
      <c r="A1709" s="593" t="s">
        <v>426</v>
      </c>
      <c r="B1709" s="673">
        <v>45301</v>
      </c>
      <c r="C1709" s="671" t="s">
        <v>396</v>
      </c>
      <c r="D1709" s="600" t="s">
        <v>399</v>
      </c>
      <c r="E1709" s="602"/>
      <c r="F1709" s="602"/>
      <c r="G1709" s="602"/>
      <c r="H1709" s="601">
        <v>14541</v>
      </c>
      <c r="I1709" s="601">
        <v>22696</v>
      </c>
      <c r="J1709" s="601">
        <v>61573</v>
      </c>
      <c r="K1709" s="602"/>
      <c r="L1709" s="602"/>
      <c r="M1709" s="602"/>
      <c r="N1709" s="602"/>
      <c r="O1709" s="602"/>
      <c r="P1709" s="602"/>
      <c r="Q1709" s="603">
        <v>98810</v>
      </c>
      <c r="R1709" s="602"/>
      <c r="S1709" s="602"/>
      <c r="T1709" s="602"/>
      <c r="U1709" s="604">
        <v>26</v>
      </c>
      <c r="V1709" s="604">
        <v>43</v>
      </c>
      <c r="W1709" s="604">
        <v>95</v>
      </c>
      <c r="X1709" s="602"/>
      <c r="Y1709" s="602"/>
      <c r="Z1709" s="602"/>
      <c r="AA1709" s="602"/>
      <c r="AB1709" s="602"/>
      <c r="AC1709" s="602"/>
      <c r="AD1709" s="605">
        <v>164</v>
      </c>
    </row>
    <row r="1710" spans="1:30" ht="15.75" thickBot="1" x14ac:dyDescent="0.3">
      <c r="A1710" s="593" t="s">
        <v>426</v>
      </c>
      <c r="B1710" s="672">
        <v>45303</v>
      </c>
      <c r="C1710" s="671" t="s">
        <v>396</v>
      </c>
      <c r="D1710" s="606" t="s">
        <v>399</v>
      </c>
      <c r="E1710" s="670"/>
      <c r="F1710" s="670"/>
      <c r="G1710" s="670"/>
      <c r="H1710" s="607">
        <v>853</v>
      </c>
      <c r="I1710" s="607">
        <v>13341</v>
      </c>
      <c r="J1710" s="607">
        <v>131781</v>
      </c>
      <c r="K1710" s="670"/>
      <c r="L1710" s="670"/>
      <c r="M1710" s="670"/>
      <c r="N1710" s="670"/>
      <c r="O1710" s="670"/>
      <c r="P1710" s="670"/>
      <c r="Q1710" s="603">
        <v>145975</v>
      </c>
      <c r="R1710" s="670"/>
      <c r="S1710" s="670"/>
      <c r="T1710" s="670"/>
      <c r="U1710" s="608">
        <v>2</v>
      </c>
      <c r="V1710" s="608">
        <v>23</v>
      </c>
      <c r="W1710" s="608">
        <v>223</v>
      </c>
      <c r="X1710" s="670"/>
      <c r="Y1710" s="670"/>
      <c r="Z1710" s="670"/>
      <c r="AA1710" s="670"/>
      <c r="AB1710" s="670"/>
      <c r="AC1710" s="670"/>
      <c r="AD1710" s="605">
        <v>248</v>
      </c>
    </row>
    <row r="1711" spans="1:30" ht="15.75" thickBot="1" x14ac:dyDescent="0.3">
      <c r="A1711" s="593" t="s">
        <v>426</v>
      </c>
      <c r="B1711" s="673">
        <v>45313</v>
      </c>
      <c r="C1711" s="671" t="s">
        <v>396</v>
      </c>
      <c r="D1711" s="600" t="s">
        <v>399</v>
      </c>
      <c r="E1711" s="602"/>
      <c r="F1711" s="602"/>
      <c r="G1711" s="602"/>
      <c r="H1711" s="601">
        <v>519</v>
      </c>
      <c r="I1711" s="601">
        <v>13864</v>
      </c>
      <c r="J1711" s="601">
        <v>60673</v>
      </c>
      <c r="K1711" s="602"/>
      <c r="L1711" s="602"/>
      <c r="M1711" s="602"/>
      <c r="N1711" s="602"/>
      <c r="O1711" s="602"/>
      <c r="P1711" s="602"/>
      <c r="Q1711" s="603">
        <v>75056</v>
      </c>
      <c r="R1711" s="602"/>
      <c r="S1711" s="602"/>
      <c r="T1711" s="602"/>
      <c r="U1711" s="604">
        <v>2</v>
      </c>
      <c r="V1711" s="604">
        <v>22</v>
      </c>
      <c r="W1711" s="604">
        <v>85</v>
      </c>
      <c r="X1711" s="602"/>
      <c r="Y1711" s="602"/>
      <c r="Z1711" s="602"/>
      <c r="AA1711" s="602"/>
      <c r="AB1711" s="602"/>
      <c r="AC1711" s="602"/>
      <c r="AD1711" s="605">
        <v>109</v>
      </c>
    </row>
    <row r="1712" spans="1:30" ht="15.75" thickBot="1" x14ac:dyDescent="0.3">
      <c r="A1712" s="593" t="s">
        <v>426</v>
      </c>
      <c r="B1712" s="672">
        <v>45317</v>
      </c>
      <c r="C1712" s="671" t="s">
        <v>396</v>
      </c>
      <c r="D1712" s="606" t="s">
        <v>402</v>
      </c>
      <c r="E1712" s="670"/>
      <c r="F1712" s="670"/>
      <c r="G1712" s="670"/>
      <c r="H1712" s="607">
        <v>598</v>
      </c>
      <c r="I1712" s="607">
        <v>2723</v>
      </c>
      <c r="J1712" s="607">
        <v>6427</v>
      </c>
      <c r="K1712" s="670"/>
      <c r="L1712" s="670"/>
      <c r="M1712" s="670"/>
      <c r="N1712" s="670"/>
      <c r="O1712" s="670"/>
      <c r="P1712" s="670"/>
      <c r="Q1712" s="603">
        <v>9748</v>
      </c>
      <c r="R1712" s="670"/>
      <c r="S1712" s="670"/>
      <c r="T1712" s="670"/>
      <c r="U1712" s="608">
        <v>1</v>
      </c>
      <c r="V1712" s="608">
        <v>6</v>
      </c>
      <c r="W1712" s="608">
        <v>18</v>
      </c>
      <c r="X1712" s="670"/>
      <c r="Y1712" s="670"/>
      <c r="Z1712" s="670"/>
      <c r="AA1712" s="670"/>
      <c r="AB1712" s="670"/>
      <c r="AC1712" s="670"/>
      <c r="AD1712" s="605">
        <v>25</v>
      </c>
    </row>
    <row r="1713" spans="1:30" ht="15.75" thickBot="1" x14ac:dyDescent="0.3">
      <c r="A1713" s="593" t="s">
        <v>426</v>
      </c>
      <c r="B1713" s="673">
        <v>45320</v>
      </c>
      <c r="C1713" s="671" t="s">
        <v>396</v>
      </c>
      <c r="D1713" s="600" t="s">
        <v>402</v>
      </c>
      <c r="E1713" s="602"/>
      <c r="F1713" s="602"/>
      <c r="G1713" s="602"/>
      <c r="H1713" s="601">
        <v>25535</v>
      </c>
      <c r="I1713" s="601">
        <v>39497</v>
      </c>
      <c r="J1713" s="601">
        <v>41694</v>
      </c>
      <c r="K1713" s="602"/>
      <c r="L1713" s="602"/>
      <c r="M1713" s="602"/>
      <c r="N1713" s="602"/>
      <c r="O1713" s="602"/>
      <c r="P1713" s="602"/>
      <c r="Q1713" s="603">
        <v>106726</v>
      </c>
      <c r="R1713" s="602"/>
      <c r="S1713" s="602"/>
      <c r="T1713" s="602"/>
      <c r="U1713" s="604">
        <v>63</v>
      </c>
      <c r="V1713" s="604">
        <v>108</v>
      </c>
      <c r="W1713" s="604">
        <v>116</v>
      </c>
      <c r="X1713" s="602"/>
      <c r="Y1713" s="602"/>
      <c r="Z1713" s="602"/>
      <c r="AA1713" s="602"/>
      <c r="AB1713" s="602"/>
      <c r="AC1713" s="602"/>
      <c r="AD1713" s="605">
        <v>287</v>
      </c>
    </row>
    <row r="1714" spans="1:30" ht="15.75" thickBot="1" x14ac:dyDescent="0.3">
      <c r="A1714" s="593" t="s">
        <v>426</v>
      </c>
      <c r="B1714" s="672">
        <v>45321</v>
      </c>
      <c r="C1714" s="671" t="s">
        <v>396</v>
      </c>
      <c r="D1714" s="606" t="s">
        <v>399</v>
      </c>
      <c r="E1714" s="670"/>
      <c r="F1714" s="670"/>
      <c r="G1714" s="670"/>
      <c r="H1714" s="607">
        <v>341</v>
      </c>
      <c r="I1714" s="607">
        <v>4129</v>
      </c>
      <c r="J1714" s="607">
        <v>109501</v>
      </c>
      <c r="K1714" s="670"/>
      <c r="L1714" s="670"/>
      <c r="M1714" s="670"/>
      <c r="N1714" s="670"/>
      <c r="O1714" s="670"/>
      <c r="P1714" s="670"/>
      <c r="Q1714" s="603">
        <v>113971</v>
      </c>
      <c r="R1714" s="670"/>
      <c r="S1714" s="670"/>
      <c r="T1714" s="670"/>
      <c r="U1714" s="608">
        <v>1</v>
      </c>
      <c r="V1714" s="608">
        <v>8</v>
      </c>
      <c r="W1714" s="608">
        <v>168</v>
      </c>
      <c r="X1714" s="670"/>
      <c r="Y1714" s="670"/>
      <c r="Z1714" s="670"/>
      <c r="AA1714" s="670"/>
      <c r="AB1714" s="670"/>
      <c r="AC1714" s="670"/>
      <c r="AD1714" s="605">
        <v>177</v>
      </c>
    </row>
    <row r="1715" spans="1:30" ht="15.75" thickBot="1" x14ac:dyDescent="0.3">
      <c r="A1715" s="593" t="s">
        <v>426</v>
      </c>
      <c r="B1715" s="673">
        <v>45322</v>
      </c>
      <c r="C1715" s="671" t="s">
        <v>396</v>
      </c>
      <c r="D1715" s="600" t="s">
        <v>402</v>
      </c>
      <c r="E1715" s="602"/>
      <c r="F1715" s="602"/>
      <c r="G1715" s="601">
        <v>3346</v>
      </c>
      <c r="H1715" s="601">
        <v>7652</v>
      </c>
      <c r="I1715" s="601">
        <v>6963</v>
      </c>
      <c r="J1715" s="601">
        <v>20176</v>
      </c>
      <c r="K1715" s="602"/>
      <c r="L1715" s="602"/>
      <c r="M1715" s="602"/>
      <c r="N1715" s="602"/>
      <c r="O1715" s="602"/>
      <c r="P1715" s="602"/>
      <c r="Q1715" s="603">
        <v>38137</v>
      </c>
      <c r="R1715" s="602"/>
      <c r="S1715" s="602"/>
      <c r="T1715" s="604">
        <v>10</v>
      </c>
      <c r="U1715" s="604">
        <v>23</v>
      </c>
      <c r="V1715" s="604">
        <v>20</v>
      </c>
      <c r="W1715" s="604">
        <v>50</v>
      </c>
      <c r="X1715" s="602"/>
      <c r="Y1715" s="602"/>
      <c r="Z1715" s="602"/>
      <c r="AA1715" s="602"/>
      <c r="AB1715" s="602"/>
      <c r="AC1715" s="602"/>
      <c r="AD1715" s="605">
        <v>103</v>
      </c>
    </row>
    <row r="1716" spans="1:30" ht="15.75" thickBot="1" x14ac:dyDescent="0.3">
      <c r="A1716" s="593" t="s">
        <v>426</v>
      </c>
      <c r="B1716" s="672">
        <v>45327</v>
      </c>
      <c r="C1716" s="671" t="s">
        <v>396</v>
      </c>
      <c r="D1716" s="606" t="s">
        <v>402</v>
      </c>
      <c r="E1716" s="670"/>
      <c r="F1716" s="670"/>
      <c r="G1716" s="670"/>
      <c r="H1716" s="607">
        <v>200</v>
      </c>
      <c r="I1716" s="607">
        <v>6838</v>
      </c>
      <c r="J1716" s="607">
        <v>8433</v>
      </c>
      <c r="K1716" s="670"/>
      <c r="L1716" s="670"/>
      <c r="M1716" s="670"/>
      <c r="N1716" s="670"/>
      <c r="O1716" s="670"/>
      <c r="P1716" s="670"/>
      <c r="Q1716" s="603">
        <v>15471</v>
      </c>
      <c r="R1716" s="670"/>
      <c r="S1716" s="670"/>
      <c r="T1716" s="670"/>
      <c r="U1716" s="608">
        <v>1</v>
      </c>
      <c r="V1716" s="608">
        <v>16</v>
      </c>
      <c r="W1716" s="608">
        <v>20</v>
      </c>
      <c r="X1716" s="670"/>
      <c r="Y1716" s="670"/>
      <c r="Z1716" s="670"/>
      <c r="AA1716" s="670"/>
      <c r="AB1716" s="670"/>
      <c r="AC1716" s="670"/>
      <c r="AD1716" s="605">
        <v>37</v>
      </c>
    </row>
    <row r="1717" spans="1:30" ht="15.75" thickBot="1" x14ac:dyDescent="0.3">
      <c r="A1717" s="593" t="s">
        <v>426</v>
      </c>
      <c r="B1717" s="691">
        <v>45330</v>
      </c>
      <c r="C1717" s="692" t="s">
        <v>396</v>
      </c>
      <c r="D1717" s="600" t="s">
        <v>402</v>
      </c>
      <c r="E1717" s="602"/>
      <c r="F1717" s="602"/>
      <c r="G1717" s="601">
        <v>1381</v>
      </c>
      <c r="H1717" s="601">
        <v>67259</v>
      </c>
      <c r="I1717" s="601">
        <v>20658</v>
      </c>
      <c r="J1717" s="601">
        <v>415</v>
      </c>
      <c r="K1717" s="601">
        <v>4066</v>
      </c>
      <c r="L1717" s="602"/>
      <c r="M1717" s="602"/>
      <c r="N1717" s="602"/>
      <c r="O1717" s="602"/>
      <c r="P1717" s="602"/>
      <c r="Q1717" s="603">
        <v>93779</v>
      </c>
      <c r="R1717" s="602"/>
      <c r="S1717" s="602"/>
      <c r="T1717" s="604">
        <v>4</v>
      </c>
      <c r="U1717" s="604">
        <v>168</v>
      </c>
      <c r="V1717" s="604">
        <v>58</v>
      </c>
      <c r="W1717" s="604">
        <v>1</v>
      </c>
      <c r="X1717" s="604">
        <v>11</v>
      </c>
      <c r="Y1717" s="602"/>
      <c r="Z1717" s="602"/>
      <c r="AA1717" s="602"/>
      <c r="AB1717" s="602"/>
      <c r="AC1717" s="602"/>
      <c r="AD1717" s="605">
        <v>242</v>
      </c>
    </row>
    <row r="1718" spans="1:30" ht="15.75" thickBot="1" x14ac:dyDescent="0.3">
      <c r="A1718" s="593" t="s">
        <v>426</v>
      </c>
      <c r="B1718" s="690">
        <v>45330</v>
      </c>
      <c r="C1718" s="692" t="s">
        <v>396</v>
      </c>
      <c r="D1718" s="606" t="s">
        <v>399</v>
      </c>
      <c r="E1718" s="670"/>
      <c r="F1718" s="670"/>
      <c r="G1718" s="670"/>
      <c r="H1718" s="670"/>
      <c r="I1718" s="607">
        <v>5855</v>
      </c>
      <c r="J1718" s="607">
        <v>47965</v>
      </c>
      <c r="K1718" s="607">
        <v>83568</v>
      </c>
      <c r="L1718" s="670"/>
      <c r="M1718" s="670"/>
      <c r="N1718" s="670"/>
      <c r="O1718" s="670"/>
      <c r="P1718" s="670"/>
      <c r="Q1718" s="603">
        <v>137388</v>
      </c>
      <c r="R1718" s="670"/>
      <c r="S1718" s="670"/>
      <c r="T1718" s="670"/>
      <c r="U1718" s="670"/>
      <c r="V1718" s="608">
        <v>8</v>
      </c>
      <c r="W1718" s="608">
        <v>75</v>
      </c>
      <c r="X1718" s="608">
        <v>129</v>
      </c>
      <c r="Y1718" s="670"/>
      <c r="Z1718" s="670"/>
      <c r="AA1718" s="670"/>
      <c r="AB1718" s="670"/>
      <c r="AC1718" s="670"/>
      <c r="AD1718" s="605">
        <v>212</v>
      </c>
    </row>
    <row r="1719" spans="1:30" ht="15.75" thickBot="1" x14ac:dyDescent="0.3">
      <c r="A1719" s="593" t="s">
        <v>426</v>
      </c>
      <c r="B1719" s="673">
        <v>45331</v>
      </c>
      <c r="C1719" s="671" t="s">
        <v>396</v>
      </c>
      <c r="D1719" s="600" t="s">
        <v>402</v>
      </c>
      <c r="E1719" s="602"/>
      <c r="F1719" s="602"/>
      <c r="G1719" s="602"/>
      <c r="H1719" s="601">
        <v>5044</v>
      </c>
      <c r="I1719" s="601">
        <v>3157</v>
      </c>
      <c r="J1719" s="601">
        <v>2857</v>
      </c>
      <c r="K1719" s="602"/>
      <c r="L1719" s="602"/>
      <c r="M1719" s="602"/>
      <c r="N1719" s="602"/>
      <c r="O1719" s="602"/>
      <c r="P1719" s="602"/>
      <c r="Q1719" s="603">
        <v>11058</v>
      </c>
      <c r="R1719" s="602"/>
      <c r="S1719" s="602"/>
      <c r="T1719" s="602"/>
      <c r="U1719" s="604">
        <v>12</v>
      </c>
      <c r="V1719" s="604">
        <v>7</v>
      </c>
      <c r="W1719" s="604">
        <v>7</v>
      </c>
      <c r="X1719" s="602"/>
      <c r="Y1719" s="602"/>
      <c r="Z1719" s="602"/>
      <c r="AA1719" s="602"/>
      <c r="AB1719" s="602"/>
      <c r="AC1719" s="602"/>
      <c r="AD1719" s="605">
        <v>26</v>
      </c>
    </row>
    <row r="1720" spans="1:30" ht="15.75" thickBot="1" x14ac:dyDescent="0.3">
      <c r="A1720" s="593" t="s">
        <v>426</v>
      </c>
      <c r="B1720" s="672">
        <v>45334</v>
      </c>
      <c r="C1720" s="671" t="s">
        <v>396</v>
      </c>
      <c r="D1720" s="606" t="s">
        <v>402</v>
      </c>
      <c r="E1720" s="670"/>
      <c r="F1720" s="670"/>
      <c r="G1720" s="670"/>
      <c r="H1720" s="607">
        <v>1200</v>
      </c>
      <c r="I1720" s="607">
        <v>2706</v>
      </c>
      <c r="J1720" s="607">
        <v>22521</v>
      </c>
      <c r="K1720" s="607">
        <v>5019</v>
      </c>
      <c r="L1720" s="670"/>
      <c r="M1720" s="670"/>
      <c r="N1720" s="670"/>
      <c r="O1720" s="670"/>
      <c r="P1720" s="670"/>
      <c r="Q1720" s="603">
        <v>31446</v>
      </c>
      <c r="R1720" s="670"/>
      <c r="S1720" s="670"/>
      <c r="T1720" s="670"/>
      <c r="U1720" s="608">
        <v>2</v>
      </c>
      <c r="V1720" s="608">
        <v>8</v>
      </c>
      <c r="W1720" s="608">
        <v>55</v>
      </c>
      <c r="X1720" s="608">
        <v>15</v>
      </c>
      <c r="Y1720" s="670"/>
      <c r="Z1720" s="670"/>
      <c r="AA1720" s="670"/>
      <c r="AB1720" s="670"/>
      <c r="AC1720" s="670"/>
      <c r="AD1720" s="605">
        <v>80</v>
      </c>
    </row>
    <row r="1721" spans="1:30" ht="15.75" thickBot="1" x14ac:dyDescent="0.3">
      <c r="A1721" s="593" t="s">
        <v>426</v>
      </c>
      <c r="B1721" s="673">
        <v>45336</v>
      </c>
      <c r="C1721" s="671" t="s">
        <v>396</v>
      </c>
      <c r="D1721" s="600" t="s">
        <v>399</v>
      </c>
      <c r="E1721" s="602"/>
      <c r="F1721" s="602"/>
      <c r="G1721" s="602"/>
      <c r="H1721" s="602"/>
      <c r="I1721" s="601">
        <v>5882</v>
      </c>
      <c r="J1721" s="601">
        <v>29287</v>
      </c>
      <c r="K1721" s="601">
        <v>84714</v>
      </c>
      <c r="L1721" s="602"/>
      <c r="M1721" s="602"/>
      <c r="N1721" s="602"/>
      <c r="O1721" s="602"/>
      <c r="P1721" s="602"/>
      <c r="Q1721" s="603">
        <v>119883</v>
      </c>
      <c r="R1721" s="602"/>
      <c r="S1721" s="602"/>
      <c r="T1721" s="602"/>
      <c r="U1721" s="602"/>
      <c r="V1721" s="604">
        <v>8</v>
      </c>
      <c r="W1721" s="604">
        <v>47</v>
      </c>
      <c r="X1721" s="604">
        <v>124</v>
      </c>
      <c r="Y1721" s="602"/>
      <c r="Z1721" s="602"/>
      <c r="AA1721" s="602"/>
      <c r="AB1721" s="602"/>
      <c r="AC1721" s="602"/>
      <c r="AD1721" s="605">
        <v>179</v>
      </c>
    </row>
    <row r="1722" spans="1:30" ht="15.75" thickBot="1" x14ac:dyDescent="0.3">
      <c r="A1722" s="593" t="s">
        <v>426</v>
      </c>
      <c r="B1722" s="672">
        <v>45338</v>
      </c>
      <c r="C1722" s="671" t="s">
        <v>396</v>
      </c>
      <c r="D1722" s="606" t="s">
        <v>399</v>
      </c>
      <c r="E1722" s="670"/>
      <c r="F1722" s="670"/>
      <c r="G1722" s="670"/>
      <c r="H1722" s="670"/>
      <c r="I1722" s="607">
        <v>530</v>
      </c>
      <c r="J1722" s="607">
        <v>5545</v>
      </c>
      <c r="K1722" s="607">
        <v>90123</v>
      </c>
      <c r="L1722" s="670"/>
      <c r="M1722" s="670"/>
      <c r="N1722" s="670"/>
      <c r="O1722" s="670"/>
      <c r="P1722" s="670"/>
      <c r="Q1722" s="603">
        <v>96198</v>
      </c>
      <c r="R1722" s="670"/>
      <c r="S1722" s="670"/>
      <c r="T1722" s="670"/>
      <c r="U1722" s="670"/>
      <c r="V1722" s="608">
        <v>2</v>
      </c>
      <c r="W1722" s="608">
        <v>9</v>
      </c>
      <c r="X1722" s="608">
        <v>133</v>
      </c>
      <c r="Y1722" s="670"/>
      <c r="Z1722" s="670"/>
      <c r="AA1722" s="670"/>
      <c r="AB1722" s="670"/>
      <c r="AC1722" s="670"/>
      <c r="AD1722" s="605">
        <v>143</v>
      </c>
    </row>
    <row r="1723" spans="1:30" ht="15.75" thickBot="1" x14ac:dyDescent="0.3">
      <c r="A1723" s="593" t="s">
        <v>426</v>
      </c>
      <c r="B1723" s="673">
        <v>45343</v>
      </c>
      <c r="C1723" s="671" t="s">
        <v>396</v>
      </c>
      <c r="D1723" s="600" t="s">
        <v>402</v>
      </c>
      <c r="E1723" s="602"/>
      <c r="F1723" s="602"/>
      <c r="G1723" s="602"/>
      <c r="H1723" s="602"/>
      <c r="I1723" s="601">
        <v>4419</v>
      </c>
      <c r="J1723" s="601">
        <v>26116</v>
      </c>
      <c r="K1723" s="601">
        <v>8698</v>
      </c>
      <c r="L1723" s="602"/>
      <c r="M1723" s="602"/>
      <c r="N1723" s="602"/>
      <c r="O1723" s="602"/>
      <c r="P1723" s="602"/>
      <c r="Q1723" s="603">
        <v>39233</v>
      </c>
      <c r="R1723" s="602"/>
      <c r="S1723" s="602"/>
      <c r="T1723" s="602"/>
      <c r="U1723" s="602"/>
      <c r="V1723" s="604">
        <v>10</v>
      </c>
      <c r="W1723" s="604">
        <v>64</v>
      </c>
      <c r="X1723" s="604">
        <v>22</v>
      </c>
      <c r="Y1723" s="602"/>
      <c r="Z1723" s="602"/>
      <c r="AA1723" s="602"/>
      <c r="AB1723" s="602"/>
      <c r="AC1723" s="602"/>
      <c r="AD1723" s="605">
        <v>96</v>
      </c>
    </row>
    <row r="1724" spans="1:30" ht="15.75" thickBot="1" x14ac:dyDescent="0.3">
      <c r="A1724" s="593" t="s">
        <v>426</v>
      </c>
      <c r="B1724" s="672">
        <v>45345</v>
      </c>
      <c r="C1724" s="671" t="s">
        <v>396</v>
      </c>
      <c r="D1724" s="606" t="s">
        <v>399</v>
      </c>
      <c r="E1724" s="670"/>
      <c r="F1724" s="670"/>
      <c r="G1724" s="670"/>
      <c r="H1724" s="670"/>
      <c r="I1724" s="670"/>
      <c r="J1724" s="607">
        <v>7357</v>
      </c>
      <c r="K1724" s="607">
        <v>80026</v>
      </c>
      <c r="L1724" s="670"/>
      <c r="M1724" s="670"/>
      <c r="N1724" s="670"/>
      <c r="O1724" s="670"/>
      <c r="P1724" s="670"/>
      <c r="Q1724" s="603">
        <v>87383</v>
      </c>
      <c r="R1724" s="670"/>
      <c r="S1724" s="670"/>
      <c r="T1724" s="670"/>
      <c r="U1724" s="670"/>
      <c r="V1724" s="670"/>
      <c r="W1724" s="608">
        <v>11</v>
      </c>
      <c r="X1724" s="608">
        <v>106</v>
      </c>
      <c r="Y1724" s="670"/>
      <c r="Z1724" s="670"/>
      <c r="AA1724" s="670"/>
      <c r="AB1724" s="670"/>
      <c r="AC1724" s="670"/>
      <c r="AD1724" s="605">
        <v>117</v>
      </c>
    </row>
    <row r="1725" spans="1:30" ht="15.75" thickBot="1" x14ac:dyDescent="0.3">
      <c r="A1725" s="593" t="s">
        <v>426</v>
      </c>
      <c r="B1725" s="673">
        <v>45348</v>
      </c>
      <c r="C1725" s="671" t="s">
        <v>396</v>
      </c>
      <c r="D1725" s="600" t="s">
        <v>402</v>
      </c>
      <c r="E1725" s="602"/>
      <c r="F1725" s="602"/>
      <c r="G1725" s="602"/>
      <c r="H1725" s="602"/>
      <c r="I1725" s="602"/>
      <c r="J1725" s="601">
        <v>1321</v>
      </c>
      <c r="K1725" s="601">
        <v>1080</v>
      </c>
      <c r="L1725" s="602"/>
      <c r="M1725" s="602"/>
      <c r="N1725" s="602"/>
      <c r="O1725" s="602"/>
      <c r="P1725" s="602"/>
      <c r="Q1725" s="603">
        <v>2401</v>
      </c>
      <c r="R1725" s="602"/>
      <c r="S1725" s="602"/>
      <c r="T1725" s="602"/>
      <c r="U1725" s="602"/>
      <c r="V1725" s="602"/>
      <c r="W1725" s="604">
        <v>2</v>
      </c>
      <c r="X1725" s="604">
        <v>3</v>
      </c>
      <c r="Y1725" s="602"/>
      <c r="Z1725" s="602"/>
      <c r="AA1725" s="602"/>
      <c r="AB1725" s="602"/>
      <c r="AC1725" s="602"/>
      <c r="AD1725" s="605">
        <v>5</v>
      </c>
    </row>
    <row r="1726" spans="1:30" ht="15.75" thickBot="1" x14ac:dyDescent="0.3">
      <c r="A1726" s="593" t="s">
        <v>426</v>
      </c>
      <c r="B1726" s="672">
        <v>45349</v>
      </c>
      <c r="C1726" s="671" t="s">
        <v>396</v>
      </c>
      <c r="D1726" s="606" t="s">
        <v>402</v>
      </c>
      <c r="E1726" s="670"/>
      <c r="F1726" s="670"/>
      <c r="G1726" s="670"/>
      <c r="H1726" s="670"/>
      <c r="I1726" s="607">
        <v>510</v>
      </c>
      <c r="J1726" s="607">
        <v>7804</v>
      </c>
      <c r="K1726" s="607">
        <v>5469</v>
      </c>
      <c r="L1726" s="670"/>
      <c r="M1726" s="670"/>
      <c r="N1726" s="670"/>
      <c r="O1726" s="670"/>
      <c r="P1726" s="670"/>
      <c r="Q1726" s="603">
        <v>13783</v>
      </c>
      <c r="R1726" s="670"/>
      <c r="S1726" s="670"/>
      <c r="T1726" s="670"/>
      <c r="U1726" s="670"/>
      <c r="V1726" s="608">
        <v>2</v>
      </c>
      <c r="W1726" s="608">
        <v>19</v>
      </c>
      <c r="X1726" s="608">
        <v>16</v>
      </c>
      <c r="Y1726" s="670"/>
      <c r="Z1726" s="670"/>
      <c r="AA1726" s="670"/>
      <c r="AB1726" s="670"/>
      <c r="AC1726" s="670"/>
      <c r="AD1726" s="605">
        <v>37</v>
      </c>
    </row>
    <row r="1727" spans="1:30" ht="15.75" thickBot="1" x14ac:dyDescent="0.3">
      <c r="A1727" s="593" t="s">
        <v>426</v>
      </c>
      <c r="B1727" s="673">
        <v>45358</v>
      </c>
      <c r="C1727" s="671" t="s">
        <v>396</v>
      </c>
      <c r="D1727" s="600" t="s">
        <v>402</v>
      </c>
      <c r="E1727" s="602"/>
      <c r="F1727" s="602"/>
      <c r="G1727" s="602"/>
      <c r="H1727" s="602"/>
      <c r="I1727" s="602"/>
      <c r="J1727" s="601">
        <v>4481</v>
      </c>
      <c r="K1727" s="601">
        <v>7914</v>
      </c>
      <c r="L1727" s="601">
        <v>905</v>
      </c>
      <c r="M1727" s="602"/>
      <c r="N1727" s="602"/>
      <c r="O1727" s="602"/>
      <c r="P1727" s="602"/>
      <c r="Q1727" s="603">
        <v>13300</v>
      </c>
      <c r="R1727" s="602"/>
      <c r="S1727" s="602"/>
      <c r="T1727" s="602"/>
      <c r="U1727" s="602"/>
      <c r="V1727" s="602"/>
      <c r="W1727" s="604">
        <v>10</v>
      </c>
      <c r="X1727" s="604">
        <v>16</v>
      </c>
      <c r="Y1727" s="604">
        <v>3</v>
      </c>
      <c r="Z1727" s="602"/>
      <c r="AA1727" s="602"/>
      <c r="AB1727" s="602"/>
      <c r="AC1727" s="602"/>
      <c r="AD1727" s="605">
        <v>29</v>
      </c>
    </row>
    <row r="1728" spans="1:30" ht="15.75" thickBot="1" x14ac:dyDescent="0.3">
      <c r="A1728" s="593" t="s">
        <v>426</v>
      </c>
      <c r="B1728" s="672">
        <v>45362</v>
      </c>
      <c r="C1728" s="671" t="s">
        <v>396</v>
      </c>
      <c r="D1728" s="606" t="s">
        <v>402</v>
      </c>
      <c r="E1728" s="670"/>
      <c r="F1728" s="670"/>
      <c r="G1728" s="670"/>
      <c r="H1728" s="670"/>
      <c r="I1728" s="670"/>
      <c r="J1728" s="607">
        <v>11681</v>
      </c>
      <c r="K1728" s="607">
        <v>25669</v>
      </c>
      <c r="L1728" s="607">
        <v>7319</v>
      </c>
      <c r="M1728" s="670"/>
      <c r="N1728" s="670"/>
      <c r="O1728" s="670"/>
      <c r="P1728" s="670"/>
      <c r="Q1728" s="603">
        <v>44669</v>
      </c>
      <c r="R1728" s="670"/>
      <c r="S1728" s="670"/>
      <c r="T1728" s="670"/>
      <c r="U1728" s="670"/>
      <c r="V1728" s="670"/>
      <c r="W1728" s="608">
        <v>31</v>
      </c>
      <c r="X1728" s="608">
        <v>46</v>
      </c>
      <c r="Y1728" s="608">
        <v>13</v>
      </c>
      <c r="Z1728" s="670"/>
      <c r="AA1728" s="670"/>
      <c r="AB1728" s="670"/>
      <c r="AC1728" s="670"/>
      <c r="AD1728" s="605">
        <v>90</v>
      </c>
    </row>
    <row r="1729" spans="1:30" ht="15.75" thickBot="1" x14ac:dyDescent="0.3">
      <c r="A1729" s="593" t="s">
        <v>426</v>
      </c>
      <c r="B1729" s="673">
        <v>45363</v>
      </c>
      <c r="C1729" s="671" t="s">
        <v>396</v>
      </c>
      <c r="D1729" s="600" t="s">
        <v>397</v>
      </c>
      <c r="E1729" s="602"/>
      <c r="F1729" s="602"/>
      <c r="G1729" s="602"/>
      <c r="H1729" s="602"/>
      <c r="I1729" s="602"/>
      <c r="J1729" s="602"/>
      <c r="K1729" s="602"/>
      <c r="L1729" s="601">
        <v>52</v>
      </c>
      <c r="M1729" s="602"/>
      <c r="N1729" s="602"/>
      <c r="O1729" s="602"/>
      <c r="P1729" s="602"/>
      <c r="Q1729" s="603">
        <v>52</v>
      </c>
      <c r="R1729" s="602"/>
      <c r="S1729" s="602"/>
      <c r="T1729" s="602"/>
      <c r="U1729" s="602"/>
      <c r="V1729" s="602"/>
      <c r="W1729" s="602"/>
      <c r="X1729" s="602"/>
      <c r="Y1729" s="604">
        <v>1</v>
      </c>
      <c r="Z1729" s="602"/>
      <c r="AA1729" s="602"/>
      <c r="AB1729" s="602"/>
      <c r="AC1729" s="602"/>
      <c r="AD1729" s="605">
        <v>1</v>
      </c>
    </row>
    <row r="1730" spans="1:30" ht="15.75" thickBot="1" x14ac:dyDescent="0.3">
      <c r="A1730" s="593" t="s">
        <v>426</v>
      </c>
      <c r="B1730" s="690">
        <v>45364</v>
      </c>
      <c r="C1730" s="692" t="s">
        <v>396</v>
      </c>
      <c r="D1730" s="606" t="s">
        <v>397</v>
      </c>
      <c r="E1730" s="670"/>
      <c r="F1730" s="670"/>
      <c r="G1730" s="670"/>
      <c r="H1730" s="670"/>
      <c r="I1730" s="670"/>
      <c r="J1730" s="670"/>
      <c r="K1730" s="670"/>
      <c r="L1730" s="607">
        <v>65.75</v>
      </c>
      <c r="M1730" s="670"/>
      <c r="N1730" s="670"/>
      <c r="O1730" s="670"/>
      <c r="P1730" s="670"/>
      <c r="Q1730" s="603">
        <v>65.75</v>
      </c>
      <c r="R1730" s="670"/>
      <c r="S1730" s="670"/>
      <c r="T1730" s="670"/>
      <c r="U1730" s="670"/>
      <c r="V1730" s="670"/>
      <c r="W1730" s="670"/>
      <c r="X1730" s="670"/>
      <c r="Y1730" s="608">
        <v>1</v>
      </c>
      <c r="Z1730" s="670"/>
      <c r="AA1730" s="670"/>
      <c r="AB1730" s="670"/>
      <c r="AC1730" s="670"/>
      <c r="AD1730" s="605">
        <v>1</v>
      </c>
    </row>
    <row r="1731" spans="1:30" ht="15.75" thickBot="1" x14ac:dyDescent="0.3">
      <c r="A1731" s="593" t="s">
        <v>426</v>
      </c>
      <c r="B1731" s="691">
        <v>45364</v>
      </c>
      <c r="C1731" s="692" t="s">
        <v>396</v>
      </c>
      <c r="D1731" s="600" t="s">
        <v>399</v>
      </c>
      <c r="E1731" s="602"/>
      <c r="F1731" s="602"/>
      <c r="G1731" s="602"/>
      <c r="H1731" s="602"/>
      <c r="I1731" s="601">
        <v>1000</v>
      </c>
      <c r="J1731" s="601">
        <v>21817</v>
      </c>
      <c r="K1731" s="601">
        <v>60428</v>
      </c>
      <c r="L1731" s="601">
        <v>22983</v>
      </c>
      <c r="M1731" s="602"/>
      <c r="N1731" s="602"/>
      <c r="O1731" s="602"/>
      <c r="P1731" s="602"/>
      <c r="Q1731" s="603">
        <v>106228</v>
      </c>
      <c r="R1731" s="602"/>
      <c r="S1731" s="602"/>
      <c r="T1731" s="602"/>
      <c r="U1731" s="602"/>
      <c r="V1731" s="604">
        <v>1</v>
      </c>
      <c r="W1731" s="604">
        <v>34</v>
      </c>
      <c r="X1731" s="604">
        <v>85</v>
      </c>
      <c r="Y1731" s="604">
        <v>30</v>
      </c>
      <c r="Z1731" s="602"/>
      <c r="AA1731" s="602"/>
      <c r="AB1731" s="602"/>
      <c r="AC1731" s="602"/>
      <c r="AD1731" s="605">
        <v>148</v>
      </c>
    </row>
    <row r="1732" spans="1:30" ht="15.75" thickBot="1" x14ac:dyDescent="0.3">
      <c r="A1732" s="593" t="s">
        <v>426</v>
      </c>
      <c r="B1732" s="672">
        <v>45371</v>
      </c>
      <c r="C1732" s="671" t="s">
        <v>396</v>
      </c>
      <c r="D1732" s="606" t="s">
        <v>399</v>
      </c>
      <c r="E1732" s="670"/>
      <c r="F1732" s="670"/>
      <c r="G1732" s="670"/>
      <c r="H1732" s="607">
        <v>1000</v>
      </c>
      <c r="I1732" s="670"/>
      <c r="J1732" s="607">
        <v>5756</v>
      </c>
      <c r="K1732" s="607">
        <v>13946</v>
      </c>
      <c r="L1732" s="607">
        <v>65173</v>
      </c>
      <c r="M1732" s="670"/>
      <c r="N1732" s="670"/>
      <c r="O1732" s="670"/>
      <c r="P1732" s="670"/>
      <c r="Q1732" s="603">
        <v>85875</v>
      </c>
      <c r="R1732" s="670"/>
      <c r="S1732" s="670"/>
      <c r="T1732" s="670"/>
      <c r="U1732" s="608">
        <v>1</v>
      </c>
      <c r="V1732" s="670"/>
      <c r="W1732" s="608">
        <v>6</v>
      </c>
      <c r="X1732" s="608">
        <v>19</v>
      </c>
      <c r="Y1732" s="608">
        <v>76</v>
      </c>
      <c r="Z1732" s="670"/>
      <c r="AA1732" s="670"/>
      <c r="AB1732" s="670"/>
      <c r="AC1732" s="670"/>
      <c r="AD1732" s="605">
        <v>101</v>
      </c>
    </row>
    <row r="1733" spans="1:30" ht="15.75" thickBot="1" x14ac:dyDescent="0.3">
      <c r="A1733" s="593" t="s">
        <v>426</v>
      </c>
      <c r="B1733" s="673">
        <v>45372</v>
      </c>
      <c r="C1733" s="671" t="s">
        <v>396</v>
      </c>
      <c r="D1733" s="600" t="s">
        <v>399</v>
      </c>
      <c r="E1733" s="602"/>
      <c r="F1733" s="602"/>
      <c r="G1733" s="602"/>
      <c r="H1733" s="601">
        <v>2000</v>
      </c>
      <c r="I1733" s="602"/>
      <c r="J1733" s="601">
        <v>3191</v>
      </c>
      <c r="K1733" s="601">
        <v>6756</v>
      </c>
      <c r="L1733" s="601">
        <v>70065</v>
      </c>
      <c r="M1733" s="602"/>
      <c r="N1733" s="602"/>
      <c r="O1733" s="602"/>
      <c r="P1733" s="602"/>
      <c r="Q1733" s="603">
        <v>82012</v>
      </c>
      <c r="R1733" s="602"/>
      <c r="S1733" s="602"/>
      <c r="T1733" s="602"/>
      <c r="U1733" s="604">
        <v>2</v>
      </c>
      <c r="V1733" s="602"/>
      <c r="W1733" s="604">
        <v>3</v>
      </c>
      <c r="X1733" s="604">
        <v>9</v>
      </c>
      <c r="Y1733" s="604">
        <v>95</v>
      </c>
      <c r="Z1733" s="602"/>
      <c r="AA1733" s="602"/>
      <c r="AB1733" s="602"/>
      <c r="AC1733" s="602"/>
      <c r="AD1733" s="605">
        <v>109</v>
      </c>
    </row>
    <row r="1734" spans="1:30" ht="15.75" thickBot="1" x14ac:dyDescent="0.3">
      <c r="A1734" s="593" t="s">
        <v>426</v>
      </c>
      <c r="B1734" s="672">
        <v>45380</v>
      </c>
      <c r="C1734" s="671" t="s">
        <v>396</v>
      </c>
      <c r="D1734" s="606" t="s">
        <v>399</v>
      </c>
      <c r="E1734" s="670"/>
      <c r="F1734" s="670"/>
      <c r="G1734" s="670"/>
      <c r="H1734" s="607">
        <v>723</v>
      </c>
      <c r="I1734" s="670"/>
      <c r="J1734" s="607">
        <v>7398</v>
      </c>
      <c r="K1734" s="607">
        <v>27583</v>
      </c>
      <c r="L1734" s="607">
        <v>169726</v>
      </c>
      <c r="M1734" s="670"/>
      <c r="N1734" s="670"/>
      <c r="O1734" s="670"/>
      <c r="P1734" s="670"/>
      <c r="Q1734" s="603">
        <v>205430</v>
      </c>
      <c r="R1734" s="670"/>
      <c r="S1734" s="670"/>
      <c r="T1734" s="670"/>
      <c r="U1734" s="608">
        <v>1</v>
      </c>
      <c r="V1734" s="670"/>
      <c r="W1734" s="608">
        <v>10</v>
      </c>
      <c r="X1734" s="608">
        <v>31</v>
      </c>
      <c r="Y1734" s="608">
        <v>219</v>
      </c>
      <c r="Z1734" s="670"/>
      <c r="AA1734" s="670"/>
      <c r="AB1734" s="670"/>
      <c r="AC1734" s="670"/>
      <c r="AD1734" s="605">
        <v>253</v>
      </c>
    </row>
    <row r="1735" spans="1:30" ht="15.75" thickBot="1" x14ac:dyDescent="0.3">
      <c r="A1735" s="593" t="s">
        <v>426</v>
      </c>
      <c r="B1735" s="673">
        <v>45390</v>
      </c>
      <c r="C1735" s="671" t="s">
        <v>396</v>
      </c>
      <c r="D1735" s="600" t="s">
        <v>402</v>
      </c>
      <c r="E1735" s="602"/>
      <c r="F1735" s="602"/>
      <c r="G1735" s="602"/>
      <c r="H1735" s="601">
        <v>1000</v>
      </c>
      <c r="I1735" s="602"/>
      <c r="J1735" s="601">
        <v>9832</v>
      </c>
      <c r="K1735" s="601">
        <v>12225</v>
      </c>
      <c r="L1735" s="601">
        <v>25210</v>
      </c>
      <c r="M1735" s="601">
        <v>2722</v>
      </c>
      <c r="N1735" s="602"/>
      <c r="O1735" s="602"/>
      <c r="P1735" s="602"/>
      <c r="Q1735" s="603">
        <v>50989</v>
      </c>
      <c r="R1735" s="602"/>
      <c r="S1735" s="602"/>
      <c r="T1735" s="602"/>
      <c r="U1735" s="604">
        <v>1</v>
      </c>
      <c r="V1735" s="602"/>
      <c r="W1735" s="604">
        <v>20</v>
      </c>
      <c r="X1735" s="604">
        <v>24</v>
      </c>
      <c r="Y1735" s="604">
        <v>55</v>
      </c>
      <c r="Z1735" s="604">
        <v>4</v>
      </c>
      <c r="AA1735" s="602"/>
      <c r="AB1735" s="602"/>
      <c r="AC1735" s="602"/>
      <c r="AD1735" s="605">
        <v>104</v>
      </c>
    </row>
    <row r="1736" spans="1:30" ht="15.75" thickBot="1" x14ac:dyDescent="0.3">
      <c r="A1736" s="593" t="s">
        <v>426</v>
      </c>
      <c r="B1736" s="672">
        <v>45398</v>
      </c>
      <c r="C1736" s="671" t="s">
        <v>396</v>
      </c>
      <c r="D1736" s="606" t="s">
        <v>402</v>
      </c>
      <c r="E1736" s="670"/>
      <c r="F1736" s="670"/>
      <c r="G1736" s="670"/>
      <c r="H1736" s="607">
        <v>0</v>
      </c>
      <c r="I1736" s="670"/>
      <c r="J1736" s="607">
        <v>2307</v>
      </c>
      <c r="K1736" s="607">
        <v>16351</v>
      </c>
      <c r="L1736" s="607">
        <v>20284</v>
      </c>
      <c r="M1736" s="607">
        <v>2621</v>
      </c>
      <c r="N1736" s="670"/>
      <c r="O1736" s="670"/>
      <c r="P1736" s="670"/>
      <c r="Q1736" s="603">
        <v>41563</v>
      </c>
      <c r="R1736" s="670"/>
      <c r="S1736" s="670"/>
      <c r="T1736" s="670"/>
      <c r="U1736" s="608">
        <v>1</v>
      </c>
      <c r="V1736" s="670"/>
      <c r="W1736" s="608">
        <v>5</v>
      </c>
      <c r="X1736" s="608">
        <v>25</v>
      </c>
      <c r="Y1736" s="608">
        <v>32</v>
      </c>
      <c r="Z1736" s="608">
        <v>4</v>
      </c>
      <c r="AA1736" s="670"/>
      <c r="AB1736" s="670"/>
      <c r="AC1736" s="670"/>
      <c r="AD1736" s="605">
        <v>67</v>
      </c>
    </row>
    <row r="1737" spans="1:30" ht="15.75" thickBot="1" x14ac:dyDescent="0.3">
      <c r="A1737" s="593" t="s">
        <v>426</v>
      </c>
      <c r="B1737" s="673">
        <v>45400</v>
      </c>
      <c r="C1737" s="671" t="s">
        <v>396</v>
      </c>
      <c r="D1737" s="600" t="s">
        <v>402</v>
      </c>
      <c r="E1737" s="601">
        <v>643</v>
      </c>
      <c r="F1737" s="602"/>
      <c r="G1737" s="602"/>
      <c r="H1737" s="602"/>
      <c r="I1737" s="602"/>
      <c r="J1737" s="602"/>
      <c r="K1737" s="602"/>
      <c r="L1737" s="602"/>
      <c r="M1737" s="602"/>
      <c r="N1737" s="602"/>
      <c r="O1737" s="602"/>
      <c r="P1737" s="602"/>
      <c r="Q1737" s="603">
        <v>643</v>
      </c>
      <c r="R1737" s="604">
        <v>1</v>
      </c>
      <c r="S1737" s="602"/>
      <c r="T1737" s="602"/>
      <c r="U1737" s="602"/>
      <c r="V1737" s="602"/>
      <c r="W1737" s="602"/>
      <c r="X1737" s="602"/>
      <c r="Y1737" s="602"/>
      <c r="Z1737" s="602"/>
      <c r="AA1737" s="602"/>
      <c r="AB1737" s="602"/>
      <c r="AC1737" s="602"/>
      <c r="AD1737" s="605">
        <v>1</v>
      </c>
    </row>
    <row r="1738" spans="1:30" ht="15.75" thickBot="1" x14ac:dyDescent="0.3">
      <c r="A1738" s="593" t="s">
        <v>426</v>
      </c>
      <c r="B1738" s="672">
        <v>45404</v>
      </c>
      <c r="C1738" s="671" t="s">
        <v>396</v>
      </c>
      <c r="D1738" s="606" t="s">
        <v>399</v>
      </c>
      <c r="E1738" s="670"/>
      <c r="F1738" s="670"/>
      <c r="G1738" s="670"/>
      <c r="H1738" s="670"/>
      <c r="I1738" s="670"/>
      <c r="J1738" s="607">
        <v>10572</v>
      </c>
      <c r="K1738" s="607">
        <v>21461</v>
      </c>
      <c r="L1738" s="607">
        <v>31628</v>
      </c>
      <c r="M1738" s="607">
        <v>193502</v>
      </c>
      <c r="N1738" s="670"/>
      <c r="O1738" s="670"/>
      <c r="P1738" s="670"/>
      <c r="Q1738" s="603">
        <v>257163</v>
      </c>
      <c r="R1738" s="670"/>
      <c r="S1738" s="670"/>
      <c r="T1738" s="670"/>
      <c r="U1738" s="670"/>
      <c r="V1738" s="670"/>
      <c r="W1738" s="608">
        <v>15</v>
      </c>
      <c r="X1738" s="608">
        <v>35</v>
      </c>
      <c r="Y1738" s="608">
        <v>37</v>
      </c>
      <c r="Z1738" s="608">
        <v>249</v>
      </c>
      <c r="AA1738" s="670"/>
      <c r="AB1738" s="670"/>
      <c r="AC1738" s="670"/>
      <c r="AD1738" s="605">
        <v>333</v>
      </c>
    </row>
    <row r="1739" spans="1:30" ht="15.75" thickBot="1" x14ac:dyDescent="0.3">
      <c r="A1739" s="593" t="s">
        <v>426</v>
      </c>
      <c r="B1739" s="673">
        <v>45405</v>
      </c>
      <c r="C1739" s="671" t="s">
        <v>396</v>
      </c>
      <c r="D1739" s="600" t="s">
        <v>402</v>
      </c>
      <c r="E1739" s="602"/>
      <c r="F1739" s="602"/>
      <c r="G1739" s="602"/>
      <c r="H1739" s="602"/>
      <c r="I1739" s="602"/>
      <c r="J1739" s="601">
        <v>8115</v>
      </c>
      <c r="K1739" s="601">
        <v>10605</v>
      </c>
      <c r="L1739" s="601">
        <v>14188</v>
      </c>
      <c r="M1739" s="601">
        <v>7030</v>
      </c>
      <c r="N1739" s="602"/>
      <c r="O1739" s="602"/>
      <c r="P1739" s="602"/>
      <c r="Q1739" s="603">
        <v>39938</v>
      </c>
      <c r="R1739" s="602"/>
      <c r="S1739" s="602"/>
      <c r="T1739" s="602"/>
      <c r="U1739" s="602"/>
      <c r="V1739" s="602"/>
      <c r="W1739" s="604">
        <v>21</v>
      </c>
      <c r="X1739" s="604">
        <v>28</v>
      </c>
      <c r="Y1739" s="604">
        <v>25</v>
      </c>
      <c r="Z1739" s="604">
        <v>14</v>
      </c>
      <c r="AA1739" s="602"/>
      <c r="AB1739" s="602"/>
      <c r="AC1739" s="602"/>
      <c r="AD1739" s="605">
        <v>88</v>
      </c>
    </row>
    <row r="1740" spans="1:30" ht="15.75" thickBot="1" x14ac:dyDescent="0.3">
      <c r="A1740" s="593" t="s">
        <v>426</v>
      </c>
      <c r="B1740" s="672">
        <v>45407</v>
      </c>
      <c r="C1740" s="671" t="s">
        <v>396</v>
      </c>
      <c r="D1740" s="606" t="s">
        <v>399</v>
      </c>
      <c r="E1740" s="670"/>
      <c r="F1740" s="670"/>
      <c r="G1740" s="670"/>
      <c r="H1740" s="670"/>
      <c r="I1740" s="670"/>
      <c r="J1740" s="670"/>
      <c r="K1740" s="607">
        <v>6606</v>
      </c>
      <c r="L1740" s="607">
        <v>5458</v>
      </c>
      <c r="M1740" s="607">
        <v>50473</v>
      </c>
      <c r="N1740" s="670"/>
      <c r="O1740" s="670"/>
      <c r="P1740" s="670"/>
      <c r="Q1740" s="603">
        <v>62537</v>
      </c>
      <c r="R1740" s="670"/>
      <c r="S1740" s="670"/>
      <c r="T1740" s="670"/>
      <c r="U1740" s="670"/>
      <c r="V1740" s="670"/>
      <c r="W1740" s="670"/>
      <c r="X1740" s="608">
        <v>10</v>
      </c>
      <c r="Y1740" s="608">
        <v>6</v>
      </c>
      <c r="Z1740" s="608">
        <v>71</v>
      </c>
      <c r="AA1740" s="670"/>
      <c r="AB1740" s="670"/>
      <c r="AC1740" s="670"/>
      <c r="AD1740" s="605">
        <v>86</v>
      </c>
    </row>
    <row r="1741" spans="1:30" ht="15.75" thickBot="1" x14ac:dyDescent="0.3">
      <c r="A1741" s="593" t="s">
        <v>426</v>
      </c>
      <c r="B1741" s="673">
        <v>45412</v>
      </c>
      <c r="C1741" s="671" t="s">
        <v>396</v>
      </c>
      <c r="D1741" s="600" t="s">
        <v>402</v>
      </c>
      <c r="E1741" s="602"/>
      <c r="F1741" s="602"/>
      <c r="G1741" s="602"/>
      <c r="H1741" s="602"/>
      <c r="I1741" s="602"/>
      <c r="J1741" s="601">
        <v>2272</v>
      </c>
      <c r="K1741" s="601">
        <v>7191</v>
      </c>
      <c r="L1741" s="601">
        <v>2869</v>
      </c>
      <c r="M1741" s="601">
        <v>3447</v>
      </c>
      <c r="N1741" s="602"/>
      <c r="O1741" s="602"/>
      <c r="P1741" s="602"/>
      <c r="Q1741" s="603">
        <v>15779</v>
      </c>
      <c r="R1741" s="602"/>
      <c r="S1741" s="602"/>
      <c r="T1741" s="602"/>
      <c r="U1741" s="602"/>
      <c r="V1741" s="602"/>
      <c r="W1741" s="604">
        <v>6</v>
      </c>
      <c r="X1741" s="604">
        <v>20</v>
      </c>
      <c r="Y1741" s="604">
        <v>8</v>
      </c>
      <c r="Z1741" s="604">
        <v>7</v>
      </c>
      <c r="AA1741" s="602"/>
      <c r="AB1741" s="602"/>
      <c r="AC1741" s="602"/>
      <c r="AD1741" s="605">
        <v>41</v>
      </c>
    </row>
    <row r="1742" spans="1:30" ht="15.75" thickBot="1" x14ac:dyDescent="0.3">
      <c r="A1742" s="593" t="s">
        <v>426</v>
      </c>
      <c r="B1742" s="672">
        <v>45420</v>
      </c>
      <c r="C1742" s="671" t="s">
        <v>396</v>
      </c>
      <c r="D1742" s="606" t="s">
        <v>399</v>
      </c>
      <c r="E1742" s="670"/>
      <c r="F1742" s="670"/>
      <c r="G1742" s="670"/>
      <c r="H1742" s="670"/>
      <c r="I1742" s="670"/>
      <c r="J1742" s="607">
        <v>1739</v>
      </c>
      <c r="K1742" s="607">
        <v>18552</v>
      </c>
      <c r="L1742" s="607">
        <v>20942</v>
      </c>
      <c r="M1742" s="607">
        <v>49945</v>
      </c>
      <c r="N1742" s="607">
        <v>59279</v>
      </c>
      <c r="O1742" s="670"/>
      <c r="P1742" s="670"/>
      <c r="Q1742" s="603">
        <v>150457</v>
      </c>
      <c r="R1742" s="670"/>
      <c r="S1742" s="670"/>
      <c r="T1742" s="670"/>
      <c r="U1742" s="670"/>
      <c r="V1742" s="670"/>
      <c r="W1742" s="608">
        <v>3</v>
      </c>
      <c r="X1742" s="608">
        <v>28</v>
      </c>
      <c r="Y1742" s="608">
        <v>24</v>
      </c>
      <c r="Z1742" s="608">
        <v>70</v>
      </c>
      <c r="AA1742" s="608">
        <v>80</v>
      </c>
      <c r="AB1742" s="670"/>
      <c r="AC1742" s="670"/>
      <c r="AD1742" s="605">
        <v>200</v>
      </c>
    </row>
    <row r="1743" spans="1:30" ht="15.75" thickBot="1" x14ac:dyDescent="0.3">
      <c r="A1743" s="593" t="s">
        <v>426</v>
      </c>
      <c r="B1743" s="673">
        <v>45421</v>
      </c>
      <c r="C1743" s="671" t="s">
        <v>396</v>
      </c>
      <c r="D1743" s="600" t="s">
        <v>399</v>
      </c>
      <c r="E1743" s="602"/>
      <c r="F1743" s="602"/>
      <c r="G1743" s="602"/>
      <c r="H1743" s="602"/>
      <c r="I1743" s="601">
        <v>975</v>
      </c>
      <c r="J1743" s="601">
        <v>2622</v>
      </c>
      <c r="K1743" s="601">
        <v>22673</v>
      </c>
      <c r="L1743" s="601">
        <v>15475</v>
      </c>
      <c r="M1743" s="601">
        <v>47034</v>
      </c>
      <c r="N1743" s="601">
        <v>67734</v>
      </c>
      <c r="O1743" s="602"/>
      <c r="P1743" s="602"/>
      <c r="Q1743" s="603">
        <v>156513</v>
      </c>
      <c r="R1743" s="602"/>
      <c r="S1743" s="602"/>
      <c r="T1743" s="602"/>
      <c r="U1743" s="602"/>
      <c r="V1743" s="604">
        <v>1</v>
      </c>
      <c r="W1743" s="604">
        <v>3</v>
      </c>
      <c r="X1743" s="604">
        <v>32</v>
      </c>
      <c r="Y1743" s="604">
        <v>23</v>
      </c>
      <c r="Z1743" s="604">
        <v>63</v>
      </c>
      <c r="AA1743" s="604">
        <v>91</v>
      </c>
      <c r="AB1743" s="602"/>
      <c r="AC1743" s="602"/>
      <c r="AD1743" s="605">
        <v>212</v>
      </c>
    </row>
    <row r="1744" spans="1:30" ht="15.75" thickBot="1" x14ac:dyDescent="0.3">
      <c r="A1744" s="593" t="s">
        <v>426</v>
      </c>
      <c r="B1744" s="672">
        <v>45428</v>
      </c>
      <c r="C1744" s="671" t="s">
        <v>396</v>
      </c>
      <c r="D1744" s="606" t="s">
        <v>402</v>
      </c>
      <c r="E1744" s="670"/>
      <c r="F1744" s="670"/>
      <c r="G1744" s="670"/>
      <c r="H1744" s="670"/>
      <c r="I1744" s="670"/>
      <c r="J1744" s="607">
        <v>351</v>
      </c>
      <c r="K1744" s="607">
        <v>19517</v>
      </c>
      <c r="L1744" s="607">
        <v>14624</v>
      </c>
      <c r="M1744" s="607">
        <v>12893</v>
      </c>
      <c r="N1744" s="607">
        <v>7446</v>
      </c>
      <c r="O1744" s="670"/>
      <c r="P1744" s="670"/>
      <c r="Q1744" s="603">
        <v>54831</v>
      </c>
      <c r="R1744" s="670"/>
      <c r="S1744" s="670"/>
      <c r="T1744" s="670"/>
      <c r="U1744" s="670"/>
      <c r="V1744" s="670"/>
      <c r="W1744" s="608">
        <v>1</v>
      </c>
      <c r="X1744" s="608">
        <v>51</v>
      </c>
      <c r="Y1744" s="608">
        <v>34</v>
      </c>
      <c r="Z1744" s="608">
        <v>32</v>
      </c>
      <c r="AA1744" s="608">
        <v>23</v>
      </c>
      <c r="AB1744" s="670"/>
      <c r="AC1744" s="670"/>
      <c r="AD1744" s="605">
        <v>141</v>
      </c>
    </row>
    <row r="1745" spans="1:30" ht="15.75" thickBot="1" x14ac:dyDescent="0.3">
      <c r="A1745" s="593" t="s">
        <v>426</v>
      </c>
      <c r="B1745" s="673">
        <v>45429</v>
      </c>
      <c r="C1745" s="671" t="s">
        <v>396</v>
      </c>
      <c r="D1745" s="600" t="s">
        <v>402</v>
      </c>
      <c r="E1745" s="602"/>
      <c r="F1745" s="602"/>
      <c r="G1745" s="602"/>
      <c r="H1745" s="602"/>
      <c r="I1745" s="602"/>
      <c r="J1745" s="601">
        <v>200</v>
      </c>
      <c r="K1745" s="601">
        <v>4500</v>
      </c>
      <c r="L1745" s="601">
        <v>7636</v>
      </c>
      <c r="M1745" s="601">
        <v>5095</v>
      </c>
      <c r="N1745" s="601">
        <v>5155</v>
      </c>
      <c r="O1745" s="602"/>
      <c r="P1745" s="602"/>
      <c r="Q1745" s="603">
        <v>22586</v>
      </c>
      <c r="R1745" s="602"/>
      <c r="S1745" s="602"/>
      <c r="T1745" s="602"/>
      <c r="U1745" s="602"/>
      <c r="V1745" s="602"/>
      <c r="W1745" s="604">
        <v>1</v>
      </c>
      <c r="X1745" s="604">
        <v>12</v>
      </c>
      <c r="Y1745" s="604">
        <v>16</v>
      </c>
      <c r="Z1745" s="604">
        <v>12</v>
      </c>
      <c r="AA1745" s="604">
        <v>15</v>
      </c>
      <c r="AB1745" s="602"/>
      <c r="AC1745" s="602"/>
      <c r="AD1745" s="605">
        <v>56</v>
      </c>
    </row>
    <row r="1746" spans="1:30" ht="15.75" thickBot="1" x14ac:dyDescent="0.3">
      <c r="A1746" s="593" t="s">
        <v>426</v>
      </c>
      <c r="B1746" s="672">
        <v>45436</v>
      </c>
      <c r="C1746" s="671" t="s">
        <v>396</v>
      </c>
      <c r="D1746" s="606" t="s">
        <v>402</v>
      </c>
      <c r="E1746" s="670"/>
      <c r="F1746" s="670"/>
      <c r="G1746" s="670"/>
      <c r="H1746" s="670"/>
      <c r="I1746" s="670"/>
      <c r="J1746" s="607">
        <v>603</v>
      </c>
      <c r="K1746" s="607">
        <v>5258</v>
      </c>
      <c r="L1746" s="607">
        <v>3983</v>
      </c>
      <c r="M1746" s="607">
        <v>2828</v>
      </c>
      <c r="N1746" s="607">
        <v>9112</v>
      </c>
      <c r="O1746" s="670"/>
      <c r="P1746" s="670"/>
      <c r="Q1746" s="603">
        <v>21784</v>
      </c>
      <c r="R1746" s="670"/>
      <c r="S1746" s="670"/>
      <c r="T1746" s="670"/>
      <c r="U1746" s="670"/>
      <c r="V1746" s="670"/>
      <c r="W1746" s="608">
        <v>1</v>
      </c>
      <c r="X1746" s="608">
        <v>11</v>
      </c>
      <c r="Y1746" s="608">
        <v>12</v>
      </c>
      <c r="Z1746" s="608">
        <v>4</v>
      </c>
      <c r="AA1746" s="608">
        <v>18</v>
      </c>
      <c r="AB1746" s="670"/>
      <c r="AC1746" s="670"/>
      <c r="AD1746" s="605">
        <v>46</v>
      </c>
    </row>
    <row r="1747" spans="1:30" ht="15.75" thickBot="1" x14ac:dyDescent="0.3">
      <c r="A1747" s="593" t="s">
        <v>426</v>
      </c>
      <c r="B1747" s="673">
        <v>45447</v>
      </c>
      <c r="C1747" s="671" t="s">
        <v>396</v>
      </c>
      <c r="D1747" s="600" t="s">
        <v>399</v>
      </c>
      <c r="E1747" s="602"/>
      <c r="F1747" s="602"/>
      <c r="G1747" s="602"/>
      <c r="H1747" s="602"/>
      <c r="I1747" s="602"/>
      <c r="J1747" s="601">
        <v>2196</v>
      </c>
      <c r="K1747" s="601">
        <v>10923</v>
      </c>
      <c r="L1747" s="601">
        <v>9633</v>
      </c>
      <c r="M1747" s="601">
        <v>12995</v>
      </c>
      <c r="N1747" s="601">
        <v>84955</v>
      </c>
      <c r="O1747" s="601">
        <v>250</v>
      </c>
      <c r="P1747" s="602"/>
      <c r="Q1747" s="603">
        <v>120952</v>
      </c>
      <c r="R1747" s="602"/>
      <c r="S1747" s="602"/>
      <c r="T1747" s="602"/>
      <c r="U1747" s="602"/>
      <c r="V1747" s="602"/>
      <c r="W1747" s="604">
        <v>3</v>
      </c>
      <c r="X1747" s="604">
        <v>13</v>
      </c>
      <c r="Y1747" s="604">
        <v>12</v>
      </c>
      <c r="Z1747" s="604">
        <v>17</v>
      </c>
      <c r="AA1747" s="604">
        <v>117</v>
      </c>
      <c r="AB1747" s="604">
        <v>1</v>
      </c>
      <c r="AC1747" s="602"/>
      <c r="AD1747" s="605">
        <v>162</v>
      </c>
    </row>
    <row r="1748" spans="1:30" ht="15.75" thickBot="1" x14ac:dyDescent="0.3">
      <c r="A1748" s="593" t="s">
        <v>426</v>
      </c>
      <c r="B1748" s="672">
        <v>45449</v>
      </c>
      <c r="C1748" s="671" t="s">
        <v>396</v>
      </c>
      <c r="D1748" s="606" t="s">
        <v>399</v>
      </c>
      <c r="E1748" s="670"/>
      <c r="F1748" s="670"/>
      <c r="G1748" s="670"/>
      <c r="H1748" s="670"/>
      <c r="I1748" s="670"/>
      <c r="J1748" s="607">
        <v>875</v>
      </c>
      <c r="K1748" s="607">
        <v>8516</v>
      </c>
      <c r="L1748" s="607">
        <v>9070</v>
      </c>
      <c r="M1748" s="607">
        <v>8366</v>
      </c>
      <c r="N1748" s="607">
        <v>90384</v>
      </c>
      <c r="O1748" s="607">
        <v>1415</v>
      </c>
      <c r="P1748" s="670"/>
      <c r="Q1748" s="603">
        <v>118626</v>
      </c>
      <c r="R1748" s="670"/>
      <c r="S1748" s="670"/>
      <c r="T1748" s="670"/>
      <c r="U1748" s="670"/>
      <c r="V1748" s="670"/>
      <c r="W1748" s="608">
        <v>2</v>
      </c>
      <c r="X1748" s="608">
        <v>13</v>
      </c>
      <c r="Y1748" s="608">
        <v>13</v>
      </c>
      <c r="Z1748" s="608">
        <v>11</v>
      </c>
      <c r="AA1748" s="608">
        <v>124</v>
      </c>
      <c r="AB1748" s="608">
        <v>3</v>
      </c>
      <c r="AC1748" s="670"/>
      <c r="AD1748" s="605">
        <v>162</v>
      </c>
    </row>
    <row r="1749" spans="1:30" ht="15.75" thickBot="1" x14ac:dyDescent="0.3">
      <c r="A1749" s="593" t="s">
        <v>426</v>
      </c>
      <c r="B1749" s="673">
        <v>45450</v>
      </c>
      <c r="C1749" s="671" t="s">
        <v>396</v>
      </c>
      <c r="D1749" s="600" t="s">
        <v>399</v>
      </c>
      <c r="E1749" s="602"/>
      <c r="F1749" s="602"/>
      <c r="G1749" s="601">
        <v>900</v>
      </c>
      <c r="H1749" s="602"/>
      <c r="I1749" s="602"/>
      <c r="J1749" s="601">
        <v>389</v>
      </c>
      <c r="K1749" s="601">
        <v>28538</v>
      </c>
      <c r="L1749" s="601">
        <v>83788</v>
      </c>
      <c r="M1749" s="601">
        <v>47384</v>
      </c>
      <c r="N1749" s="601">
        <v>90240</v>
      </c>
      <c r="O1749" s="601">
        <v>61386</v>
      </c>
      <c r="P1749" s="602"/>
      <c r="Q1749" s="603">
        <v>312625</v>
      </c>
      <c r="R1749" s="602"/>
      <c r="S1749" s="602"/>
      <c r="T1749" s="604">
        <v>1</v>
      </c>
      <c r="U1749" s="602"/>
      <c r="V1749" s="602"/>
      <c r="W1749" s="604">
        <v>1</v>
      </c>
      <c r="X1749" s="604">
        <v>37</v>
      </c>
      <c r="Y1749" s="604">
        <v>108</v>
      </c>
      <c r="Z1749" s="604">
        <v>63</v>
      </c>
      <c r="AA1749" s="604">
        <v>115</v>
      </c>
      <c r="AB1749" s="604">
        <v>90</v>
      </c>
      <c r="AC1749" s="602"/>
      <c r="AD1749" s="605">
        <v>398</v>
      </c>
    </row>
    <row r="1750" spans="1:30" ht="15.75" thickBot="1" x14ac:dyDescent="0.3">
      <c r="A1750" s="593" t="s">
        <v>426</v>
      </c>
      <c r="B1750" s="672">
        <v>45454</v>
      </c>
      <c r="C1750" s="671" t="s">
        <v>396</v>
      </c>
      <c r="D1750" s="606" t="s">
        <v>402</v>
      </c>
      <c r="E1750" s="670"/>
      <c r="F1750" s="670"/>
      <c r="G1750" s="670"/>
      <c r="H1750" s="670"/>
      <c r="I1750" s="670"/>
      <c r="J1750" s="670"/>
      <c r="K1750" s="607">
        <v>10953</v>
      </c>
      <c r="L1750" s="607">
        <v>19785</v>
      </c>
      <c r="M1750" s="607">
        <v>8873</v>
      </c>
      <c r="N1750" s="607">
        <v>12471</v>
      </c>
      <c r="O1750" s="607">
        <v>2688</v>
      </c>
      <c r="P1750" s="670"/>
      <c r="Q1750" s="603">
        <v>54770</v>
      </c>
      <c r="R1750" s="670"/>
      <c r="S1750" s="670"/>
      <c r="T1750" s="670"/>
      <c r="U1750" s="670"/>
      <c r="V1750" s="670"/>
      <c r="W1750" s="670"/>
      <c r="X1750" s="608">
        <v>25</v>
      </c>
      <c r="Y1750" s="608">
        <v>43</v>
      </c>
      <c r="Z1750" s="608">
        <v>20</v>
      </c>
      <c r="AA1750" s="608">
        <v>27</v>
      </c>
      <c r="AB1750" s="608">
        <v>7</v>
      </c>
      <c r="AC1750" s="670"/>
      <c r="AD1750" s="605">
        <v>122</v>
      </c>
    </row>
    <row r="1751" spans="1:30" ht="15.75" thickBot="1" x14ac:dyDescent="0.3">
      <c r="A1751" s="593" t="s">
        <v>426</v>
      </c>
      <c r="B1751" s="673">
        <v>45457</v>
      </c>
      <c r="C1751" s="671" t="s">
        <v>396</v>
      </c>
      <c r="D1751" s="600" t="s">
        <v>399</v>
      </c>
      <c r="E1751" s="602"/>
      <c r="F1751" s="602"/>
      <c r="G1751" s="602"/>
      <c r="H1751" s="602"/>
      <c r="I1751" s="602"/>
      <c r="J1751" s="602"/>
      <c r="K1751" s="601">
        <v>2362</v>
      </c>
      <c r="L1751" s="601">
        <v>25763</v>
      </c>
      <c r="M1751" s="601">
        <v>10239</v>
      </c>
      <c r="N1751" s="601">
        <v>14202</v>
      </c>
      <c r="O1751" s="601">
        <v>90610</v>
      </c>
      <c r="P1751" s="602"/>
      <c r="Q1751" s="603">
        <v>143176</v>
      </c>
      <c r="R1751" s="602"/>
      <c r="S1751" s="602"/>
      <c r="T1751" s="602"/>
      <c r="U1751" s="602"/>
      <c r="V1751" s="602"/>
      <c r="W1751" s="602"/>
      <c r="X1751" s="604">
        <v>3</v>
      </c>
      <c r="Y1751" s="604">
        <v>31</v>
      </c>
      <c r="Z1751" s="604">
        <v>15</v>
      </c>
      <c r="AA1751" s="604">
        <v>23</v>
      </c>
      <c r="AB1751" s="604">
        <v>122</v>
      </c>
      <c r="AC1751" s="602"/>
      <c r="AD1751" s="605">
        <v>188</v>
      </c>
    </row>
    <row r="1752" spans="1:30" ht="15.75" thickBot="1" x14ac:dyDescent="0.3">
      <c r="A1752" s="593" t="s">
        <v>426</v>
      </c>
      <c r="B1752" s="672">
        <v>45464</v>
      </c>
      <c r="C1752" s="671" t="s">
        <v>396</v>
      </c>
      <c r="D1752" s="606" t="s">
        <v>402</v>
      </c>
      <c r="E1752" s="670"/>
      <c r="F1752" s="670"/>
      <c r="G1752" s="670"/>
      <c r="H1752" s="670"/>
      <c r="I1752" s="670"/>
      <c r="J1752" s="670"/>
      <c r="K1752" s="607">
        <v>1198</v>
      </c>
      <c r="L1752" s="607">
        <v>8156</v>
      </c>
      <c r="M1752" s="607">
        <v>7344</v>
      </c>
      <c r="N1752" s="607">
        <v>4346</v>
      </c>
      <c r="O1752" s="607">
        <v>2930</v>
      </c>
      <c r="P1752" s="670"/>
      <c r="Q1752" s="603">
        <v>23974</v>
      </c>
      <c r="R1752" s="670"/>
      <c r="S1752" s="670"/>
      <c r="T1752" s="670"/>
      <c r="U1752" s="670"/>
      <c r="V1752" s="670"/>
      <c r="W1752" s="670"/>
      <c r="X1752" s="608">
        <v>4</v>
      </c>
      <c r="Y1752" s="608">
        <v>25</v>
      </c>
      <c r="Z1752" s="608">
        <v>16</v>
      </c>
      <c r="AA1752" s="608">
        <v>10</v>
      </c>
      <c r="AB1752" s="608">
        <v>4</v>
      </c>
      <c r="AC1752" s="670"/>
      <c r="AD1752" s="605">
        <v>59</v>
      </c>
    </row>
    <row r="1753" spans="1:30" ht="15.75" thickBot="1" x14ac:dyDescent="0.3">
      <c r="A1753" s="593" t="s">
        <v>426</v>
      </c>
      <c r="B1753" s="691">
        <v>45471</v>
      </c>
      <c r="C1753" s="692" t="s">
        <v>396</v>
      </c>
      <c r="D1753" s="600" t="s">
        <v>397</v>
      </c>
      <c r="E1753" s="602"/>
      <c r="F1753" s="602"/>
      <c r="G1753" s="602"/>
      <c r="H1753" s="602"/>
      <c r="I1753" s="602"/>
      <c r="J1753" s="602"/>
      <c r="K1753" s="602"/>
      <c r="L1753" s="602"/>
      <c r="M1753" s="602"/>
      <c r="N1753" s="601">
        <v>699.29</v>
      </c>
      <c r="O1753" s="602"/>
      <c r="P1753" s="602"/>
      <c r="Q1753" s="603">
        <v>699.29</v>
      </c>
      <c r="R1753" s="602"/>
      <c r="S1753" s="602"/>
      <c r="T1753" s="602"/>
      <c r="U1753" s="602"/>
      <c r="V1753" s="602"/>
      <c r="W1753" s="602"/>
      <c r="X1753" s="602"/>
      <c r="Y1753" s="602"/>
      <c r="Z1753" s="602"/>
      <c r="AA1753" s="604">
        <v>1</v>
      </c>
      <c r="AB1753" s="602"/>
      <c r="AC1753" s="602"/>
      <c r="AD1753" s="605">
        <v>1</v>
      </c>
    </row>
    <row r="1754" spans="1:30" ht="15.75" thickBot="1" x14ac:dyDescent="0.3">
      <c r="A1754" s="593" t="s">
        <v>426</v>
      </c>
      <c r="B1754" s="690">
        <v>45471</v>
      </c>
      <c r="C1754" s="692" t="s">
        <v>396</v>
      </c>
      <c r="D1754" s="606" t="s">
        <v>399</v>
      </c>
      <c r="E1754" s="670"/>
      <c r="F1754" s="670"/>
      <c r="G1754" s="670"/>
      <c r="H1754" s="670"/>
      <c r="I1754" s="670"/>
      <c r="J1754" s="670"/>
      <c r="K1754" s="670"/>
      <c r="L1754" s="607">
        <v>15806</v>
      </c>
      <c r="M1754" s="607">
        <v>15276</v>
      </c>
      <c r="N1754" s="607">
        <v>10115</v>
      </c>
      <c r="O1754" s="607">
        <v>69011</v>
      </c>
      <c r="P1754" s="670"/>
      <c r="Q1754" s="603">
        <v>110208</v>
      </c>
      <c r="R1754" s="670"/>
      <c r="S1754" s="670"/>
      <c r="T1754" s="670"/>
      <c r="U1754" s="670"/>
      <c r="V1754" s="670"/>
      <c r="W1754" s="670"/>
      <c r="X1754" s="670"/>
      <c r="Y1754" s="608">
        <v>22</v>
      </c>
      <c r="Z1754" s="608">
        <v>24</v>
      </c>
      <c r="AA1754" s="608">
        <v>12</v>
      </c>
      <c r="AB1754" s="608">
        <v>107</v>
      </c>
      <c r="AC1754" s="670"/>
      <c r="AD1754" s="605">
        <v>163</v>
      </c>
    </row>
    <row r="1755" spans="1:30" ht="15.75" thickBot="1" x14ac:dyDescent="0.3">
      <c r="A1755" s="593" t="s">
        <v>426</v>
      </c>
      <c r="B1755" s="673">
        <v>45481</v>
      </c>
      <c r="C1755" s="671" t="s">
        <v>396</v>
      </c>
      <c r="D1755" s="600" t="s">
        <v>399</v>
      </c>
      <c r="E1755" s="602"/>
      <c r="F1755" s="602"/>
      <c r="G1755" s="602"/>
      <c r="H1755" s="602"/>
      <c r="I1755" s="602"/>
      <c r="J1755" s="602"/>
      <c r="K1755" s="601">
        <v>1308</v>
      </c>
      <c r="L1755" s="601">
        <v>2776</v>
      </c>
      <c r="M1755" s="601">
        <v>4927</v>
      </c>
      <c r="N1755" s="601">
        <v>4091</v>
      </c>
      <c r="O1755" s="601">
        <v>70895</v>
      </c>
      <c r="P1755" s="601">
        <v>54743</v>
      </c>
      <c r="Q1755" s="603">
        <v>138740</v>
      </c>
      <c r="R1755" s="602"/>
      <c r="S1755" s="602"/>
      <c r="T1755" s="602"/>
      <c r="U1755" s="602"/>
      <c r="V1755" s="602"/>
      <c r="W1755" s="602"/>
      <c r="X1755" s="604">
        <v>1</v>
      </c>
      <c r="Y1755" s="604">
        <v>4</v>
      </c>
      <c r="Z1755" s="604">
        <v>8</v>
      </c>
      <c r="AA1755" s="604">
        <v>5</v>
      </c>
      <c r="AB1755" s="604">
        <v>106</v>
      </c>
      <c r="AC1755" s="604">
        <v>80</v>
      </c>
      <c r="AD1755" s="605">
        <v>200</v>
      </c>
    </row>
    <row r="1756" spans="1:30" ht="15.75" thickBot="1" x14ac:dyDescent="0.3">
      <c r="A1756" s="593" t="s">
        <v>426</v>
      </c>
      <c r="B1756" s="672">
        <v>45482</v>
      </c>
      <c r="C1756" s="671" t="s">
        <v>396</v>
      </c>
      <c r="D1756" s="606" t="s">
        <v>399</v>
      </c>
      <c r="E1756" s="670"/>
      <c r="F1756" s="670"/>
      <c r="G1756" s="670"/>
      <c r="H1756" s="670"/>
      <c r="I1756" s="670"/>
      <c r="J1756" s="670"/>
      <c r="K1756" s="607">
        <v>826</v>
      </c>
      <c r="L1756" s="607">
        <v>1500</v>
      </c>
      <c r="M1756" s="607">
        <v>6140</v>
      </c>
      <c r="N1756" s="607">
        <v>1678</v>
      </c>
      <c r="O1756" s="607">
        <v>49241</v>
      </c>
      <c r="P1756" s="607">
        <v>44494</v>
      </c>
      <c r="Q1756" s="603">
        <v>103879</v>
      </c>
      <c r="R1756" s="670"/>
      <c r="S1756" s="670"/>
      <c r="T1756" s="670"/>
      <c r="U1756" s="670"/>
      <c r="V1756" s="670"/>
      <c r="W1756" s="670"/>
      <c r="X1756" s="608">
        <v>1</v>
      </c>
      <c r="Y1756" s="608">
        <v>2</v>
      </c>
      <c r="Z1756" s="608">
        <v>6</v>
      </c>
      <c r="AA1756" s="608">
        <v>3</v>
      </c>
      <c r="AB1756" s="608">
        <v>62</v>
      </c>
      <c r="AC1756" s="608">
        <v>64</v>
      </c>
      <c r="AD1756" s="605">
        <v>137</v>
      </c>
    </row>
    <row r="1757" spans="1:30" ht="15.75" thickBot="1" x14ac:dyDescent="0.3">
      <c r="A1757" s="593" t="s">
        <v>426</v>
      </c>
      <c r="B1757" s="673">
        <v>45483</v>
      </c>
      <c r="C1757" s="671" t="s">
        <v>396</v>
      </c>
      <c r="D1757" s="600" t="s">
        <v>402</v>
      </c>
      <c r="E1757" s="602"/>
      <c r="F1757" s="602"/>
      <c r="G1757" s="602"/>
      <c r="H1757" s="602"/>
      <c r="I1757" s="602"/>
      <c r="J1757" s="602"/>
      <c r="K1757" s="602"/>
      <c r="L1757" s="601">
        <v>2667</v>
      </c>
      <c r="M1757" s="601">
        <v>1452</v>
      </c>
      <c r="N1757" s="601">
        <v>230</v>
      </c>
      <c r="O1757" s="601">
        <v>1475</v>
      </c>
      <c r="P1757" s="602"/>
      <c r="Q1757" s="603">
        <v>5824</v>
      </c>
      <c r="R1757" s="602"/>
      <c r="S1757" s="602"/>
      <c r="T1757" s="602"/>
      <c r="U1757" s="602"/>
      <c r="V1757" s="602"/>
      <c r="W1757" s="602"/>
      <c r="X1757" s="602"/>
      <c r="Y1757" s="604">
        <v>6</v>
      </c>
      <c r="Z1757" s="604">
        <v>4</v>
      </c>
      <c r="AA1757" s="604">
        <v>1</v>
      </c>
      <c r="AB1757" s="604">
        <v>2</v>
      </c>
      <c r="AC1757" s="602"/>
      <c r="AD1757" s="605">
        <v>13</v>
      </c>
    </row>
    <row r="1758" spans="1:30" ht="15.75" thickBot="1" x14ac:dyDescent="0.3">
      <c r="A1758" s="593" t="s">
        <v>426</v>
      </c>
      <c r="B1758" s="672">
        <v>45484</v>
      </c>
      <c r="C1758" s="671" t="s">
        <v>396</v>
      </c>
      <c r="D1758" s="606" t="s">
        <v>399</v>
      </c>
      <c r="E1758" s="670"/>
      <c r="F1758" s="670"/>
      <c r="G1758" s="670"/>
      <c r="H1758" s="670"/>
      <c r="I1758" s="670"/>
      <c r="J1758" s="670"/>
      <c r="K1758" s="670"/>
      <c r="L1758" s="607">
        <v>3504</v>
      </c>
      <c r="M1758" s="607">
        <v>5122</v>
      </c>
      <c r="N1758" s="607">
        <v>3513</v>
      </c>
      <c r="O1758" s="607">
        <v>63357</v>
      </c>
      <c r="P1758" s="607">
        <v>53493</v>
      </c>
      <c r="Q1758" s="603">
        <v>128989</v>
      </c>
      <c r="R1758" s="670"/>
      <c r="S1758" s="670"/>
      <c r="T1758" s="670"/>
      <c r="U1758" s="670"/>
      <c r="V1758" s="670"/>
      <c r="W1758" s="670"/>
      <c r="X1758" s="670"/>
      <c r="Y1758" s="608">
        <v>4</v>
      </c>
      <c r="Z1758" s="608">
        <v>5</v>
      </c>
      <c r="AA1758" s="608">
        <v>3</v>
      </c>
      <c r="AB1758" s="608">
        <v>84</v>
      </c>
      <c r="AC1758" s="608">
        <v>78</v>
      </c>
      <c r="AD1758" s="605">
        <v>173</v>
      </c>
    </row>
    <row r="1759" spans="1:30" ht="15.75" thickBot="1" x14ac:dyDescent="0.3">
      <c r="A1759" s="593" t="s">
        <v>426</v>
      </c>
      <c r="B1759" s="691">
        <v>45485</v>
      </c>
      <c r="C1759" s="692" t="s">
        <v>396</v>
      </c>
      <c r="D1759" s="600" t="s">
        <v>402</v>
      </c>
      <c r="E1759" s="602"/>
      <c r="F1759" s="602"/>
      <c r="G1759" s="602"/>
      <c r="H1759" s="602"/>
      <c r="I1759" s="602"/>
      <c r="J1759" s="602"/>
      <c r="K1759" s="601">
        <v>922</v>
      </c>
      <c r="L1759" s="601">
        <v>20770</v>
      </c>
      <c r="M1759" s="601">
        <v>11918</v>
      </c>
      <c r="N1759" s="601">
        <v>12989</v>
      </c>
      <c r="O1759" s="601">
        <v>5236</v>
      </c>
      <c r="P1759" s="601">
        <v>2078</v>
      </c>
      <c r="Q1759" s="603">
        <v>53913</v>
      </c>
      <c r="R1759" s="602"/>
      <c r="S1759" s="602"/>
      <c r="T1759" s="602"/>
      <c r="U1759" s="602"/>
      <c r="V1759" s="602"/>
      <c r="W1759" s="602"/>
      <c r="X1759" s="604">
        <v>2</v>
      </c>
      <c r="Y1759" s="604">
        <v>45</v>
      </c>
      <c r="Z1759" s="604">
        <v>28</v>
      </c>
      <c r="AA1759" s="604">
        <v>29</v>
      </c>
      <c r="AB1759" s="604">
        <v>11</v>
      </c>
      <c r="AC1759" s="604">
        <v>5</v>
      </c>
      <c r="AD1759" s="605">
        <v>120</v>
      </c>
    </row>
    <row r="1760" spans="1:30" ht="15.75" thickBot="1" x14ac:dyDescent="0.3">
      <c r="A1760" s="593" t="s">
        <v>426</v>
      </c>
      <c r="B1760" s="690">
        <v>45485</v>
      </c>
      <c r="C1760" s="692" t="s">
        <v>396</v>
      </c>
      <c r="D1760" s="606" t="s">
        <v>399</v>
      </c>
      <c r="E1760" s="670"/>
      <c r="F1760" s="670"/>
      <c r="G1760" s="670"/>
      <c r="H1760" s="670"/>
      <c r="I1760" s="670"/>
      <c r="J1760" s="670"/>
      <c r="K1760" s="607">
        <v>476</v>
      </c>
      <c r="L1760" s="607">
        <v>13840</v>
      </c>
      <c r="M1760" s="607">
        <v>20842</v>
      </c>
      <c r="N1760" s="607">
        <v>19296</v>
      </c>
      <c r="O1760" s="607">
        <v>94034</v>
      </c>
      <c r="P1760" s="607">
        <v>1116</v>
      </c>
      <c r="Q1760" s="603">
        <v>149604</v>
      </c>
      <c r="R1760" s="670"/>
      <c r="S1760" s="670"/>
      <c r="T1760" s="670"/>
      <c r="U1760" s="670"/>
      <c r="V1760" s="670"/>
      <c r="W1760" s="670"/>
      <c r="X1760" s="608">
        <v>1</v>
      </c>
      <c r="Y1760" s="608">
        <v>17</v>
      </c>
      <c r="Z1760" s="608">
        <v>26</v>
      </c>
      <c r="AA1760" s="608">
        <v>23</v>
      </c>
      <c r="AB1760" s="608">
        <v>134</v>
      </c>
      <c r="AC1760" s="608">
        <v>2</v>
      </c>
      <c r="AD1760" s="605">
        <v>200</v>
      </c>
    </row>
    <row r="1761" spans="1:30" ht="15.75" thickBot="1" x14ac:dyDescent="0.3">
      <c r="A1761" s="593" t="s">
        <v>426</v>
      </c>
      <c r="B1761" s="673">
        <v>45489</v>
      </c>
      <c r="C1761" s="671" t="s">
        <v>396</v>
      </c>
      <c r="D1761" s="600" t="s">
        <v>402</v>
      </c>
      <c r="E1761" s="602"/>
      <c r="F1761" s="602"/>
      <c r="G1761" s="602"/>
      <c r="H1761" s="602"/>
      <c r="I1761" s="602"/>
      <c r="J1761" s="602"/>
      <c r="K1761" s="602"/>
      <c r="L1761" s="601">
        <v>8617</v>
      </c>
      <c r="M1761" s="601">
        <v>16552</v>
      </c>
      <c r="N1761" s="601">
        <v>10052</v>
      </c>
      <c r="O1761" s="601">
        <v>12846</v>
      </c>
      <c r="P1761" s="601">
        <v>1897</v>
      </c>
      <c r="Q1761" s="603">
        <v>49964</v>
      </c>
      <c r="R1761" s="602"/>
      <c r="S1761" s="602"/>
      <c r="T1761" s="602"/>
      <c r="U1761" s="602"/>
      <c r="V1761" s="602"/>
      <c r="W1761" s="602"/>
      <c r="X1761" s="602"/>
      <c r="Y1761" s="604">
        <v>23</v>
      </c>
      <c r="Z1761" s="604">
        <v>35</v>
      </c>
      <c r="AA1761" s="604">
        <v>23</v>
      </c>
      <c r="AB1761" s="604">
        <v>26</v>
      </c>
      <c r="AC1761" s="604">
        <v>5</v>
      </c>
      <c r="AD1761" s="605">
        <v>112</v>
      </c>
    </row>
    <row r="1762" spans="1:30" ht="15.75" thickBot="1" x14ac:dyDescent="0.3">
      <c r="A1762" s="593" t="s">
        <v>426</v>
      </c>
      <c r="B1762" s="672">
        <v>45491</v>
      </c>
      <c r="C1762" s="671" t="s">
        <v>396</v>
      </c>
      <c r="D1762" s="606" t="s">
        <v>399</v>
      </c>
      <c r="E1762" s="670"/>
      <c r="F1762" s="670"/>
      <c r="G1762" s="670"/>
      <c r="H1762" s="670"/>
      <c r="I1762" s="670"/>
      <c r="J1762" s="670"/>
      <c r="K1762" s="670"/>
      <c r="L1762" s="607">
        <v>1509</v>
      </c>
      <c r="M1762" s="607">
        <v>27099</v>
      </c>
      <c r="N1762" s="607">
        <v>28962</v>
      </c>
      <c r="O1762" s="607">
        <v>10075</v>
      </c>
      <c r="P1762" s="607">
        <v>134857</v>
      </c>
      <c r="Q1762" s="603">
        <v>202502</v>
      </c>
      <c r="R1762" s="670"/>
      <c r="S1762" s="670"/>
      <c r="T1762" s="670"/>
      <c r="U1762" s="670"/>
      <c r="V1762" s="670"/>
      <c r="W1762" s="670"/>
      <c r="X1762" s="670"/>
      <c r="Y1762" s="608">
        <v>2</v>
      </c>
      <c r="Z1762" s="608">
        <v>35</v>
      </c>
      <c r="AA1762" s="608">
        <v>38</v>
      </c>
      <c r="AB1762" s="608">
        <v>15</v>
      </c>
      <c r="AC1762" s="608">
        <v>163</v>
      </c>
      <c r="AD1762" s="605">
        <v>248</v>
      </c>
    </row>
    <row r="1763" spans="1:30" ht="15.75" thickBot="1" x14ac:dyDescent="0.3">
      <c r="A1763" s="593" t="s">
        <v>426</v>
      </c>
      <c r="B1763" s="673">
        <v>45492</v>
      </c>
      <c r="C1763" s="671" t="s">
        <v>396</v>
      </c>
      <c r="D1763" s="600" t="s">
        <v>399</v>
      </c>
      <c r="E1763" s="602"/>
      <c r="F1763" s="602"/>
      <c r="G1763" s="602"/>
      <c r="H1763" s="602"/>
      <c r="I1763" s="602"/>
      <c r="J1763" s="602"/>
      <c r="K1763" s="602"/>
      <c r="L1763" s="601">
        <v>2207</v>
      </c>
      <c r="M1763" s="601">
        <v>19629</v>
      </c>
      <c r="N1763" s="601">
        <v>20887</v>
      </c>
      <c r="O1763" s="601">
        <v>11127</v>
      </c>
      <c r="P1763" s="601">
        <v>133494</v>
      </c>
      <c r="Q1763" s="603">
        <v>187344</v>
      </c>
      <c r="R1763" s="602"/>
      <c r="S1763" s="602"/>
      <c r="T1763" s="602"/>
      <c r="U1763" s="602"/>
      <c r="V1763" s="602"/>
      <c r="W1763" s="602"/>
      <c r="X1763" s="602"/>
      <c r="Y1763" s="604">
        <v>4</v>
      </c>
      <c r="Z1763" s="604">
        <v>25</v>
      </c>
      <c r="AA1763" s="604">
        <v>27</v>
      </c>
      <c r="AB1763" s="604">
        <v>14</v>
      </c>
      <c r="AC1763" s="604">
        <v>174</v>
      </c>
      <c r="AD1763" s="605">
        <v>240</v>
      </c>
    </row>
    <row r="1764" spans="1:30" ht="15.75" thickBot="1" x14ac:dyDescent="0.3">
      <c r="A1764" s="593" t="s">
        <v>426</v>
      </c>
      <c r="B1764" s="672">
        <v>45498</v>
      </c>
      <c r="C1764" s="671" t="s">
        <v>396</v>
      </c>
      <c r="D1764" s="606" t="s">
        <v>402</v>
      </c>
      <c r="E1764" s="670"/>
      <c r="F1764" s="670"/>
      <c r="G1764" s="670"/>
      <c r="H1764" s="670"/>
      <c r="I1764" s="670"/>
      <c r="J1764" s="670"/>
      <c r="K1764" s="607">
        <v>200</v>
      </c>
      <c r="L1764" s="607">
        <v>4693</v>
      </c>
      <c r="M1764" s="607">
        <v>9616</v>
      </c>
      <c r="N1764" s="607">
        <v>7933</v>
      </c>
      <c r="O1764" s="607">
        <v>7841</v>
      </c>
      <c r="P1764" s="607">
        <v>1881</v>
      </c>
      <c r="Q1764" s="603">
        <v>32164</v>
      </c>
      <c r="R1764" s="670"/>
      <c r="S1764" s="670"/>
      <c r="T1764" s="670"/>
      <c r="U1764" s="670"/>
      <c r="V1764" s="670"/>
      <c r="W1764" s="670"/>
      <c r="X1764" s="608">
        <v>1</v>
      </c>
      <c r="Y1764" s="608">
        <v>10</v>
      </c>
      <c r="Z1764" s="608">
        <v>20</v>
      </c>
      <c r="AA1764" s="608">
        <v>16</v>
      </c>
      <c r="AB1764" s="608">
        <v>16</v>
      </c>
      <c r="AC1764" s="608">
        <v>4</v>
      </c>
      <c r="AD1764" s="605">
        <v>67</v>
      </c>
    </row>
    <row r="1765" spans="1:30" ht="15.75" thickBot="1" x14ac:dyDescent="0.3">
      <c r="A1765" s="593" t="s">
        <v>426</v>
      </c>
      <c r="B1765" s="673">
        <v>45504</v>
      </c>
      <c r="C1765" s="671" t="s">
        <v>396</v>
      </c>
      <c r="D1765" s="600" t="s">
        <v>402</v>
      </c>
      <c r="E1765" s="602"/>
      <c r="F1765" s="602"/>
      <c r="G1765" s="602"/>
      <c r="H1765" s="602"/>
      <c r="I1765" s="602"/>
      <c r="J1765" s="602"/>
      <c r="K1765" s="602"/>
      <c r="L1765" s="601">
        <v>764</v>
      </c>
      <c r="M1765" s="601">
        <v>31308</v>
      </c>
      <c r="N1765" s="601">
        <v>20439</v>
      </c>
      <c r="O1765" s="601">
        <v>8625</v>
      </c>
      <c r="P1765" s="601">
        <v>17101</v>
      </c>
      <c r="Q1765" s="603">
        <v>78237</v>
      </c>
      <c r="R1765" s="602"/>
      <c r="S1765" s="602"/>
      <c r="T1765" s="602"/>
      <c r="U1765" s="602"/>
      <c r="V1765" s="602"/>
      <c r="W1765" s="602"/>
      <c r="X1765" s="602"/>
      <c r="Y1765" s="604">
        <v>2</v>
      </c>
      <c r="Z1765" s="604">
        <v>63</v>
      </c>
      <c r="AA1765" s="604">
        <v>45</v>
      </c>
      <c r="AB1765" s="604">
        <v>16</v>
      </c>
      <c r="AC1765" s="604">
        <v>34</v>
      </c>
      <c r="AD1765" s="605">
        <v>160</v>
      </c>
    </row>
    <row r="1766" spans="1:30" ht="15.75" thickBot="1" x14ac:dyDescent="0.3">
      <c r="A1766" s="593" t="s">
        <v>426</v>
      </c>
      <c r="B1766" s="672">
        <v>45505</v>
      </c>
      <c r="C1766" s="671" t="s">
        <v>396</v>
      </c>
      <c r="D1766" s="606" t="s">
        <v>399</v>
      </c>
      <c r="E1766" s="670"/>
      <c r="F1766" s="670"/>
      <c r="G1766" s="670"/>
      <c r="H1766" s="670"/>
      <c r="I1766" s="670"/>
      <c r="J1766" s="670"/>
      <c r="K1766" s="670"/>
      <c r="L1766" s="607">
        <v>1406</v>
      </c>
      <c r="M1766" s="607">
        <v>13861</v>
      </c>
      <c r="N1766" s="607">
        <v>47230</v>
      </c>
      <c r="O1766" s="607">
        <v>22569</v>
      </c>
      <c r="P1766" s="607">
        <v>46261</v>
      </c>
      <c r="Q1766" s="603">
        <v>131327</v>
      </c>
      <c r="R1766" s="670"/>
      <c r="S1766" s="670"/>
      <c r="T1766" s="670"/>
      <c r="U1766" s="670"/>
      <c r="V1766" s="670"/>
      <c r="W1766" s="670"/>
      <c r="X1766" s="670"/>
      <c r="Y1766" s="608">
        <v>1</v>
      </c>
      <c r="Z1766" s="608">
        <v>18</v>
      </c>
      <c r="AA1766" s="608">
        <v>60</v>
      </c>
      <c r="AB1766" s="608">
        <v>29</v>
      </c>
      <c r="AC1766" s="608">
        <v>69</v>
      </c>
      <c r="AD1766" s="605">
        <v>174</v>
      </c>
    </row>
    <row r="1767" spans="1:30" ht="15.75" thickBot="1" x14ac:dyDescent="0.3">
      <c r="A1767" s="593" t="s">
        <v>426</v>
      </c>
      <c r="B1767" s="673">
        <v>45510</v>
      </c>
      <c r="C1767" s="671" t="s">
        <v>396</v>
      </c>
      <c r="D1767" s="600" t="s">
        <v>399</v>
      </c>
      <c r="E1767" s="602"/>
      <c r="F1767" s="602"/>
      <c r="G1767" s="602"/>
      <c r="H1767" s="602"/>
      <c r="I1767" s="602"/>
      <c r="J1767" s="602"/>
      <c r="K1767" s="602"/>
      <c r="L1767" s="602"/>
      <c r="M1767" s="602"/>
      <c r="N1767" s="601">
        <v>34603</v>
      </c>
      <c r="O1767" s="601">
        <v>47574</v>
      </c>
      <c r="P1767" s="601">
        <v>70353</v>
      </c>
      <c r="Q1767" s="603">
        <v>152530</v>
      </c>
      <c r="R1767" s="602"/>
      <c r="S1767" s="602"/>
      <c r="T1767" s="602"/>
      <c r="U1767" s="602"/>
      <c r="V1767" s="602"/>
      <c r="W1767" s="602"/>
      <c r="X1767" s="602"/>
      <c r="Y1767" s="602"/>
      <c r="Z1767" s="602"/>
      <c r="AA1767" s="604">
        <v>37</v>
      </c>
      <c r="AB1767" s="604">
        <v>59</v>
      </c>
      <c r="AC1767" s="604">
        <v>92</v>
      </c>
      <c r="AD1767" s="605">
        <v>188</v>
      </c>
    </row>
    <row r="1768" spans="1:30" ht="15.75" thickBot="1" x14ac:dyDescent="0.3">
      <c r="A1768" s="593" t="s">
        <v>426</v>
      </c>
      <c r="B1768" s="672">
        <v>45512</v>
      </c>
      <c r="C1768" s="671" t="s">
        <v>396</v>
      </c>
      <c r="D1768" s="606" t="s">
        <v>399</v>
      </c>
      <c r="E1768" s="670"/>
      <c r="F1768" s="670"/>
      <c r="G1768" s="670"/>
      <c r="H1768" s="670"/>
      <c r="I1768" s="670"/>
      <c r="J1768" s="670"/>
      <c r="K1768" s="670"/>
      <c r="L1768" s="670"/>
      <c r="M1768" s="607">
        <v>2000</v>
      </c>
      <c r="N1768" s="607">
        <v>6218</v>
      </c>
      <c r="O1768" s="607">
        <v>15571</v>
      </c>
      <c r="P1768" s="607">
        <v>38946</v>
      </c>
      <c r="Q1768" s="603">
        <v>62735</v>
      </c>
      <c r="R1768" s="670"/>
      <c r="S1768" s="670"/>
      <c r="T1768" s="670"/>
      <c r="U1768" s="670"/>
      <c r="V1768" s="670"/>
      <c r="W1768" s="670"/>
      <c r="X1768" s="670"/>
      <c r="Y1768" s="670"/>
      <c r="Z1768" s="608">
        <v>2</v>
      </c>
      <c r="AA1768" s="608">
        <v>9</v>
      </c>
      <c r="AB1768" s="608">
        <v>20</v>
      </c>
      <c r="AC1768" s="608">
        <v>52</v>
      </c>
      <c r="AD1768" s="605">
        <v>82</v>
      </c>
    </row>
    <row r="1769" spans="1:30" ht="15.75" thickBot="1" x14ac:dyDescent="0.3">
      <c r="A1769" s="593" t="s">
        <v>426</v>
      </c>
      <c r="B1769" s="673">
        <v>45517</v>
      </c>
      <c r="C1769" s="671" t="s">
        <v>396</v>
      </c>
      <c r="D1769" s="600" t="s">
        <v>402</v>
      </c>
      <c r="E1769" s="602"/>
      <c r="F1769" s="602"/>
      <c r="G1769" s="602"/>
      <c r="H1769" s="602"/>
      <c r="I1769" s="602"/>
      <c r="J1769" s="602"/>
      <c r="K1769" s="602"/>
      <c r="L1769" s="602"/>
      <c r="M1769" s="601">
        <v>11329</v>
      </c>
      <c r="N1769" s="601">
        <v>26227</v>
      </c>
      <c r="O1769" s="601">
        <v>3349</v>
      </c>
      <c r="P1769" s="601">
        <v>7018</v>
      </c>
      <c r="Q1769" s="603">
        <v>47923</v>
      </c>
      <c r="R1769" s="602"/>
      <c r="S1769" s="602"/>
      <c r="T1769" s="602"/>
      <c r="U1769" s="602"/>
      <c r="V1769" s="602"/>
      <c r="W1769" s="602"/>
      <c r="X1769" s="602"/>
      <c r="Y1769" s="602"/>
      <c r="Z1769" s="604">
        <v>19</v>
      </c>
      <c r="AA1769" s="604">
        <v>53</v>
      </c>
      <c r="AB1769" s="604">
        <v>8</v>
      </c>
      <c r="AC1769" s="604">
        <v>16</v>
      </c>
      <c r="AD1769" s="605">
        <v>96</v>
      </c>
    </row>
    <row r="1770" spans="1:30" ht="15.75" thickBot="1" x14ac:dyDescent="0.3">
      <c r="A1770" s="593" t="s">
        <v>426</v>
      </c>
      <c r="B1770" s="690">
        <v>45519</v>
      </c>
      <c r="C1770" s="692" t="s">
        <v>396</v>
      </c>
      <c r="D1770" s="606" t="s">
        <v>402</v>
      </c>
      <c r="E1770" s="670"/>
      <c r="F1770" s="670"/>
      <c r="G1770" s="670"/>
      <c r="H1770" s="670"/>
      <c r="I1770" s="670"/>
      <c r="J1770" s="670"/>
      <c r="K1770" s="670"/>
      <c r="L1770" s="670"/>
      <c r="M1770" s="607">
        <v>1408</v>
      </c>
      <c r="N1770" s="607">
        <v>23323</v>
      </c>
      <c r="O1770" s="607">
        <v>17374</v>
      </c>
      <c r="P1770" s="607">
        <v>7301</v>
      </c>
      <c r="Q1770" s="603">
        <v>49406</v>
      </c>
      <c r="R1770" s="670"/>
      <c r="S1770" s="670"/>
      <c r="T1770" s="670"/>
      <c r="U1770" s="670"/>
      <c r="V1770" s="670"/>
      <c r="W1770" s="670"/>
      <c r="X1770" s="670"/>
      <c r="Y1770" s="670"/>
      <c r="Z1770" s="608">
        <v>3</v>
      </c>
      <c r="AA1770" s="608">
        <v>48</v>
      </c>
      <c r="AB1770" s="608">
        <v>35</v>
      </c>
      <c r="AC1770" s="608">
        <v>12</v>
      </c>
      <c r="AD1770" s="605">
        <v>98</v>
      </c>
    </row>
    <row r="1771" spans="1:30" ht="15.75" thickBot="1" x14ac:dyDescent="0.3">
      <c r="A1771" s="593" t="s">
        <v>426</v>
      </c>
      <c r="B1771" s="691">
        <v>45519</v>
      </c>
      <c r="C1771" s="692" t="s">
        <v>396</v>
      </c>
      <c r="D1771" s="600" t="s">
        <v>399</v>
      </c>
      <c r="E1771" s="602"/>
      <c r="F1771" s="602"/>
      <c r="G1771" s="602"/>
      <c r="H1771" s="602"/>
      <c r="I1771" s="602"/>
      <c r="J1771" s="602"/>
      <c r="K1771" s="602"/>
      <c r="L1771" s="602"/>
      <c r="M1771" s="602"/>
      <c r="N1771" s="601">
        <v>1138</v>
      </c>
      <c r="O1771" s="601">
        <v>1426</v>
      </c>
      <c r="P1771" s="601">
        <v>3289</v>
      </c>
      <c r="Q1771" s="603">
        <v>5853</v>
      </c>
      <c r="R1771" s="602"/>
      <c r="S1771" s="602"/>
      <c r="T1771" s="602"/>
      <c r="U1771" s="602"/>
      <c r="V1771" s="602"/>
      <c r="W1771" s="602"/>
      <c r="X1771" s="602"/>
      <c r="Y1771" s="602"/>
      <c r="Z1771" s="602"/>
      <c r="AA1771" s="604">
        <v>1</v>
      </c>
      <c r="AB1771" s="604">
        <v>1</v>
      </c>
      <c r="AC1771" s="604">
        <v>4</v>
      </c>
      <c r="AD1771" s="605">
        <v>6</v>
      </c>
    </row>
    <row r="1772" spans="1:30" ht="15.75" thickBot="1" x14ac:dyDescent="0.3">
      <c r="A1772" s="593" t="s">
        <v>426</v>
      </c>
      <c r="B1772" s="672">
        <v>45525</v>
      </c>
      <c r="C1772" s="671" t="s">
        <v>396</v>
      </c>
      <c r="D1772" s="606" t="s">
        <v>402</v>
      </c>
      <c r="E1772" s="670"/>
      <c r="F1772" s="670"/>
      <c r="G1772" s="670"/>
      <c r="H1772" s="670"/>
      <c r="I1772" s="670"/>
      <c r="J1772" s="670"/>
      <c r="K1772" s="670"/>
      <c r="L1772" s="670"/>
      <c r="M1772" s="607">
        <v>1000</v>
      </c>
      <c r="N1772" s="607">
        <v>3638</v>
      </c>
      <c r="O1772" s="607">
        <v>14093</v>
      </c>
      <c r="P1772" s="607">
        <v>11389</v>
      </c>
      <c r="Q1772" s="603">
        <v>30120</v>
      </c>
      <c r="R1772" s="670"/>
      <c r="S1772" s="670"/>
      <c r="T1772" s="670"/>
      <c r="U1772" s="670"/>
      <c r="V1772" s="670"/>
      <c r="W1772" s="670"/>
      <c r="X1772" s="670"/>
      <c r="Y1772" s="670"/>
      <c r="Z1772" s="608">
        <v>1</v>
      </c>
      <c r="AA1772" s="608">
        <v>5</v>
      </c>
      <c r="AB1772" s="608">
        <v>27</v>
      </c>
      <c r="AC1772" s="608">
        <v>18</v>
      </c>
      <c r="AD1772" s="605">
        <v>51</v>
      </c>
    </row>
    <row r="1773" spans="1:30" ht="15.75" thickBot="1" x14ac:dyDescent="0.3">
      <c r="A1773" s="593" t="s">
        <v>426</v>
      </c>
      <c r="B1773" s="692" t="s">
        <v>398</v>
      </c>
      <c r="C1773" s="692" t="s">
        <v>396</v>
      </c>
      <c r="D1773" s="600" t="s">
        <v>402</v>
      </c>
      <c r="E1773" s="602"/>
      <c r="F1773" s="602"/>
      <c r="G1773" s="602"/>
      <c r="H1773" s="602"/>
      <c r="I1773" s="602"/>
      <c r="J1773" s="602"/>
      <c r="K1773" s="602"/>
      <c r="L1773" s="602"/>
      <c r="M1773" s="602"/>
      <c r="N1773" s="602"/>
      <c r="O1773" s="602"/>
      <c r="P1773" s="602"/>
      <c r="Q1773" s="591"/>
      <c r="R1773" s="604">
        <v>300</v>
      </c>
      <c r="S1773" s="604">
        <v>2</v>
      </c>
      <c r="T1773" s="604">
        <v>127</v>
      </c>
      <c r="U1773" s="604">
        <v>375</v>
      </c>
      <c r="V1773" s="604">
        <v>259</v>
      </c>
      <c r="W1773" s="604">
        <v>449</v>
      </c>
      <c r="X1773" s="604">
        <v>345</v>
      </c>
      <c r="Y1773" s="604">
        <v>378</v>
      </c>
      <c r="Z1773" s="604">
        <v>310</v>
      </c>
      <c r="AA1773" s="604">
        <v>343</v>
      </c>
      <c r="AB1773" s="604">
        <v>167</v>
      </c>
      <c r="AC1773" s="604">
        <v>101</v>
      </c>
      <c r="AD1773" s="605">
        <v>2909</v>
      </c>
    </row>
    <row r="1774" spans="1:30" ht="15.75" thickBot="1" x14ac:dyDescent="0.3">
      <c r="A1774" s="593" t="s">
        <v>426</v>
      </c>
      <c r="B1774" s="692" t="s">
        <v>398</v>
      </c>
      <c r="C1774" s="692" t="s">
        <v>396</v>
      </c>
      <c r="D1774" s="606" t="s">
        <v>397</v>
      </c>
      <c r="E1774" s="670"/>
      <c r="F1774" s="670"/>
      <c r="G1774" s="670"/>
      <c r="H1774" s="670"/>
      <c r="I1774" s="670"/>
      <c r="J1774" s="670"/>
      <c r="K1774" s="670"/>
      <c r="L1774" s="670"/>
      <c r="M1774" s="670"/>
      <c r="N1774" s="670"/>
      <c r="O1774" s="670"/>
      <c r="P1774" s="670"/>
      <c r="Q1774" s="591"/>
      <c r="R1774" s="608">
        <v>1</v>
      </c>
      <c r="S1774" s="670"/>
      <c r="T1774" s="608">
        <v>1</v>
      </c>
      <c r="U1774" s="608">
        <v>1</v>
      </c>
      <c r="V1774" s="670"/>
      <c r="W1774" s="670"/>
      <c r="X1774" s="670"/>
      <c r="Y1774" s="608">
        <v>1</v>
      </c>
      <c r="Z1774" s="670"/>
      <c r="AA1774" s="608">
        <v>1</v>
      </c>
      <c r="AB1774" s="608">
        <v>1</v>
      </c>
      <c r="AC1774" s="608">
        <v>5</v>
      </c>
      <c r="AD1774" s="605">
        <v>11</v>
      </c>
    </row>
    <row r="1775" spans="1:30" ht="15.75" thickBot="1" x14ac:dyDescent="0.3">
      <c r="A1775" s="593" t="s">
        <v>426</v>
      </c>
      <c r="B1775" s="692" t="s">
        <v>398</v>
      </c>
      <c r="C1775" s="692" t="s">
        <v>396</v>
      </c>
      <c r="D1775" s="600" t="s">
        <v>399</v>
      </c>
      <c r="E1775" s="602"/>
      <c r="F1775" s="602"/>
      <c r="G1775" s="602"/>
      <c r="H1775" s="602"/>
      <c r="I1775" s="602"/>
      <c r="J1775" s="602"/>
      <c r="K1775" s="602"/>
      <c r="L1775" s="602"/>
      <c r="M1775" s="602"/>
      <c r="N1775" s="602"/>
      <c r="O1775" s="602"/>
      <c r="P1775" s="602"/>
      <c r="Q1775" s="591"/>
      <c r="R1775" s="604">
        <v>468</v>
      </c>
      <c r="S1775" s="604">
        <v>38</v>
      </c>
      <c r="T1775" s="604">
        <v>435</v>
      </c>
      <c r="U1775" s="604">
        <v>1440</v>
      </c>
      <c r="V1775" s="604">
        <v>653</v>
      </c>
      <c r="W1775" s="604">
        <v>877</v>
      </c>
      <c r="X1775" s="604">
        <v>799</v>
      </c>
      <c r="Y1775" s="604">
        <v>732</v>
      </c>
      <c r="Z1775" s="604">
        <v>734</v>
      </c>
      <c r="AA1775" s="604">
        <v>761</v>
      </c>
      <c r="AB1775" s="604">
        <v>808</v>
      </c>
      <c r="AC1775" s="604">
        <v>665</v>
      </c>
      <c r="AD1775" s="605">
        <v>7890</v>
      </c>
    </row>
    <row r="1776" spans="1:30" ht="15.75" thickBot="1" x14ac:dyDescent="0.3">
      <c r="A1776" s="593" t="s">
        <v>426</v>
      </c>
      <c r="B1776" s="692" t="s">
        <v>398</v>
      </c>
      <c r="C1776" s="692" t="s">
        <v>396</v>
      </c>
      <c r="D1776" s="606" t="s">
        <v>403</v>
      </c>
      <c r="E1776" s="670"/>
      <c r="F1776" s="670"/>
      <c r="G1776" s="670"/>
      <c r="H1776" s="670"/>
      <c r="I1776" s="670"/>
      <c r="J1776" s="670"/>
      <c r="K1776" s="670"/>
      <c r="L1776" s="670"/>
      <c r="M1776" s="670"/>
      <c r="N1776" s="670"/>
      <c r="O1776" s="670"/>
      <c r="P1776" s="670"/>
      <c r="Q1776" s="591"/>
      <c r="R1776" s="670"/>
      <c r="S1776" s="670"/>
      <c r="T1776" s="608">
        <v>1</v>
      </c>
      <c r="U1776" s="608">
        <v>1</v>
      </c>
      <c r="V1776" s="670"/>
      <c r="W1776" s="670"/>
      <c r="X1776" s="670"/>
      <c r="Y1776" s="670"/>
      <c r="Z1776" s="608">
        <v>1</v>
      </c>
      <c r="AA1776" s="670"/>
      <c r="AB1776" s="608">
        <v>1</v>
      </c>
      <c r="AC1776" s="608">
        <v>1</v>
      </c>
      <c r="AD1776" s="605">
        <v>5</v>
      </c>
    </row>
    <row r="1777" spans="1:30" ht="15.75" thickBot="1" x14ac:dyDescent="0.3">
      <c r="A1777" s="593" t="s">
        <v>426</v>
      </c>
      <c r="B1777" s="692" t="s">
        <v>398</v>
      </c>
      <c r="C1777" s="692" t="s">
        <v>396</v>
      </c>
      <c r="D1777" s="600" t="s">
        <v>407</v>
      </c>
      <c r="E1777" s="602"/>
      <c r="F1777" s="602"/>
      <c r="G1777" s="602"/>
      <c r="H1777" s="602"/>
      <c r="I1777" s="602"/>
      <c r="J1777" s="602"/>
      <c r="K1777" s="602"/>
      <c r="L1777" s="602"/>
      <c r="M1777" s="602"/>
      <c r="N1777" s="602"/>
      <c r="O1777" s="602"/>
      <c r="P1777" s="602"/>
      <c r="Q1777" s="591"/>
      <c r="R1777" s="602"/>
      <c r="S1777" s="604">
        <v>3</v>
      </c>
      <c r="T1777" s="602"/>
      <c r="U1777" s="602"/>
      <c r="V1777" s="602"/>
      <c r="W1777" s="604">
        <v>1</v>
      </c>
      <c r="X1777" s="602"/>
      <c r="Y1777" s="602"/>
      <c r="Z1777" s="602"/>
      <c r="AA1777" s="602"/>
      <c r="AB1777" s="602"/>
      <c r="AC1777" s="604">
        <v>1</v>
      </c>
      <c r="AD1777" s="605">
        <v>5</v>
      </c>
    </row>
    <row r="1778" spans="1:30" ht="15.75" thickBot="1" x14ac:dyDescent="0.3">
      <c r="A1778" s="593" t="s">
        <v>426</v>
      </c>
      <c r="B1778" s="671" t="s">
        <v>400</v>
      </c>
      <c r="C1778" s="671" t="s">
        <v>400</v>
      </c>
      <c r="D1778" s="609" t="s">
        <v>400</v>
      </c>
      <c r="E1778" s="603">
        <v>479288.04</v>
      </c>
      <c r="F1778" s="603">
        <v>57807</v>
      </c>
      <c r="G1778" s="603">
        <v>322743.83</v>
      </c>
      <c r="H1778" s="603">
        <v>1017945.26</v>
      </c>
      <c r="I1778" s="603">
        <v>483232</v>
      </c>
      <c r="J1778" s="603">
        <v>772217</v>
      </c>
      <c r="K1778" s="603">
        <v>716220</v>
      </c>
      <c r="L1778" s="603">
        <v>734839.75</v>
      </c>
      <c r="M1778" s="603">
        <v>672270</v>
      </c>
      <c r="N1778" s="603">
        <v>728585.29</v>
      </c>
      <c r="O1778" s="603">
        <v>684998</v>
      </c>
      <c r="P1778" s="603">
        <v>629711</v>
      </c>
      <c r="Q1778" s="603">
        <v>7299857.1699999999</v>
      </c>
      <c r="R1778" s="610">
        <v>550</v>
      </c>
      <c r="S1778" s="610">
        <v>99</v>
      </c>
      <c r="T1778" s="610">
        <v>470</v>
      </c>
      <c r="U1778" s="610">
        <v>1481</v>
      </c>
      <c r="V1778" s="610">
        <v>717</v>
      </c>
      <c r="W1778" s="610">
        <v>1022</v>
      </c>
      <c r="X1778" s="610">
        <v>913</v>
      </c>
      <c r="Y1778" s="610">
        <v>862</v>
      </c>
      <c r="Z1778" s="610">
        <v>817</v>
      </c>
      <c r="AA1778" s="610">
        <v>914</v>
      </c>
      <c r="AB1778" s="610">
        <v>928</v>
      </c>
      <c r="AC1778" s="610">
        <v>860</v>
      </c>
      <c r="AD1778" s="605">
        <v>8322</v>
      </c>
    </row>
    <row r="1779" spans="1:30" ht="15.75" thickBot="1" x14ac:dyDescent="0.3">
      <c r="A1779" s="593" t="s">
        <v>427</v>
      </c>
      <c r="B1779" s="673">
        <v>45161</v>
      </c>
      <c r="C1779" s="671" t="s">
        <v>396</v>
      </c>
      <c r="D1779" s="600" t="s">
        <v>397</v>
      </c>
      <c r="E1779" s="601">
        <v>1190</v>
      </c>
      <c r="F1779" s="602"/>
      <c r="G1779" s="602"/>
      <c r="H1779" s="602"/>
      <c r="I1779" s="602"/>
      <c r="J1779" s="602"/>
      <c r="K1779" s="602"/>
      <c r="L1779" s="602"/>
      <c r="M1779" s="602"/>
      <c r="N1779" s="602"/>
      <c r="O1779" s="602"/>
      <c r="P1779" s="602"/>
      <c r="Q1779" s="603">
        <v>1190</v>
      </c>
      <c r="R1779" s="604">
        <v>2</v>
      </c>
      <c r="S1779" s="602"/>
      <c r="T1779" s="602"/>
      <c r="U1779" s="602"/>
      <c r="V1779" s="602"/>
      <c r="W1779" s="602"/>
      <c r="X1779" s="602"/>
      <c r="Y1779" s="602"/>
      <c r="Z1779" s="602"/>
      <c r="AA1779" s="602"/>
      <c r="AB1779" s="602"/>
      <c r="AC1779" s="602"/>
      <c r="AD1779" s="605">
        <v>2</v>
      </c>
    </row>
    <row r="1780" spans="1:30" ht="15.75" thickBot="1" x14ac:dyDescent="0.3">
      <c r="A1780" s="593" t="s">
        <v>427</v>
      </c>
      <c r="B1780" s="672">
        <v>45167</v>
      </c>
      <c r="C1780" s="671" t="s">
        <v>396</v>
      </c>
      <c r="D1780" s="606" t="s">
        <v>397</v>
      </c>
      <c r="E1780" s="607">
        <v>630</v>
      </c>
      <c r="F1780" s="670"/>
      <c r="G1780" s="670"/>
      <c r="H1780" s="670"/>
      <c r="I1780" s="670"/>
      <c r="J1780" s="670"/>
      <c r="K1780" s="670"/>
      <c r="L1780" s="670"/>
      <c r="M1780" s="670"/>
      <c r="N1780" s="670"/>
      <c r="O1780" s="670"/>
      <c r="P1780" s="670"/>
      <c r="Q1780" s="603">
        <v>630</v>
      </c>
      <c r="R1780" s="608">
        <v>1</v>
      </c>
      <c r="S1780" s="670"/>
      <c r="T1780" s="670"/>
      <c r="U1780" s="670"/>
      <c r="V1780" s="670"/>
      <c r="W1780" s="670"/>
      <c r="X1780" s="670"/>
      <c r="Y1780" s="670"/>
      <c r="Z1780" s="670"/>
      <c r="AA1780" s="670"/>
      <c r="AB1780" s="670"/>
      <c r="AC1780" s="670"/>
      <c r="AD1780" s="605">
        <v>1</v>
      </c>
    </row>
    <row r="1781" spans="1:30" ht="15.75" thickBot="1" x14ac:dyDescent="0.3">
      <c r="A1781" s="593" t="s">
        <v>427</v>
      </c>
      <c r="B1781" s="673">
        <v>45184</v>
      </c>
      <c r="C1781" s="671" t="s">
        <v>396</v>
      </c>
      <c r="D1781" s="600" t="s">
        <v>397</v>
      </c>
      <c r="E1781" s="602"/>
      <c r="F1781" s="601">
        <v>580</v>
      </c>
      <c r="G1781" s="602"/>
      <c r="H1781" s="602"/>
      <c r="I1781" s="602"/>
      <c r="J1781" s="602"/>
      <c r="K1781" s="602"/>
      <c r="L1781" s="602"/>
      <c r="M1781" s="602"/>
      <c r="N1781" s="602"/>
      <c r="O1781" s="602"/>
      <c r="P1781" s="602"/>
      <c r="Q1781" s="603">
        <v>580</v>
      </c>
      <c r="R1781" s="602"/>
      <c r="S1781" s="604">
        <v>1</v>
      </c>
      <c r="T1781" s="602"/>
      <c r="U1781" s="602"/>
      <c r="V1781" s="602"/>
      <c r="W1781" s="602"/>
      <c r="X1781" s="602"/>
      <c r="Y1781" s="602"/>
      <c r="Z1781" s="602"/>
      <c r="AA1781" s="602"/>
      <c r="AB1781" s="602"/>
      <c r="AC1781" s="602"/>
      <c r="AD1781" s="605">
        <v>1</v>
      </c>
    </row>
    <row r="1782" spans="1:30" ht="15.75" thickBot="1" x14ac:dyDescent="0.3">
      <c r="A1782" s="593" t="s">
        <v>427</v>
      </c>
      <c r="B1782" s="672">
        <v>45190</v>
      </c>
      <c r="C1782" s="671" t="s">
        <v>396</v>
      </c>
      <c r="D1782" s="606" t="s">
        <v>397</v>
      </c>
      <c r="E1782" s="670"/>
      <c r="F1782" s="607">
        <v>8851</v>
      </c>
      <c r="G1782" s="670"/>
      <c r="H1782" s="670"/>
      <c r="I1782" s="670"/>
      <c r="J1782" s="670"/>
      <c r="K1782" s="670"/>
      <c r="L1782" s="670"/>
      <c r="M1782" s="670"/>
      <c r="N1782" s="670"/>
      <c r="O1782" s="670"/>
      <c r="P1782" s="670"/>
      <c r="Q1782" s="603">
        <v>8851</v>
      </c>
      <c r="R1782" s="670"/>
      <c r="S1782" s="608">
        <v>44</v>
      </c>
      <c r="T1782" s="670"/>
      <c r="U1782" s="670"/>
      <c r="V1782" s="670"/>
      <c r="W1782" s="670"/>
      <c r="X1782" s="670"/>
      <c r="Y1782" s="670"/>
      <c r="Z1782" s="670"/>
      <c r="AA1782" s="670"/>
      <c r="AB1782" s="670"/>
      <c r="AC1782" s="670"/>
      <c r="AD1782" s="605">
        <v>44</v>
      </c>
    </row>
    <row r="1783" spans="1:30" ht="15.75" thickBot="1" x14ac:dyDescent="0.3">
      <c r="A1783" s="593" t="s">
        <v>427</v>
      </c>
      <c r="B1783" s="673">
        <v>45191</v>
      </c>
      <c r="C1783" s="671" t="s">
        <v>396</v>
      </c>
      <c r="D1783" s="600" t="s">
        <v>397</v>
      </c>
      <c r="E1783" s="602"/>
      <c r="F1783" s="601">
        <v>501</v>
      </c>
      <c r="G1783" s="602"/>
      <c r="H1783" s="602"/>
      <c r="I1783" s="602"/>
      <c r="J1783" s="602"/>
      <c r="K1783" s="602"/>
      <c r="L1783" s="602"/>
      <c r="M1783" s="602"/>
      <c r="N1783" s="602"/>
      <c r="O1783" s="602"/>
      <c r="P1783" s="602"/>
      <c r="Q1783" s="603">
        <v>501</v>
      </c>
      <c r="R1783" s="602"/>
      <c r="S1783" s="604">
        <v>3</v>
      </c>
      <c r="T1783" s="602"/>
      <c r="U1783" s="602"/>
      <c r="V1783" s="602"/>
      <c r="W1783" s="602"/>
      <c r="X1783" s="602"/>
      <c r="Y1783" s="602"/>
      <c r="Z1783" s="602"/>
      <c r="AA1783" s="602"/>
      <c r="AB1783" s="602"/>
      <c r="AC1783" s="602"/>
      <c r="AD1783" s="605">
        <v>3</v>
      </c>
    </row>
    <row r="1784" spans="1:30" ht="15.75" thickBot="1" x14ac:dyDescent="0.3">
      <c r="A1784" s="593" t="s">
        <v>427</v>
      </c>
      <c r="B1784" s="672">
        <v>45194</v>
      </c>
      <c r="C1784" s="671" t="s">
        <v>396</v>
      </c>
      <c r="D1784" s="606" t="s">
        <v>397</v>
      </c>
      <c r="E1784" s="670"/>
      <c r="F1784" s="607">
        <v>2430</v>
      </c>
      <c r="G1784" s="670"/>
      <c r="H1784" s="670"/>
      <c r="I1784" s="670"/>
      <c r="J1784" s="670"/>
      <c r="K1784" s="670"/>
      <c r="L1784" s="670"/>
      <c r="M1784" s="670"/>
      <c r="N1784" s="670"/>
      <c r="O1784" s="670"/>
      <c r="P1784" s="670"/>
      <c r="Q1784" s="603">
        <v>2430</v>
      </c>
      <c r="R1784" s="670"/>
      <c r="S1784" s="608">
        <v>12</v>
      </c>
      <c r="T1784" s="670"/>
      <c r="U1784" s="670"/>
      <c r="V1784" s="670"/>
      <c r="W1784" s="670"/>
      <c r="X1784" s="670"/>
      <c r="Y1784" s="670"/>
      <c r="Z1784" s="670"/>
      <c r="AA1784" s="670"/>
      <c r="AB1784" s="670"/>
      <c r="AC1784" s="670"/>
      <c r="AD1784" s="605">
        <v>12</v>
      </c>
    </row>
    <row r="1785" spans="1:30" ht="15.75" thickBot="1" x14ac:dyDescent="0.3">
      <c r="A1785" s="593" t="s">
        <v>427</v>
      </c>
      <c r="B1785" s="673">
        <v>45202</v>
      </c>
      <c r="C1785" s="671" t="s">
        <v>396</v>
      </c>
      <c r="D1785" s="600" t="s">
        <v>397</v>
      </c>
      <c r="E1785" s="602"/>
      <c r="F1785" s="602"/>
      <c r="G1785" s="601">
        <v>334</v>
      </c>
      <c r="H1785" s="602"/>
      <c r="I1785" s="602"/>
      <c r="J1785" s="602"/>
      <c r="K1785" s="602"/>
      <c r="L1785" s="602"/>
      <c r="M1785" s="602"/>
      <c r="N1785" s="602"/>
      <c r="O1785" s="602"/>
      <c r="P1785" s="602"/>
      <c r="Q1785" s="603">
        <v>334</v>
      </c>
      <c r="R1785" s="602"/>
      <c r="S1785" s="602"/>
      <c r="T1785" s="604">
        <v>2</v>
      </c>
      <c r="U1785" s="602"/>
      <c r="V1785" s="602"/>
      <c r="W1785" s="602"/>
      <c r="X1785" s="602"/>
      <c r="Y1785" s="602"/>
      <c r="Z1785" s="602"/>
      <c r="AA1785" s="602"/>
      <c r="AB1785" s="602"/>
      <c r="AC1785" s="602"/>
      <c r="AD1785" s="605">
        <v>2</v>
      </c>
    </row>
    <row r="1786" spans="1:30" ht="15.75" thickBot="1" x14ac:dyDescent="0.3">
      <c r="A1786" s="593" t="s">
        <v>427</v>
      </c>
      <c r="B1786" s="672">
        <v>45210</v>
      </c>
      <c r="C1786" s="671" t="s">
        <v>396</v>
      </c>
      <c r="D1786" s="606" t="s">
        <v>397</v>
      </c>
      <c r="E1786" s="670"/>
      <c r="F1786" s="670"/>
      <c r="G1786" s="607">
        <v>167</v>
      </c>
      <c r="H1786" s="670"/>
      <c r="I1786" s="670"/>
      <c r="J1786" s="670"/>
      <c r="K1786" s="670"/>
      <c r="L1786" s="670"/>
      <c r="M1786" s="670"/>
      <c r="N1786" s="670"/>
      <c r="O1786" s="670"/>
      <c r="P1786" s="670"/>
      <c r="Q1786" s="603">
        <v>167</v>
      </c>
      <c r="R1786" s="670"/>
      <c r="S1786" s="670"/>
      <c r="T1786" s="608">
        <v>1</v>
      </c>
      <c r="U1786" s="670"/>
      <c r="V1786" s="670"/>
      <c r="W1786" s="670"/>
      <c r="X1786" s="670"/>
      <c r="Y1786" s="670"/>
      <c r="Z1786" s="670"/>
      <c r="AA1786" s="670"/>
      <c r="AB1786" s="670"/>
      <c r="AC1786" s="670"/>
      <c r="AD1786" s="605">
        <v>1</v>
      </c>
    </row>
    <row r="1787" spans="1:30" ht="15.75" thickBot="1" x14ac:dyDescent="0.3">
      <c r="A1787" s="593" t="s">
        <v>427</v>
      </c>
      <c r="B1787" s="673">
        <v>45239</v>
      </c>
      <c r="C1787" s="671" t="s">
        <v>396</v>
      </c>
      <c r="D1787" s="600" t="s">
        <v>397</v>
      </c>
      <c r="E1787" s="602"/>
      <c r="F1787" s="602"/>
      <c r="G1787" s="602"/>
      <c r="H1787" s="601">
        <v>730</v>
      </c>
      <c r="I1787" s="602"/>
      <c r="J1787" s="602"/>
      <c r="K1787" s="602"/>
      <c r="L1787" s="602"/>
      <c r="M1787" s="602"/>
      <c r="N1787" s="602"/>
      <c r="O1787" s="602"/>
      <c r="P1787" s="602"/>
      <c r="Q1787" s="603">
        <v>730</v>
      </c>
      <c r="R1787" s="602"/>
      <c r="S1787" s="602"/>
      <c r="T1787" s="602"/>
      <c r="U1787" s="604">
        <v>1</v>
      </c>
      <c r="V1787" s="602"/>
      <c r="W1787" s="602"/>
      <c r="X1787" s="602"/>
      <c r="Y1787" s="602"/>
      <c r="Z1787" s="602"/>
      <c r="AA1787" s="602"/>
      <c r="AB1787" s="602"/>
      <c r="AC1787" s="602"/>
      <c r="AD1787" s="605">
        <v>1</v>
      </c>
    </row>
    <row r="1788" spans="1:30" ht="15.75" thickBot="1" x14ac:dyDescent="0.3">
      <c r="A1788" s="593" t="s">
        <v>427</v>
      </c>
      <c r="B1788" s="672">
        <v>45246</v>
      </c>
      <c r="C1788" s="671" t="s">
        <v>396</v>
      </c>
      <c r="D1788" s="606" t="s">
        <v>397</v>
      </c>
      <c r="E1788" s="670"/>
      <c r="F1788" s="670"/>
      <c r="G1788" s="670"/>
      <c r="H1788" s="607">
        <v>1320</v>
      </c>
      <c r="I1788" s="670"/>
      <c r="J1788" s="670"/>
      <c r="K1788" s="670"/>
      <c r="L1788" s="670"/>
      <c r="M1788" s="670"/>
      <c r="N1788" s="670"/>
      <c r="O1788" s="670"/>
      <c r="P1788" s="670"/>
      <c r="Q1788" s="603">
        <v>1320</v>
      </c>
      <c r="R1788" s="670"/>
      <c r="S1788" s="670"/>
      <c r="T1788" s="670"/>
      <c r="U1788" s="608">
        <v>2</v>
      </c>
      <c r="V1788" s="670"/>
      <c r="W1788" s="670"/>
      <c r="X1788" s="670"/>
      <c r="Y1788" s="670"/>
      <c r="Z1788" s="670"/>
      <c r="AA1788" s="670"/>
      <c r="AB1788" s="670"/>
      <c r="AC1788" s="670"/>
      <c r="AD1788" s="605">
        <v>2</v>
      </c>
    </row>
    <row r="1789" spans="1:30" ht="15.75" thickBot="1" x14ac:dyDescent="0.3">
      <c r="A1789" s="593" t="s">
        <v>427</v>
      </c>
      <c r="B1789" s="673">
        <v>45252</v>
      </c>
      <c r="C1789" s="671" t="s">
        <v>396</v>
      </c>
      <c r="D1789" s="600" t="s">
        <v>397</v>
      </c>
      <c r="E1789" s="602"/>
      <c r="F1789" s="602"/>
      <c r="G1789" s="602"/>
      <c r="H1789" s="601">
        <v>680</v>
      </c>
      <c r="I1789" s="602"/>
      <c r="J1789" s="602"/>
      <c r="K1789" s="602"/>
      <c r="L1789" s="602"/>
      <c r="M1789" s="602"/>
      <c r="N1789" s="602"/>
      <c r="O1789" s="602"/>
      <c r="P1789" s="602"/>
      <c r="Q1789" s="603">
        <v>680</v>
      </c>
      <c r="R1789" s="602"/>
      <c r="S1789" s="602"/>
      <c r="T1789" s="602"/>
      <c r="U1789" s="604">
        <v>1</v>
      </c>
      <c r="V1789" s="602"/>
      <c r="W1789" s="602"/>
      <c r="X1789" s="602"/>
      <c r="Y1789" s="602"/>
      <c r="Z1789" s="602"/>
      <c r="AA1789" s="602"/>
      <c r="AB1789" s="602"/>
      <c r="AC1789" s="602"/>
      <c r="AD1789" s="605">
        <v>1</v>
      </c>
    </row>
    <row r="1790" spans="1:30" ht="15.75" thickBot="1" x14ac:dyDescent="0.3">
      <c r="A1790" s="593" t="s">
        <v>427</v>
      </c>
      <c r="B1790" s="672">
        <v>45257</v>
      </c>
      <c r="C1790" s="671" t="s">
        <v>396</v>
      </c>
      <c r="D1790" s="606" t="s">
        <v>397</v>
      </c>
      <c r="E1790" s="670"/>
      <c r="F1790" s="670"/>
      <c r="G1790" s="670"/>
      <c r="H1790" s="607">
        <v>770</v>
      </c>
      <c r="I1790" s="670"/>
      <c r="J1790" s="670"/>
      <c r="K1790" s="670"/>
      <c r="L1790" s="670"/>
      <c r="M1790" s="670"/>
      <c r="N1790" s="670"/>
      <c r="O1790" s="670"/>
      <c r="P1790" s="670"/>
      <c r="Q1790" s="603">
        <v>770</v>
      </c>
      <c r="R1790" s="670"/>
      <c r="S1790" s="670"/>
      <c r="T1790" s="670"/>
      <c r="U1790" s="608">
        <v>1</v>
      </c>
      <c r="V1790" s="670"/>
      <c r="W1790" s="670"/>
      <c r="X1790" s="670"/>
      <c r="Y1790" s="670"/>
      <c r="Z1790" s="670"/>
      <c r="AA1790" s="670"/>
      <c r="AB1790" s="670"/>
      <c r="AC1790" s="670"/>
      <c r="AD1790" s="605">
        <v>1</v>
      </c>
    </row>
    <row r="1791" spans="1:30" ht="15.75" thickBot="1" x14ac:dyDescent="0.3">
      <c r="A1791" s="593" t="s">
        <v>427</v>
      </c>
      <c r="B1791" s="673">
        <v>45260</v>
      </c>
      <c r="C1791" s="671" t="s">
        <v>396</v>
      </c>
      <c r="D1791" s="600" t="s">
        <v>397</v>
      </c>
      <c r="E1791" s="602"/>
      <c r="F1791" s="602"/>
      <c r="G1791" s="602"/>
      <c r="H1791" s="601">
        <v>590</v>
      </c>
      <c r="I1791" s="602"/>
      <c r="J1791" s="602"/>
      <c r="K1791" s="602"/>
      <c r="L1791" s="602"/>
      <c r="M1791" s="602"/>
      <c r="N1791" s="602"/>
      <c r="O1791" s="602"/>
      <c r="P1791" s="602"/>
      <c r="Q1791" s="603">
        <v>590</v>
      </c>
      <c r="R1791" s="602"/>
      <c r="S1791" s="602"/>
      <c r="T1791" s="602"/>
      <c r="U1791" s="604">
        <v>1</v>
      </c>
      <c r="V1791" s="602"/>
      <c r="W1791" s="602"/>
      <c r="X1791" s="602"/>
      <c r="Y1791" s="602"/>
      <c r="Z1791" s="602"/>
      <c r="AA1791" s="602"/>
      <c r="AB1791" s="602"/>
      <c r="AC1791" s="602"/>
      <c r="AD1791" s="605">
        <v>1</v>
      </c>
    </row>
    <row r="1792" spans="1:30" ht="15.75" thickBot="1" x14ac:dyDescent="0.3">
      <c r="A1792" s="593" t="s">
        <v>427</v>
      </c>
      <c r="B1792" s="672">
        <v>45280</v>
      </c>
      <c r="C1792" s="671" t="s">
        <v>396</v>
      </c>
      <c r="D1792" s="606" t="s">
        <v>397</v>
      </c>
      <c r="E1792" s="670"/>
      <c r="F1792" s="670"/>
      <c r="G1792" s="670"/>
      <c r="H1792" s="670"/>
      <c r="I1792" s="607">
        <v>630</v>
      </c>
      <c r="J1792" s="670"/>
      <c r="K1792" s="670"/>
      <c r="L1792" s="670"/>
      <c r="M1792" s="670"/>
      <c r="N1792" s="670"/>
      <c r="O1792" s="670"/>
      <c r="P1792" s="670"/>
      <c r="Q1792" s="603">
        <v>630</v>
      </c>
      <c r="R1792" s="670"/>
      <c r="S1792" s="670"/>
      <c r="T1792" s="670"/>
      <c r="U1792" s="670"/>
      <c r="V1792" s="608">
        <v>1</v>
      </c>
      <c r="W1792" s="670"/>
      <c r="X1792" s="670"/>
      <c r="Y1792" s="670"/>
      <c r="Z1792" s="670"/>
      <c r="AA1792" s="670"/>
      <c r="AB1792" s="670"/>
      <c r="AC1792" s="670"/>
      <c r="AD1792" s="605">
        <v>1</v>
      </c>
    </row>
    <row r="1793" spans="1:30" ht="15.75" thickBot="1" x14ac:dyDescent="0.3">
      <c r="A1793" s="593" t="s">
        <v>427</v>
      </c>
      <c r="B1793" s="673">
        <v>45302</v>
      </c>
      <c r="C1793" s="671" t="s">
        <v>396</v>
      </c>
      <c r="D1793" s="600" t="s">
        <v>397</v>
      </c>
      <c r="E1793" s="602"/>
      <c r="F1793" s="602"/>
      <c r="G1793" s="602"/>
      <c r="H1793" s="602"/>
      <c r="I1793" s="602"/>
      <c r="J1793" s="601">
        <v>670</v>
      </c>
      <c r="K1793" s="602"/>
      <c r="L1793" s="602"/>
      <c r="M1793" s="602"/>
      <c r="N1793" s="602"/>
      <c r="O1793" s="602"/>
      <c r="P1793" s="602"/>
      <c r="Q1793" s="603">
        <v>670</v>
      </c>
      <c r="R1793" s="602"/>
      <c r="S1793" s="602"/>
      <c r="T1793" s="602"/>
      <c r="U1793" s="602"/>
      <c r="V1793" s="602"/>
      <c r="W1793" s="604">
        <v>1</v>
      </c>
      <c r="X1793" s="602"/>
      <c r="Y1793" s="602"/>
      <c r="Z1793" s="602"/>
      <c r="AA1793" s="602"/>
      <c r="AB1793" s="602"/>
      <c r="AC1793" s="602"/>
      <c r="AD1793" s="605">
        <v>1</v>
      </c>
    </row>
    <row r="1794" spans="1:30" ht="15.75" thickBot="1" x14ac:dyDescent="0.3">
      <c r="A1794" s="593" t="s">
        <v>427</v>
      </c>
      <c r="B1794" s="672">
        <v>45313</v>
      </c>
      <c r="C1794" s="671" t="s">
        <v>396</v>
      </c>
      <c r="D1794" s="606" t="s">
        <v>397</v>
      </c>
      <c r="E1794" s="670"/>
      <c r="F1794" s="670"/>
      <c r="G1794" s="670"/>
      <c r="H1794" s="670"/>
      <c r="I1794" s="670"/>
      <c r="J1794" s="607">
        <v>1350</v>
      </c>
      <c r="K1794" s="670"/>
      <c r="L1794" s="670"/>
      <c r="M1794" s="670"/>
      <c r="N1794" s="670"/>
      <c r="O1794" s="670"/>
      <c r="P1794" s="670"/>
      <c r="Q1794" s="603">
        <v>1350</v>
      </c>
      <c r="R1794" s="670"/>
      <c r="S1794" s="670"/>
      <c r="T1794" s="670"/>
      <c r="U1794" s="670"/>
      <c r="V1794" s="670"/>
      <c r="W1794" s="608">
        <v>2</v>
      </c>
      <c r="X1794" s="670"/>
      <c r="Y1794" s="670"/>
      <c r="Z1794" s="670"/>
      <c r="AA1794" s="670"/>
      <c r="AB1794" s="670"/>
      <c r="AC1794" s="670"/>
      <c r="AD1794" s="605">
        <v>2</v>
      </c>
    </row>
    <row r="1795" spans="1:30" ht="15.75" thickBot="1" x14ac:dyDescent="0.3">
      <c r="A1795" s="593" t="s">
        <v>427</v>
      </c>
      <c r="B1795" s="673">
        <v>45317</v>
      </c>
      <c r="C1795" s="671" t="s">
        <v>396</v>
      </c>
      <c r="D1795" s="600" t="s">
        <v>397</v>
      </c>
      <c r="E1795" s="602"/>
      <c r="F1795" s="602"/>
      <c r="G1795" s="602"/>
      <c r="H1795" s="602"/>
      <c r="I1795" s="602"/>
      <c r="J1795" s="601">
        <v>720</v>
      </c>
      <c r="K1795" s="602"/>
      <c r="L1795" s="602"/>
      <c r="M1795" s="602"/>
      <c r="N1795" s="602"/>
      <c r="O1795" s="602"/>
      <c r="P1795" s="602"/>
      <c r="Q1795" s="603">
        <v>720</v>
      </c>
      <c r="R1795" s="602"/>
      <c r="S1795" s="602"/>
      <c r="T1795" s="602"/>
      <c r="U1795" s="602"/>
      <c r="V1795" s="602"/>
      <c r="W1795" s="604">
        <v>1</v>
      </c>
      <c r="X1795" s="602"/>
      <c r="Y1795" s="602"/>
      <c r="Z1795" s="602"/>
      <c r="AA1795" s="602"/>
      <c r="AB1795" s="602"/>
      <c r="AC1795" s="602"/>
      <c r="AD1795" s="605">
        <v>1</v>
      </c>
    </row>
    <row r="1796" spans="1:30" ht="15.75" thickBot="1" x14ac:dyDescent="0.3">
      <c r="A1796" s="593" t="s">
        <v>427</v>
      </c>
      <c r="B1796" s="672">
        <v>45324</v>
      </c>
      <c r="C1796" s="671" t="s">
        <v>396</v>
      </c>
      <c r="D1796" s="606" t="s">
        <v>397</v>
      </c>
      <c r="E1796" s="670"/>
      <c r="F1796" s="670"/>
      <c r="G1796" s="670"/>
      <c r="H1796" s="670"/>
      <c r="I1796" s="670"/>
      <c r="J1796" s="670"/>
      <c r="K1796" s="607">
        <v>1360</v>
      </c>
      <c r="L1796" s="670"/>
      <c r="M1796" s="670"/>
      <c r="N1796" s="670"/>
      <c r="O1796" s="670"/>
      <c r="P1796" s="670"/>
      <c r="Q1796" s="603">
        <v>1360</v>
      </c>
      <c r="R1796" s="670"/>
      <c r="S1796" s="670"/>
      <c r="T1796" s="670"/>
      <c r="U1796" s="670"/>
      <c r="V1796" s="670"/>
      <c r="W1796" s="670"/>
      <c r="X1796" s="608">
        <v>2</v>
      </c>
      <c r="Y1796" s="670"/>
      <c r="Z1796" s="670"/>
      <c r="AA1796" s="670"/>
      <c r="AB1796" s="670"/>
      <c r="AC1796" s="670"/>
      <c r="AD1796" s="605">
        <v>2</v>
      </c>
    </row>
    <row r="1797" spans="1:30" ht="15.75" thickBot="1" x14ac:dyDescent="0.3">
      <c r="A1797" s="593" t="s">
        <v>427</v>
      </c>
      <c r="B1797" s="673">
        <v>45343</v>
      </c>
      <c r="C1797" s="671" t="s">
        <v>396</v>
      </c>
      <c r="D1797" s="600" t="s">
        <v>397</v>
      </c>
      <c r="E1797" s="602"/>
      <c r="F1797" s="602"/>
      <c r="G1797" s="602"/>
      <c r="H1797" s="602"/>
      <c r="I1797" s="602"/>
      <c r="J1797" s="602"/>
      <c r="K1797" s="601">
        <v>1230</v>
      </c>
      <c r="L1797" s="602"/>
      <c r="M1797" s="602"/>
      <c r="N1797" s="602"/>
      <c r="O1797" s="602"/>
      <c r="P1797" s="602"/>
      <c r="Q1797" s="603">
        <v>1230</v>
      </c>
      <c r="R1797" s="602"/>
      <c r="S1797" s="602"/>
      <c r="T1797" s="602"/>
      <c r="U1797" s="602"/>
      <c r="V1797" s="602"/>
      <c r="W1797" s="602"/>
      <c r="X1797" s="604">
        <v>2</v>
      </c>
      <c r="Y1797" s="602"/>
      <c r="Z1797" s="602"/>
      <c r="AA1797" s="602"/>
      <c r="AB1797" s="602"/>
      <c r="AC1797" s="602"/>
      <c r="AD1797" s="605">
        <v>2</v>
      </c>
    </row>
    <row r="1798" spans="1:30" ht="15.75" thickBot="1" x14ac:dyDescent="0.3">
      <c r="A1798" s="593" t="s">
        <v>427</v>
      </c>
      <c r="B1798" s="672">
        <v>45362</v>
      </c>
      <c r="C1798" s="671" t="s">
        <v>396</v>
      </c>
      <c r="D1798" s="606" t="s">
        <v>397</v>
      </c>
      <c r="E1798" s="670"/>
      <c r="F1798" s="670"/>
      <c r="G1798" s="670"/>
      <c r="H1798" s="670"/>
      <c r="I1798" s="670"/>
      <c r="J1798" s="670"/>
      <c r="K1798" s="670"/>
      <c r="L1798" s="607">
        <v>600</v>
      </c>
      <c r="M1798" s="670"/>
      <c r="N1798" s="670"/>
      <c r="O1798" s="670"/>
      <c r="P1798" s="670"/>
      <c r="Q1798" s="603">
        <v>600</v>
      </c>
      <c r="R1798" s="670"/>
      <c r="S1798" s="670"/>
      <c r="T1798" s="670"/>
      <c r="U1798" s="670"/>
      <c r="V1798" s="670"/>
      <c r="W1798" s="670"/>
      <c r="X1798" s="670"/>
      <c r="Y1798" s="608">
        <v>1</v>
      </c>
      <c r="Z1798" s="670"/>
      <c r="AA1798" s="670"/>
      <c r="AB1798" s="670"/>
      <c r="AC1798" s="670"/>
      <c r="AD1798" s="605">
        <v>1</v>
      </c>
    </row>
    <row r="1799" spans="1:30" ht="15.75" thickBot="1" x14ac:dyDescent="0.3">
      <c r="A1799" s="593" t="s">
        <v>427</v>
      </c>
      <c r="B1799" s="673">
        <v>45372</v>
      </c>
      <c r="C1799" s="671" t="s">
        <v>396</v>
      </c>
      <c r="D1799" s="600" t="s">
        <v>397</v>
      </c>
      <c r="E1799" s="602"/>
      <c r="F1799" s="602"/>
      <c r="G1799" s="602"/>
      <c r="H1799" s="602"/>
      <c r="I1799" s="602"/>
      <c r="J1799" s="602"/>
      <c r="K1799" s="602"/>
      <c r="L1799" s="601">
        <v>1400</v>
      </c>
      <c r="M1799" s="602"/>
      <c r="N1799" s="602"/>
      <c r="O1799" s="602"/>
      <c r="P1799" s="602"/>
      <c r="Q1799" s="603">
        <v>1400</v>
      </c>
      <c r="R1799" s="602"/>
      <c r="S1799" s="602"/>
      <c r="T1799" s="602"/>
      <c r="U1799" s="602"/>
      <c r="V1799" s="602"/>
      <c r="W1799" s="602"/>
      <c r="X1799" s="602"/>
      <c r="Y1799" s="604">
        <v>2</v>
      </c>
      <c r="Z1799" s="602"/>
      <c r="AA1799" s="602"/>
      <c r="AB1799" s="602"/>
      <c r="AC1799" s="602"/>
      <c r="AD1799" s="605">
        <v>2</v>
      </c>
    </row>
    <row r="1800" spans="1:30" ht="15.75" thickBot="1" x14ac:dyDescent="0.3">
      <c r="A1800" s="593" t="s">
        <v>427</v>
      </c>
      <c r="B1800" s="672">
        <v>45386</v>
      </c>
      <c r="C1800" s="671" t="s">
        <v>396</v>
      </c>
      <c r="D1800" s="606" t="s">
        <v>397</v>
      </c>
      <c r="E1800" s="670"/>
      <c r="F1800" s="670"/>
      <c r="G1800" s="670"/>
      <c r="H1800" s="670"/>
      <c r="I1800" s="670"/>
      <c r="J1800" s="670"/>
      <c r="K1800" s="670"/>
      <c r="L1800" s="670"/>
      <c r="M1800" s="607">
        <v>600</v>
      </c>
      <c r="N1800" s="670"/>
      <c r="O1800" s="670"/>
      <c r="P1800" s="670"/>
      <c r="Q1800" s="603">
        <v>600</v>
      </c>
      <c r="R1800" s="670"/>
      <c r="S1800" s="670"/>
      <c r="T1800" s="670"/>
      <c r="U1800" s="670"/>
      <c r="V1800" s="670"/>
      <c r="W1800" s="670"/>
      <c r="X1800" s="670"/>
      <c r="Y1800" s="670"/>
      <c r="Z1800" s="608">
        <v>1</v>
      </c>
      <c r="AA1800" s="670"/>
      <c r="AB1800" s="670"/>
      <c r="AC1800" s="670"/>
      <c r="AD1800" s="605">
        <v>1</v>
      </c>
    </row>
    <row r="1801" spans="1:30" ht="15.75" thickBot="1" x14ac:dyDescent="0.3">
      <c r="A1801" s="593" t="s">
        <v>427</v>
      </c>
      <c r="B1801" s="673">
        <v>45404</v>
      </c>
      <c r="C1801" s="671" t="s">
        <v>396</v>
      </c>
      <c r="D1801" s="600" t="s">
        <v>397</v>
      </c>
      <c r="E1801" s="602"/>
      <c r="F1801" s="602"/>
      <c r="G1801" s="602"/>
      <c r="H1801" s="602"/>
      <c r="I1801" s="602"/>
      <c r="J1801" s="602"/>
      <c r="K1801" s="602"/>
      <c r="L1801" s="602"/>
      <c r="M1801" s="601">
        <v>700</v>
      </c>
      <c r="N1801" s="602"/>
      <c r="O1801" s="602"/>
      <c r="P1801" s="602"/>
      <c r="Q1801" s="603">
        <v>700</v>
      </c>
      <c r="R1801" s="602"/>
      <c r="S1801" s="602"/>
      <c r="T1801" s="602"/>
      <c r="U1801" s="602"/>
      <c r="V1801" s="602"/>
      <c r="W1801" s="602"/>
      <c r="X1801" s="602"/>
      <c r="Y1801" s="602"/>
      <c r="Z1801" s="604">
        <v>1</v>
      </c>
      <c r="AA1801" s="602"/>
      <c r="AB1801" s="602"/>
      <c r="AC1801" s="602"/>
      <c r="AD1801" s="605">
        <v>1</v>
      </c>
    </row>
    <row r="1802" spans="1:30" ht="15.75" thickBot="1" x14ac:dyDescent="0.3">
      <c r="A1802" s="593" t="s">
        <v>427</v>
      </c>
      <c r="B1802" s="672">
        <v>45407</v>
      </c>
      <c r="C1802" s="671" t="s">
        <v>396</v>
      </c>
      <c r="D1802" s="606" t="s">
        <v>397</v>
      </c>
      <c r="E1802" s="670"/>
      <c r="F1802" s="670"/>
      <c r="G1802" s="670"/>
      <c r="H1802" s="670"/>
      <c r="I1802" s="670"/>
      <c r="J1802" s="670"/>
      <c r="K1802" s="670"/>
      <c r="L1802" s="670"/>
      <c r="M1802" s="607">
        <v>690</v>
      </c>
      <c r="N1802" s="670"/>
      <c r="O1802" s="670"/>
      <c r="P1802" s="670"/>
      <c r="Q1802" s="603">
        <v>690</v>
      </c>
      <c r="R1802" s="670"/>
      <c r="S1802" s="670"/>
      <c r="T1802" s="670"/>
      <c r="U1802" s="670"/>
      <c r="V1802" s="670"/>
      <c r="W1802" s="670"/>
      <c r="X1802" s="670"/>
      <c r="Y1802" s="670"/>
      <c r="Z1802" s="608">
        <v>1</v>
      </c>
      <c r="AA1802" s="670"/>
      <c r="AB1802" s="670"/>
      <c r="AC1802" s="670"/>
      <c r="AD1802" s="605">
        <v>1</v>
      </c>
    </row>
    <row r="1803" spans="1:30" ht="15.75" thickBot="1" x14ac:dyDescent="0.3">
      <c r="A1803" s="593" t="s">
        <v>427</v>
      </c>
      <c r="B1803" s="673">
        <v>45418</v>
      </c>
      <c r="C1803" s="671" t="s">
        <v>396</v>
      </c>
      <c r="D1803" s="600" t="s">
        <v>397</v>
      </c>
      <c r="E1803" s="602"/>
      <c r="F1803" s="602"/>
      <c r="G1803" s="602"/>
      <c r="H1803" s="602"/>
      <c r="I1803" s="602"/>
      <c r="J1803" s="602"/>
      <c r="K1803" s="602"/>
      <c r="L1803" s="602"/>
      <c r="M1803" s="602"/>
      <c r="N1803" s="601">
        <v>610</v>
      </c>
      <c r="O1803" s="602"/>
      <c r="P1803" s="602"/>
      <c r="Q1803" s="603">
        <v>610</v>
      </c>
      <c r="R1803" s="602"/>
      <c r="S1803" s="602"/>
      <c r="T1803" s="602"/>
      <c r="U1803" s="602"/>
      <c r="V1803" s="602"/>
      <c r="W1803" s="602"/>
      <c r="X1803" s="602"/>
      <c r="Y1803" s="602"/>
      <c r="Z1803" s="602"/>
      <c r="AA1803" s="604">
        <v>1</v>
      </c>
      <c r="AB1803" s="602"/>
      <c r="AC1803" s="602"/>
      <c r="AD1803" s="605">
        <v>1</v>
      </c>
    </row>
    <row r="1804" spans="1:30" ht="15.75" thickBot="1" x14ac:dyDescent="0.3">
      <c r="A1804" s="593" t="s">
        <v>427</v>
      </c>
      <c r="B1804" s="672">
        <v>45446</v>
      </c>
      <c r="C1804" s="671" t="s">
        <v>396</v>
      </c>
      <c r="D1804" s="606" t="s">
        <v>397</v>
      </c>
      <c r="E1804" s="670"/>
      <c r="F1804" s="670"/>
      <c r="G1804" s="670"/>
      <c r="H1804" s="670"/>
      <c r="I1804" s="670"/>
      <c r="J1804" s="670"/>
      <c r="K1804" s="670"/>
      <c r="L1804" s="670"/>
      <c r="M1804" s="670"/>
      <c r="N1804" s="670"/>
      <c r="O1804" s="607">
        <v>1190</v>
      </c>
      <c r="P1804" s="670"/>
      <c r="Q1804" s="603">
        <v>1190</v>
      </c>
      <c r="R1804" s="670"/>
      <c r="S1804" s="670"/>
      <c r="T1804" s="670"/>
      <c r="U1804" s="670"/>
      <c r="V1804" s="670"/>
      <c r="W1804" s="670"/>
      <c r="X1804" s="670"/>
      <c r="Y1804" s="670"/>
      <c r="Z1804" s="670"/>
      <c r="AA1804" s="670"/>
      <c r="AB1804" s="608">
        <v>2</v>
      </c>
      <c r="AC1804" s="670"/>
      <c r="AD1804" s="605">
        <v>2</v>
      </c>
    </row>
    <row r="1805" spans="1:30" ht="15.75" thickBot="1" x14ac:dyDescent="0.3">
      <c r="A1805" s="593" t="s">
        <v>427</v>
      </c>
      <c r="B1805" s="673">
        <v>45497</v>
      </c>
      <c r="C1805" s="671" t="s">
        <v>396</v>
      </c>
      <c r="D1805" s="600" t="s">
        <v>397</v>
      </c>
      <c r="E1805" s="602"/>
      <c r="F1805" s="602"/>
      <c r="G1805" s="602"/>
      <c r="H1805" s="602"/>
      <c r="I1805" s="602"/>
      <c r="J1805" s="602"/>
      <c r="K1805" s="602"/>
      <c r="L1805" s="602"/>
      <c r="M1805" s="602"/>
      <c r="N1805" s="602"/>
      <c r="O1805" s="602"/>
      <c r="P1805" s="601">
        <v>730</v>
      </c>
      <c r="Q1805" s="603">
        <v>730</v>
      </c>
      <c r="R1805" s="602"/>
      <c r="S1805" s="602"/>
      <c r="T1805" s="602"/>
      <c r="U1805" s="602"/>
      <c r="V1805" s="602"/>
      <c r="W1805" s="602"/>
      <c r="X1805" s="602"/>
      <c r="Y1805" s="602"/>
      <c r="Z1805" s="602"/>
      <c r="AA1805" s="602"/>
      <c r="AB1805" s="602"/>
      <c r="AC1805" s="604">
        <v>1</v>
      </c>
      <c r="AD1805" s="605">
        <v>1</v>
      </c>
    </row>
    <row r="1806" spans="1:30" ht="15.75" thickBot="1" x14ac:dyDescent="0.3">
      <c r="A1806" s="593" t="s">
        <v>427</v>
      </c>
      <c r="B1806" s="672">
        <v>45502</v>
      </c>
      <c r="C1806" s="671" t="s">
        <v>396</v>
      </c>
      <c r="D1806" s="606" t="s">
        <v>397</v>
      </c>
      <c r="E1806" s="670"/>
      <c r="F1806" s="670"/>
      <c r="G1806" s="670"/>
      <c r="H1806" s="670"/>
      <c r="I1806" s="670"/>
      <c r="J1806" s="670"/>
      <c r="K1806" s="670"/>
      <c r="L1806" s="670"/>
      <c r="M1806" s="670"/>
      <c r="N1806" s="670"/>
      <c r="O1806" s="670"/>
      <c r="P1806" s="607">
        <v>690</v>
      </c>
      <c r="Q1806" s="603">
        <v>690</v>
      </c>
      <c r="R1806" s="670"/>
      <c r="S1806" s="670"/>
      <c r="T1806" s="670"/>
      <c r="U1806" s="670"/>
      <c r="V1806" s="670"/>
      <c r="W1806" s="670"/>
      <c r="X1806" s="670"/>
      <c r="Y1806" s="670"/>
      <c r="Z1806" s="670"/>
      <c r="AA1806" s="670"/>
      <c r="AB1806" s="670"/>
      <c r="AC1806" s="608">
        <v>1</v>
      </c>
      <c r="AD1806" s="605">
        <v>1</v>
      </c>
    </row>
    <row r="1807" spans="1:30" ht="15.75" thickBot="1" x14ac:dyDescent="0.3">
      <c r="A1807" s="593" t="s">
        <v>427</v>
      </c>
      <c r="B1807" s="671" t="s">
        <v>398</v>
      </c>
      <c r="C1807" s="671" t="s">
        <v>396</v>
      </c>
      <c r="D1807" s="600" t="s">
        <v>397</v>
      </c>
      <c r="E1807" s="602"/>
      <c r="F1807" s="602"/>
      <c r="G1807" s="602"/>
      <c r="H1807" s="602"/>
      <c r="I1807" s="602"/>
      <c r="J1807" s="602"/>
      <c r="K1807" s="602"/>
      <c r="L1807" s="602"/>
      <c r="M1807" s="602"/>
      <c r="N1807" s="602"/>
      <c r="O1807" s="602"/>
      <c r="P1807" s="602"/>
      <c r="Q1807" s="591"/>
      <c r="R1807" s="604">
        <v>1</v>
      </c>
      <c r="S1807" s="602"/>
      <c r="T1807" s="602"/>
      <c r="U1807" s="602"/>
      <c r="V1807" s="602"/>
      <c r="W1807" s="602"/>
      <c r="X1807" s="602"/>
      <c r="Y1807" s="602"/>
      <c r="Z1807" s="602"/>
      <c r="AA1807" s="602"/>
      <c r="AB1807" s="602"/>
      <c r="AC1807" s="602"/>
      <c r="AD1807" s="605">
        <v>1</v>
      </c>
    </row>
    <row r="1808" spans="1:30" ht="15.75" thickBot="1" x14ac:dyDescent="0.3">
      <c r="A1808" s="593" t="s">
        <v>427</v>
      </c>
      <c r="B1808" s="671" t="s">
        <v>400</v>
      </c>
      <c r="C1808" s="671" t="s">
        <v>400</v>
      </c>
      <c r="D1808" s="609" t="s">
        <v>400</v>
      </c>
      <c r="E1808" s="603">
        <v>1820</v>
      </c>
      <c r="F1808" s="603">
        <v>12362</v>
      </c>
      <c r="G1808" s="603">
        <v>501</v>
      </c>
      <c r="H1808" s="603">
        <v>4090</v>
      </c>
      <c r="I1808" s="603">
        <v>630</v>
      </c>
      <c r="J1808" s="603">
        <v>2740</v>
      </c>
      <c r="K1808" s="603">
        <v>2590</v>
      </c>
      <c r="L1808" s="603">
        <v>2000</v>
      </c>
      <c r="M1808" s="603">
        <v>1990</v>
      </c>
      <c r="N1808" s="603">
        <v>610</v>
      </c>
      <c r="O1808" s="603">
        <v>1190</v>
      </c>
      <c r="P1808" s="603">
        <v>1420</v>
      </c>
      <c r="Q1808" s="603">
        <v>31943</v>
      </c>
      <c r="R1808" s="610">
        <v>3</v>
      </c>
      <c r="S1808" s="610">
        <v>60</v>
      </c>
      <c r="T1808" s="610">
        <v>3</v>
      </c>
      <c r="U1808" s="610">
        <v>6</v>
      </c>
      <c r="V1808" s="610">
        <v>1</v>
      </c>
      <c r="W1808" s="610">
        <v>4</v>
      </c>
      <c r="X1808" s="610">
        <v>4</v>
      </c>
      <c r="Y1808" s="610">
        <v>3</v>
      </c>
      <c r="Z1808" s="610">
        <v>3</v>
      </c>
      <c r="AA1808" s="610">
        <v>1</v>
      </c>
      <c r="AB1808" s="610">
        <v>2</v>
      </c>
      <c r="AC1808" s="610">
        <v>2</v>
      </c>
      <c r="AD1808" s="605">
        <v>86</v>
      </c>
    </row>
    <row r="1809" spans="1:30" ht="15.75" thickBot="1" x14ac:dyDescent="0.3">
      <c r="A1809" s="593" t="s">
        <v>428</v>
      </c>
      <c r="B1809" s="673">
        <v>45182</v>
      </c>
      <c r="C1809" s="671" t="s">
        <v>396</v>
      </c>
      <c r="D1809" s="600" t="s">
        <v>397</v>
      </c>
      <c r="E1809" s="601">
        <v>550</v>
      </c>
      <c r="F1809" s="602"/>
      <c r="G1809" s="602"/>
      <c r="H1809" s="602"/>
      <c r="I1809" s="602"/>
      <c r="J1809" s="602"/>
      <c r="K1809" s="602"/>
      <c r="L1809" s="602"/>
      <c r="M1809" s="602"/>
      <c r="N1809" s="602"/>
      <c r="O1809" s="602"/>
      <c r="P1809" s="602"/>
      <c r="Q1809" s="603">
        <v>550</v>
      </c>
      <c r="R1809" s="604">
        <v>1</v>
      </c>
      <c r="S1809" s="602"/>
      <c r="T1809" s="602"/>
      <c r="U1809" s="602"/>
      <c r="V1809" s="602"/>
      <c r="W1809" s="602"/>
      <c r="X1809" s="602"/>
      <c r="Y1809" s="602"/>
      <c r="Z1809" s="602"/>
      <c r="AA1809" s="602"/>
      <c r="AB1809" s="602"/>
      <c r="AC1809" s="602"/>
      <c r="AD1809" s="605">
        <v>1</v>
      </c>
    </row>
    <row r="1810" spans="1:30" ht="15.75" thickBot="1" x14ac:dyDescent="0.3">
      <c r="A1810" s="593" t="s">
        <v>428</v>
      </c>
      <c r="B1810" s="672">
        <v>45202</v>
      </c>
      <c r="C1810" s="671" t="s">
        <v>396</v>
      </c>
      <c r="D1810" s="606" t="s">
        <v>397</v>
      </c>
      <c r="E1810" s="670"/>
      <c r="F1810" s="607">
        <v>550</v>
      </c>
      <c r="G1810" s="670"/>
      <c r="H1810" s="670"/>
      <c r="I1810" s="670"/>
      <c r="J1810" s="670"/>
      <c r="K1810" s="670"/>
      <c r="L1810" s="670"/>
      <c r="M1810" s="670"/>
      <c r="N1810" s="670"/>
      <c r="O1810" s="670"/>
      <c r="P1810" s="670"/>
      <c r="Q1810" s="603">
        <v>550</v>
      </c>
      <c r="R1810" s="670"/>
      <c r="S1810" s="608">
        <v>1</v>
      </c>
      <c r="T1810" s="670"/>
      <c r="U1810" s="670"/>
      <c r="V1810" s="670"/>
      <c r="W1810" s="670"/>
      <c r="X1810" s="670"/>
      <c r="Y1810" s="670"/>
      <c r="Z1810" s="670"/>
      <c r="AA1810" s="670"/>
      <c r="AB1810" s="670"/>
      <c r="AC1810" s="670"/>
      <c r="AD1810" s="605">
        <v>1</v>
      </c>
    </row>
    <row r="1811" spans="1:30" ht="15.75" thickBot="1" x14ac:dyDescent="0.3">
      <c r="A1811" s="593" t="s">
        <v>428</v>
      </c>
      <c r="B1811" s="673">
        <v>45210</v>
      </c>
      <c r="C1811" s="671" t="s">
        <v>396</v>
      </c>
      <c r="D1811" s="600" t="s">
        <v>397</v>
      </c>
      <c r="E1811" s="602"/>
      <c r="F1811" s="601">
        <v>550</v>
      </c>
      <c r="G1811" s="602"/>
      <c r="H1811" s="602"/>
      <c r="I1811" s="602"/>
      <c r="J1811" s="602"/>
      <c r="K1811" s="602"/>
      <c r="L1811" s="602"/>
      <c r="M1811" s="602"/>
      <c r="N1811" s="602"/>
      <c r="O1811" s="602"/>
      <c r="P1811" s="602"/>
      <c r="Q1811" s="603">
        <v>550</v>
      </c>
      <c r="R1811" s="602"/>
      <c r="S1811" s="604">
        <v>1</v>
      </c>
      <c r="T1811" s="602"/>
      <c r="U1811" s="602"/>
      <c r="V1811" s="602"/>
      <c r="W1811" s="602"/>
      <c r="X1811" s="602"/>
      <c r="Y1811" s="602"/>
      <c r="Z1811" s="602"/>
      <c r="AA1811" s="602"/>
      <c r="AB1811" s="602"/>
      <c r="AC1811" s="602"/>
      <c r="AD1811" s="605">
        <v>1</v>
      </c>
    </row>
    <row r="1812" spans="1:30" ht="15.75" thickBot="1" x14ac:dyDescent="0.3">
      <c r="A1812" s="593" t="s">
        <v>428</v>
      </c>
      <c r="B1812" s="672">
        <v>45218</v>
      </c>
      <c r="C1812" s="671" t="s">
        <v>396</v>
      </c>
      <c r="D1812" s="606" t="s">
        <v>397</v>
      </c>
      <c r="E1812" s="670"/>
      <c r="F1812" s="670"/>
      <c r="G1812" s="607">
        <v>1426.11</v>
      </c>
      <c r="H1812" s="670"/>
      <c r="I1812" s="670"/>
      <c r="J1812" s="670"/>
      <c r="K1812" s="670"/>
      <c r="L1812" s="670"/>
      <c r="M1812" s="670"/>
      <c r="N1812" s="670"/>
      <c r="O1812" s="670"/>
      <c r="P1812" s="670"/>
      <c r="Q1812" s="603">
        <v>1426.11</v>
      </c>
      <c r="R1812" s="670"/>
      <c r="S1812" s="670"/>
      <c r="T1812" s="608">
        <v>4</v>
      </c>
      <c r="U1812" s="670"/>
      <c r="V1812" s="670"/>
      <c r="W1812" s="670"/>
      <c r="X1812" s="670"/>
      <c r="Y1812" s="670"/>
      <c r="Z1812" s="670"/>
      <c r="AA1812" s="670"/>
      <c r="AB1812" s="670"/>
      <c r="AC1812" s="670"/>
      <c r="AD1812" s="605">
        <v>4</v>
      </c>
    </row>
    <row r="1813" spans="1:30" ht="15.75" thickBot="1" x14ac:dyDescent="0.3">
      <c r="A1813" s="593" t="s">
        <v>428</v>
      </c>
      <c r="B1813" s="673">
        <v>45237</v>
      </c>
      <c r="C1813" s="671" t="s">
        <v>396</v>
      </c>
      <c r="D1813" s="600" t="s">
        <v>397</v>
      </c>
      <c r="E1813" s="602"/>
      <c r="F1813" s="602"/>
      <c r="G1813" s="601">
        <v>550</v>
      </c>
      <c r="H1813" s="602"/>
      <c r="I1813" s="602"/>
      <c r="J1813" s="602"/>
      <c r="K1813" s="602"/>
      <c r="L1813" s="602"/>
      <c r="M1813" s="602"/>
      <c r="N1813" s="602"/>
      <c r="O1813" s="602"/>
      <c r="P1813" s="602"/>
      <c r="Q1813" s="603">
        <v>550</v>
      </c>
      <c r="R1813" s="602"/>
      <c r="S1813" s="602"/>
      <c r="T1813" s="604">
        <v>1</v>
      </c>
      <c r="U1813" s="602"/>
      <c r="V1813" s="602"/>
      <c r="W1813" s="602"/>
      <c r="X1813" s="602"/>
      <c r="Y1813" s="602"/>
      <c r="Z1813" s="602"/>
      <c r="AA1813" s="602"/>
      <c r="AB1813" s="602"/>
      <c r="AC1813" s="602"/>
      <c r="AD1813" s="605">
        <v>1</v>
      </c>
    </row>
    <row r="1814" spans="1:30" ht="15.75" thickBot="1" x14ac:dyDescent="0.3">
      <c r="A1814" s="593" t="s">
        <v>428</v>
      </c>
      <c r="B1814" s="672">
        <v>45243</v>
      </c>
      <c r="C1814" s="671" t="s">
        <v>396</v>
      </c>
      <c r="D1814" s="606" t="s">
        <v>397</v>
      </c>
      <c r="E1814" s="607">
        <v>955.6</v>
      </c>
      <c r="F1814" s="670"/>
      <c r="G1814" s="670"/>
      <c r="H1814" s="670"/>
      <c r="I1814" s="670"/>
      <c r="J1814" s="670"/>
      <c r="K1814" s="670"/>
      <c r="L1814" s="670"/>
      <c r="M1814" s="670"/>
      <c r="N1814" s="670"/>
      <c r="O1814" s="670"/>
      <c r="P1814" s="670"/>
      <c r="Q1814" s="603">
        <v>955.6</v>
      </c>
      <c r="R1814" s="608">
        <v>3</v>
      </c>
      <c r="S1814" s="670"/>
      <c r="T1814" s="670"/>
      <c r="U1814" s="670"/>
      <c r="V1814" s="670"/>
      <c r="W1814" s="670"/>
      <c r="X1814" s="670"/>
      <c r="Y1814" s="670"/>
      <c r="Z1814" s="670"/>
      <c r="AA1814" s="670"/>
      <c r="AB1814" s="670"/>
      <c r="AC1814" s="670"/>
      <c r="AD1814" s="605">
        <v>3</v>
      </c>
    </row>
    <row r="1815" spans="1:30" ht="15.75" thickBot="1" x14ac:dyDescent="0.3">
      <c r="A1815" s="593" t="s">
        <v>428</v>
      </c>
      <c r="B1815" s="673">
        <v>45258</v>
      </c>
      <c r="C1815" s="671" t="s">
        <v>396</v>
      </c>
      <c r="D1815" s="600" t="s">
        <v>397</v>
      </c>
      <c r="E1815" s="602"/>
      <c r="F1815" s="602"/>
      <c r="G1815" s="602"/>
      <c r="H1815" s="601">
        <v>1100</v>
      </c>
      <c r="I1815" s="602"/>
      <c r="J1815" s="602"/>
      <c r="K1815" s="602"/>
      <c r="L1815" s="602"/>
      <c r="M1815" s="602"/>
      <c r="N1815" s="602"/>
      <c r="O1815" s="602"/>
      <c r="P1815" s="602"/>
      <c r="Q1815" s="603">
        <v>1100</v>
      </c>
      <c r="R1815" s="602"/>
      <c r="S1815" s="602"/>
      <c r="T1815" s="602"/>
      <c r="U1815" s="604">
        <v>2</v>
      </c>
      <c r="V1815" s="602"/>
      <c r="W1815" s="602"/>
      <c r="X1815" s="602"/>
      <c r="Y1815" s="602"/>
      <c r="Z1815" s="602"/>
      <c r="AA1815" s="602"/>
      <c r="AB1815" s="602"/>
      <c r="AC1815" s="602"/>
      <c r="AD1815" s="605">
        <v>2</v>
      </c>
    </row>
    <row r="1816" spans="1:30" ht="15.75" thickBot="1" x14ac:dyDescent="0.3">
      <c r="A1816" s="593" t="s">
        <v>428</v>
      </c>
      <c r="B1816" s="672">
        <v>45271</v>
      </c>
      <c r="C1816" s="671" t="s">
        <v>396</v>
      </c>
      <c r="D1816" s="606" t="s">
        <v>397</v>
      </c>
      <c r="E1816" s="670"/>
      <c r="F1816" s="670"/>
      <c r="G1816" s="670"/>
      <c r="H1816" s="670"/>
      <c r="I1816" s="607">
        <v>127.4</v>
      </c>
      <c r="J1816" s="670"/>
      <c r="K1816" s="670"/>
      <c r="L1816" s="670"/>
      <c r="M1816" s="670"/>
      <c r="N1816" s="670"/>
      <c r="O1816" s="670"/>
      <c r="P1816" s="670"/>
      <c r="Q1816" s="603">
        <v>127.4</v>
      </c>
      <c r="R1816" s="670"/>
      <c r="S1816" s="670"/>
      <c r="T1816" s="670"/>
      <c r="U1816" s="670"/>
      <c r="V1816" s="608">
        <v>1</v>
      </c>
      <c r="W1816" s="670"/>
      <c r="X1816" s="670"/>
      <c r="Y1816" s="670"/>
      <c r="Z1816" s="670"/>
      <c r="AA1816" s="670"/>
      <c r="AB1816" s="670"/>
      <c r="AC1816" s="670"/>
      <c r="AD1816" s="605">
        <v>1</v>
      </c>
    </row>
    <row r="1817" spans="1:30" ht="15.75" thickBot="1" x14ac:dyDescent="0.3">
      <c r="A1817" s="593" t="s">
        <v>428</v>
      </c>
      <c r="B1817" s="673">
        <v>45287</v>
      </c>
      <c r="C1817" s="671" t="s">
        <v>396</v>
      </c>
      <c r="D1817" s="600" t="s">
        <v>397</v>
      </c>
      <c r="E1817" s="602"/>
      <c r="F1817" s="602"/>
      <c r="G1817" s="602"/>
      <c r="H1817" s="602"/>
      <c r="I1817" s="601">
        <v>1409.19</v>
      </c>
      <c r="J1817" s="602"/>
      <c r="K1817" s="602"/>
      <c r="L1817" s="602"/>
      <c r="M1817" s="602"/>
      <c r="N1817" s="602"/>
      <c r="O1817" s="602"/>
      <c r="P1817" s="602"/>
      <c r="Q1817" s="603">
        <v>1409.19</v>
      </c>
      <c r="R1817" s="602"/>
      <c r="S1817" s="602"/>
      <c r="T1817" s="602"/>
      <c r="U1817" s="602"/>
      <c r="V1817" s="604">
        <v>3</v>
      </c>
      <c r="W1817" s="602"/>
      <c r="X1817" s="602"/>
      <c r="Y1817" s="602"/>
      <c r="Z1817" s="602"/>
      <c r="AA1817" s="602"/>
      <c r="AB1817" s="602"/>
      <c r="AC1817" s="602"/>
      <c r="AD1817" s="605">
        <v>3</v>
      </c>
    </row>
    <row r="1818" spans="1:30" ht="15.75" thickBot="1" x14ac:dyDescent="0.3">
      <c r="A1818" s="593" t="s">
        <v>428</v>
      </c>
      <c r="B1818" s="672">
        <v>45300</v>
      </c>
      <c r="C1818" s="671" t="s">
        <v>396</v>
      </c>
      <c r="D1818" s="606" t="s">
        <v>397</v>
      </c>
      <c r="E1818" s="670"/>
      <c r="F1818" s="670"/>
      <c r="G1818" s="670"/>
      <c r="H1818" s="670"/>
      <c r="I1818" s="670"/>
      <c r="J1818" s="607">
        <v>18.760000000000002</v>
      </c>
      <c r="K1818" s="670"/>
      <c r="L1818" s="670"/>
      <c r="M1818" s="670"/>
      <c r="N1818" s="670"/>
      <c r="O1818" s="670"/>
      <c r="P1818" s="670"/>
      <c r="Q1818" s="603">
        <v>18.760000000000002</v>
      </c>
      <c r="R1818" s="670"/>
      <c r="S1818" s="670"/>
      <c r="T1818" s="670"/>
      <c r="U1818" s="670"/>
      <c r="V1818" s="670"/>
      <c r="W1818" s="608">
        <v>1</v>
      </c>
      <c r="X1818" s="670"/>
      <c r="Y1818" s="670"/>
      <c r="Z1818" s="670"/>
      <c r="AA1818" s="670"/>
      <c r="AB1818" s="670"/>
      <c r="AC1818" s="670"/>
      <c r="AD1818" s="605">
        <v>1</v>
      </c>
    </row>
    <row r="1819" spans="1:30" ht="15.75" thickBot="1" x14ac:dyDescent="0.3">
      <c r="A1819" s="593" t="s">
        <v>428</v>
      </c>
      <c r="B1819" s="673">
        <v>45313</v>
      </c>
      <c r="C1819" s="671" t="s">
        <v>396</v>
      </c>
      <c r="D1819" s="600" t="s">
        <v>397</v>
      </c>
      <c r="E1819" s="602"/>
      <c r="F1819" s="602"/>
      <c r="G1819" s="602"/>
      <c r="H1819" s="602"/>
      <c r="I1819" s="601">
        <v>600</v>
      </c>
      <c r="J1819" s="602"/>
      <c r="K1819" s="602"/>
      <c r="L1819" s="602"/>
      <c r="M1819" s="602"/>
      <c r="N1819" s="602"/>
      <c r="O1819" s="602"/>
      <c r="P1819" s="602"/>
      <c r="Q1819" s="603">
        <v>600</v>
      </c>
      <c r="R1819" s="602"/>
      <c r="S1819" s="602"/>
      <c r="T1819" s="602"/>
      <c r="U1819" s="602"/>
      <c r="V1819" s="604">
        <v>1</v>
      </c>
      <c r="W1819" s="602"/>
      <c r="X1819" s="602"/>
      <c r="Y1819" s="602"/>
      <c r="Z1819" s="602"/>
      <c r="AA1819" s="602"/>
      <c r="AB1819" s="602"/>
      <c r="AC1819" s="602"/>
      <c r="AD1819" s="605">
        <v>1</v>
      </c>
    </row>
    <row r="1820" spans="1:30" ht="15.75" thickBot="1" x14ac:dyDescent="0.3">
      <c r="A1820" s="593" t="s">
        <v>428</v>
      </c>
      <c r="B1820" s="672">
        <v>45328</v>
      </c>
      <c r="C1820" s="671" t="s">
        <v>396</v>
      </c>
      <c r="D1820" s="606" t="s">
        <v>397</v>
      </c>
      <c r="E1820" s="670"/>
      <c r="F1820" s="670"/>
      <c r="G1820" s="670"/>
      <c r="H1820" s="670"/>
      <c r="I1820" s="607">
        <v>752.56</v>
      </c>
      <c r="J1820" s="607">
        <v>550</v>
      </c>
      <c r="K1820" s="670"/>
      <c r="L1820" s="670"/>
      <c r="M1820" s="670"/>
      <c r="N1820" s="670"/>
      <c r="O1820" s="670"/>
      <c r="P1820" s="670"/>
      <c r="Q1820" s="603">
        <v>1302.56</v>
      </c>
      <c r="R1820" s="670"/>
      <c r="S1820" s="670"/>
      <c r="T1820" s="670"/>
      <c r="U1820" s="670"/>
      <c r="V1820" s="608">
        <v>2</v>
      </c>
      <c r="W1820" s="608">
        <v>1</v>
      </c>
      <c r="X1820" s="670"/>
      <c r="Y1820" s="670"/>
      <c r="Z1820" s="670"/>
      <c r="AA1820" s="670"/>
      <c r="AB1820" s="670"/>
      <c r="AC1820" s="670"/>
      <c r="AD1820" s="605">
        <v>3</v>
      </c>
    </row>
    <row r="1821" spans="1:30" ht="15.75" thickBot="1" x14ac:dyDescent="0.3">
      <c r="A1821" s="593" t="s">
        <v>428</v>
      </c>
      <c r="B1821" s="673">
        <v>45329</v>
      </c>
      <c r="C1821" s="671" t="s">
        <v>396</v>
      </c>
      <c r="D1821" s="600" t="s">
        <v>397</v>
      </c>
      <c r="E1821" s="602"/>
      <c r="F1821" s="602"/>
      <c r="G1821" s="602"/>
      <c r="H1821" s="602"/>
      <c r="I1821" s="601">
        <v>750</v>
      </c>
      <c r="J1821" s="601">
        <v>550</v>
      </c>
      <c r="K1821" s="602"/>
      <c r="L1821" s="602"/>
      <c r="M1821" s="602"/>
      <c r="N1821" s="602"/>
      <c r="O1821" s="602"/>
      <c r="P1821" s="602"/>
      <c r="Q1821" s="603">
        <v>1300</v>
      </c>
      <c r="R1821" s="602"/>
      <c r="S1821" s="602"/>
      <c r="T1821" s="602"/>
      <c r="U1821" s="602"/>
      <c r="V1821" s="604">
        <v>2</v>
      </c>
      <c r="W1821" s="604">
        <v>1</v>
      </c>
      <c r="X1821" s="602"/>
      <c r="Y1821" s="602"/>
      <c r="Z1821" s="602"/>
      <c r="AA1821" s="602"/>
      <c r="AB1821" s="602"/>
      <c r="AC1821" s="602"/>
      <c r="AD1821" s="605">
        <v>3</v>
      </c>
    </row>
    <row r="1822" spans="1:30" ht="15.75" thickBot="1" x14ac:dyDescent="0.3">
      <c r="A1822" s="593" t="s">
        <v>428</v>
      </c>
      <c r="B1822" s="672">
        <v>45359</v>
      </c>
      <c r="C1822" s="671" t="s">
        <v>396</v>
      </c>
      <c r="D1822" s="606" t="s">
        <v>397</v>
      </c>
      <c r="E1822" s="670"/>
      <c r="F1822" s="670"/>
      <c r="G1822" s="670"/>
      <c r="H1822" s="670"/>
      <c r="I1822" s="670"/>
      <c r="J1822" s="670"/>
      <c r="K1822" s="607">
        <v>2100</v>
      </c>
      <c r="L1822" s="670"/>
      <c r="M1822" s="670"/>
      <c r="N1822" s="670"/>
      <c r="O1822" s="670"/>
      <c r="P1822" s="670"/>
      <c r="Q1822" s="603">
        <v>2100</v>
      </c>
      <c r="R1822" s="670"/>
      <c r="S1822" s="670"/>
      <c r="T1822" s="670"/>
      <c r="U1822" s="670"/>
      <c r="V1822" s="670"/>
      <c r="W1822" s="670"/>
      <c r="X1822" s="608">
        <v>4</v>
      </c>
      <c r="Y1822" s="670"/>
      <c r="Z1822" s="670"/>
      <c r="AA1822" s="670"/>
      <c r="AB1822" s="670"/>
      <c r="AC1822" s="670"/>
      <c r="AD1822" s="605">
        <v>4</v>
      </c>
    </row>
    <row r="1823" spans="1:30" ht="15.75" thickBot="1" x14ac:dyDescent="0.3">
      <c r="A1823" s="593" t="s">
        <v>428</v>
      </c>
      <c r="B1823" s="673">
        <v>45365</v>
      </c>
      <c r="C1823" s="671" t="s">
        <v>396</v>
      </c>
      <c r="D1823" s="600" t="s">
        <v>397</v>
      </c>
      <c r="E1823" s="602"/>
      <c r="F1823" s="602"/>
      <c r="G1823" s="602"/>
      <c r="H1823" s="602"/>
      <c r="I1823" s="602"/>
      <c r="J1823" s="602"/>
      <c r="K1823" s="602"/>
      <c r="L1823" s="601">
        <v>315.39999999999998</v>
      </c>
      <c r="M1823" s="602"/>
      <c r="N1823" s="602"/>
      <c r="O1823" s="602"/>
      <c r="P1823" s="602"/>
      <c r="Q1823" s="603">
        <v>315.39999999999998</v>
      </c>
      <c r="R1823" s="602"/>
      <c r="S1823" s="602"/>
      <c r="T1823" s="602"/>
      <c r="U1823" s="602"/>
      <c r="V1823" s="602"/>
      <c r="W1823" s="602"/>
      <c r="X1823" s="602"/>
      <c r="Y1823" s="604">
        <v>1</v>
      </c>
      <c r="Z1823" s="602"/>
      <c r="AA1823" s="602"/>
      <c r="AB1823" s="602"/>
      <c r="AC1823" s="602"/>
      <c r="AD1823" s="605">
        <v>1</v>
      </c>
    </row>
    <row r="1824" spans="1:30" ht="15.75" thickBot="1" x14ac:dyDescent="0.3">
      <c r="A1824" s="593" t="s">
        <v>428</v>
      </c>
      <c r="B1824" s="672">
        <v>45373</v>
      </c>
      <c r="C1824" s="671" t="s">
        <v>396</v>
      </c>
      <c r="D1824" s="606" t="s">
        <v>397</v>
      </c>
      <c r="E1824" s="670"/>
      <c r="F1824" s="670"/>
      <c r="G1824" s="670"/>
      <c r="H1824" s="670"/>
      <c r="I1824" s="670"/>
      <c r="J1824" s="670"/>
      <c r="K1824" s="670"/>
      <c r="L1824" s="607">
        <v>550</v>
      </c>
      <c r="M1824" s="670"/>
      <c r="N1824" s="670"/>
      <c r="O1824" s="670"/>
      <c r="P1824" s="670"/>
      <c r="Q1824" s="603">
        <v>550</v>
      </c>
      <c r="R1824" s="670"/>
      <c r="S1824" s="670"/>
      <c r="T1824" s="670"/>
      <c r="U1824" s="670"/>
      <c r="V1824" s="670"/>
      <c r="W1824" s="670"/>
      <c r="X1824" s="670"/>
      <c r="Y1824" s="608">
        <v>1</v>
      </c>
      <c r="Z1824" s="670"/>
      <c r="AA1824" s="670"/>
      <c r="AB1824" s="670"/>
      <c r="AC1824" s="670"/>
      <c r="AD1824" s="605">
        <v>1</v>
      </c>
    </row>
    <row r="1825" spans="1:30" ht="15.75" thickBot="1" x14ac:dyDescent="0.3">
      <c r="A1825" s="593" t="s">
        <v>428</v>
      </c>
      <c r="B1825" s="673">
        <v>45387</v>
      </c>
      <c r="C1825" s="671" t="s">
        <v>396</v>
      </c>
      <c r="D1825" s="600" t="s">
        <v>397</v>
      </c>
      <c r="E1825" s="602"/>
      <c r="F1825" s="602"/>
      <c r="G1825" s="602"/>
      <c r="H1825" s="602"/>
      <c r="I1825" s="602"/>
      <c r="J1825" s="602"/>
      <c r="K1825" s="602"/>
      <c r="L1825" s="602"/>
      <c r="M1825" s="601">
        <v>190.36</v>
      </c>
      <c r="N1825" s="602"/>
      <c r="O1825" s="602"/>
      <c r="P1825" s="602"/>
      <c r="Q1825" s="603">
        <v>190.36</v>
      </c>
      <c r="R1825" s="602"/>
      <c r="S1825" s="602"/>
      <c r="T1825" s="602"/>
      <c r="U1825" s="602"/>
      <c r="V1825" s="602"/>
      <c r="W1825" s="602"/>
      <c r="X1825" s="602"/>
      <c r="Y1825" s="602"/>
      <c r="Z1825" s="604">
        <v>1</v>
      </c>
      <c r="AA1825" s="602"/>
      <c r="AB1825" s="602"/>
      <c r="AC1825" s="602"/>
      <c r="AD1825" s="605">
        <v>1</v>
      </c>
    </row>
    <row r="1826" spans="1:30" ht="15.75" thickBot="1" x14ac:dyDescent="0.3">
      <c r="A1826" s="593" t="s">
        <v>428</v>
      </c>
      <c r="B1826" s="672">
        <v>45391</v>
      </c>
      <c r="C1826" s="671" t="s">
        <v>396</v>
      </c>
      <c r="D1826" s="606" t="s">
        <v>397</v>
      </c>
      <c r="E1826" s="670"/>
      <c r="F1826" s="670"/>
      <c r="G1826" s="670"/>
      <c r="H1826" s="670"/>
      <c r="I1826" s="670"/>
      <c r="J1826" s="670"/>
      <c r="K1826" s="670"/>
      <c r="L1826" s="607">
        <v>1550</v>
      </c>
      <c r="M1826" s="670"/>
      <c r="N1826" s="670"/>
      <c r="O1826" s="670"/>
      <c r="P1826" s="670"/>
      <c r="Q1826" s="603">
        <v>1550</v>
      </c>
      <c r="R1826" s="670"/>
      <c r="S1826" s="670"/>
      <c r="T1826" s="670"/>
      <c r="U1826" s="670"/>
      <c r="V1826" s="670"/>
      <c r="W1826" s="670"/>
      <c r="X1826" s="670"/>
      <c r="Y1826" s="608">
        <v>4</v>
      </c>
      <c r="Z1826" s="670"/>
      <c r="AA1826" s="670"/>
      <c r="AB1826" s="670"/>
      <c r="AC1826" s="670"/>
      <c r="AD1826" s="605">
        <v>4</v>
      </c>
    </row>
    <row r="1827" spans="1:30" ht="15.75" thickBot="1" x14ac:dyDescent="0.3">
      <c r="A1827" s="593" t="s">
        <v>428</v>
      </c>
      <c r="B1827" s="673">
        <v>45405</v>
      </c>
      <c r="C1827" s="671" t="s">
        <v>396</v>
      </c>
      <c r="D1827" s="600" t="s">
        <v>397</v>
      </c>
      <c r="E1827" s="602"/>
      <c r="F1827" s="602"/>
      <c r="G1827" s="602"/>
      <c r="H1827" s="602"/>
      <c r="I1827" s="602"/>
      <c r="J1827" s="602"/>
      <c r="K1827" s="602"/>
      <c r="L1827" s="601">
        <v>300</v>
      </c>
      <c r="M1827" s="602"/>
      <c r="N1827" s="602"/>
      <c r="O1827" s="602"/>
      <c r="P1827" s="602"/>
      <c r="Q1827" s="603">
        <v>300</v>
      </c>
      <c r="R1827" s="602"/>
      <c r="S1827" s="602"/>
      <c r="T1827" s="602"/>
      <c r="U1827" s="602"/>
      <c r="V1827" s="602"/>
      <c r="W1827" s="602"/>
      <c r="X1827" s="602"/>
      <c r="Y1827" s="604">
        <v>1</v>
      </c>
      <c r="Z1827" s="602"/>
      <c r="AA1827" s="602"/>
      <c r="AB1827" s="602"/>
      <c r="AC1827" s="602"/>
      <c r="AD1827" s="605">
        <v>1</v>
      </c>
    </row>
    <row r="1828" spans="1:30" ht="15.75" thickBot="1" x14ac:dyDescent="0.3">
      <c r="A1828" s="593" t="s">
        <v>428</v>
      </c>
      <c r="B1828" s="672">
        <v>45412</v>
      </c>
      <c r="C1828" s="671" t="s">
        <v>396</v>
      </c>
      <c r="D1828" s="606" t="s">
        <v>397</v>
      </c>
      <c r="E1828" s="670"/>
      <c r="F1828" s="670"/>
      <c r="G1828" s="670"/>
      <c r="H1828" s="670"/>
      <c r="I1828" s="670"/>
      <c r="J1828" s="670"/>
      <c r="K1828" s="670"/>
      <c r="L1828" s="670"/>
      <c r="M1828" s="607">
        <v>152.09</v>
      </c>
      <c r="N1828" s="670"/>
      <c r="O1828" s="670"/>
      <c r="P1828" s="670"/>
      <c r="Q1828" s="603">
        <v>152.09</v>
      </c>
      <c r="R1828" s="670"/>
      <c r="S1828" s="670"/>
      <c r="T1828" s="670"/>
      <c r="U1828" s="670"/>
      <c r="V1828" s="670"/>
      <c r="W1828" s="670"/>
      <c r="X1828" s="670"/>
      <c r="Y1828" s="670"/>
      <c r="Z1828" s="608">
        <v>1</v>
      </c>
      <c r="AA1828" s="670"/>
      <c r="AB1828" s="670"/>
      <c r="AC1828" s="670"/>
      <c r="AD1828" s="605">
        <v>1</v>
      </c>
    </row>
    <row r="1829" spans="1:30" ht="15.75" thickBot="1" x14ac:dyDescent="0.3">
      <c r="A1829" s="593" t="s">
        <v>428</v>
      </c>
      <c r="B1829" s="673">
        <v>45413</v>
      </c>
      <c r="C1829" s="671" t="s">
        <v>396</v>
      </c>
      <c r="D1829" s="600" t="s">
        <v>397</v>
      </c>
      <c r="E1829" s="602"/>
      <c r="F1829" s="602"/>
      <c r="G1829" s="602"/>
      <c r="H1829" s="602"/>
      <c r="I1829" s="602"/>
      <c r="J1829" s="602"/>
      <c r="K1829" s="602"/>
      <c r="L1829" s="602"/>
      <c r="M1829" s="601">
        <v>1700</v>
      </c>
      <c r="N1829" s="602"/>
      <c r="O1829" s="602"/>
      <c r="P1829" s="602"/>
      <c r="Q1829" s="603">
        <v>1700</v>
      </c>
      <c r="R1829" s="602"/>
      <c r="S1829" s="602"/>
      <c r="T1829" s="602"/>
      <c r="U1829" s="602"/>
      <c r="V1829" s="602"/>
      <c r="W1829" s="602"/>
      <c r="X1829" s="602"/>
      <c r="Y1829" s="602"/>
      <c r="Z1829" s="604">
        <v>3</v>
      </c>
      <c r="AA1829" s="602"/>
      <c r="AB1829" s="602"/>
      <c r="AC1829" s="602"/>
      <c r="AD1829" s="605">
        <v>3</v>
      </c>
    </row>
    <row r="1830" spans="1:30" ht="15.75" thickBot="1" x14ac:dyDescent="0.3">
      <c r="A1830" s="593" t="s">
        <v>428</v>
      </c>
      <c r="B1830" s="672">
        <v>45418</v>
      </c>
      <c r="C1830" s="671" t="s">
        <v>396</v>
      </c>
      <c r="D1830" s="606" t="s">
        <v>397</v>
      </c>
      <c r="E1830" s="670"/>
      <c r="F1830" s="670"/>
      <c r="G1830" s="670"/>
      <c r="H1830" s="670"/>
      <c r="I1830" s="670"/>
      <c r="J1830" s="670"/>
      <c r="K1830" s="670"/>
      <c r="L1830" s="670"/>
      <c r="M1830" s="670"/>
      <c r="N1830" s="607">
        <v>1349.92</v>
      </c>
      <c r="O1830" s="670"/>
      <c r="P1830" s="670"/>
      <c r="Q1830" s="603">
        <v>1349.92</v>
      </c>
      <c r="R1830" s="670"/>
      <c r="S1830" s="670"/>
      <c r="T1830" s="670"/>
      <c r="U1830" s="670"/>
      <c r="V1830" s="670"/>
      <c r="W1830" s="670"/>
      <c r="X1830" s="670"/>
      <c r="Y1830" s="670"/>
      <c r="Z1830" s="670"/>
      <c r="AA1830" s="608">
        <v>2</v>
      </c>
      <c r="AB1830" s="670"/>
      <c r="AC1830" s="670"/>
      <c r="AD1830" s="605">
        <v>2</v>
      </c>
    </row>
    <row r="1831" spans="1:30" ht="15.75" thickBot="1" x14ac:dyDescent="0.3">
      <c r="A1831" s="593" t="s">
        <v>428</v>
      </c>
      <c r="B1831" s="673">
        <v>45420</v>
      </c>
      <c r="C1831" s="671" t="s">
        <v>396</v>
      </c>
      <c r="D1831" s="600" t="s">
        <v>397</v>
      </c>
      <c r="E1831" s="602"/>
      <c r="F1831" s="602"/>
      <c r="G1831" s="602"/>
      <c r="H1831" s="602"/>
      <c r="I1831" s="602"/>
      <c r="J1831" s="602"/>
      <c r="K1831" s="602"/>
      <c r="L1831" s="602"/>
      <c r="M1831" s="602"/>
      <c r="N1831" s="601">
        <v>400</v>
      </c>
      <c r="O1831" s="602"/>
      <c r="P1831" s="602"/>
      <c r="Q1831" s="603">
        <v>400</v>
      </c>
      <c r="R1831" s="602"/>
      <c r="S1831" s="602"/>
      <c r="T1831" s="602"/>
      <c r="U1831" s="602"/>
      <c r="V1831" s="602"/>
      <c r="W1831" s="602"/>
      <c r="X1831" s="602"/>
      <c r="Y1831" s="602"/>
      <c r="Z1831" s="602"/>
      <c r="AA1831" s="604">
        <v>1</v>
      </c>
      <c r="AB1831" s="602"/>
      <c r="AC1831" s="602"/>
      <c r="AD1831" s="605">
        <v>1</v>
      </c>
    </row>
    <row r="1832" spans="1:30" ht="15.75" thickBot="1" x14ac:dyDescent="0.3">
      <c r="A1832" s="593" t="s">
        <v>428</v>
      </c>
      <c r="B1832" s="672">
        <v>45433</v>
      </c>
      <c r="C1832" s="671" t="s">
        <v>396</v>
      </c>
      <c r="D1832" s="606" t="s">
        <v>397</v>
      </c>
      <c r="E1832" s="670"/>
      <c r="F1832" s="670"/>
      <c r="G1832" s="670"/>
      <c r="H1832" s="670"/>
      <c r="I1832" s="670"/>
      <c r="J1832" s="670"/>
      <c r="K1832" s="670"/>
      <c r="L1832" s="670"/>
      <c r="M1832" s="670"/>
      <c r="N1832" s="607">
        <v>213.63</v>
      </c>
      <c r="O1832" s="670"/>
      <c r="P1832" s="670"/>
      <c r="Q1832" s="603">
        <v>213.63</v>
      </c>
      <c r="R1832" s="670"/>
      <c r="S1832" s="670"/>
      <c r="T1832" s="670"/>
      <c r="U1832" s="670"/>
      <c r="V1832" s="670"/>
      <c r="W1832" s="670"/>
      <c r="X1832" s="670"/>
      <c r="Y1832" s="670"/>
      <c r="Z1832" s="670"/>
      <c r="AA1832" s="608">
        <v>1</v>
      </c>
      <c r="AB1832" s="670"/>
      <c r="AC1832" s="670"/>
      <c r="AD1832" s="605">
        <v>1</v>
      </c>
    </row>
    <row r="1833" spans="1:30" ht="15.75" thickBot="1" x14ac:dyDescent="0.3">
      <c r="A1833" s="593" t="s">
        <v>428</v>
      </c>
      <c r="B1833" s="673">
        <v>45453</v>
      </c>
      <c r="C1833" s="671" t="s">
        <v>396</v>
      </c>
      <c r="D1833" s="600" t="s">
        <v>397</v>
      </c>
      <c r="E1833" s="602"/>
      <c r="F1833" s="602"/>
      <c r="G1833" s="602"/>
      <c r="H1833" s="602"/>
      <c r="I1833" s="602"/>
      <c r="J1833" s="602"/>
      <c r="K1833" s="602"/>
      <c r="L1833" s="602"/>
      <c r="M1833" s="601">
        <v>550</v>
      </c>
      <c r="N1833" s="602"/>
      <c r="O1833" s="602"/>
      <c r="P1833" s="602"/>
      <c r="Q1833" s="603">
        <v>550</v>
      </c>
      <c r="R1833" s="602"/>
      <c r="S1833" s="602"/>
      <c r="T1833" s="602"/>
      <c r="U1833" s="602"/>
      <c r="V1833" s="602"/>
      <c r="W1833" s="602"/>
      <c r="X1833" s="602"/>
      <c r="Y1833" s="602"/>
      <c r="Z1833" s="604">
        <v>1</v>
      </c>
      <c r="AA1833" s="602"/>
      <c r="AB1833" s="602"/>
      <c r="AC1833" s="602"/>
      <c r="AD1833" s="605">
        <v>1</v>
      </c>
    </row>
    <row r="1834" spans="1:30" ht="15.75" thickBot="1" x14ac:dyDescent="0.3">
      <c r="A1834" s="593" t="s">
        <v>428</v>
      </c>
      <c r="B1834" s="672">
        <v>45454</v>
      </c>
      <c r="C1834" s="671" t="s">
        <v>396</v>
      </c>
      <c r="D1834" s="606" t="s">
        <v>397</v>
      </c>
      <c r="E1834" s="670"/>
      <c r="F1834" s="670"/>
      <c r="G1834" s="670"/>
      <c r="H1834" s="670"/>
      <c r="I1834" s="670"/>
      <c r="J1834" s="670"/>
      <c r="K1834" s="670"/>
      <c r="L1834" s="670"/>
      <c r="M1834" s="670"/>
      <c r="N1834" s="670"/>
      <c r="O1834" s="607">
        <v>770.05</v>
      </c>
      <c r="P1834" s="670"/>
      <c r="Q1834" s="603">
        <v>770.05</v>
      </c>
      <c r="R1834" s="670"/>
      <c r="S1834" s="670"/>
      <c r="T1834" s="670"/>
      <c r="U1834" s="670"/>
      <c r="V1834" s="670"/>
      <c r="W1834" s="670"/>
      <c r="X1834" s="670"/>
      <c r="Y1834" s="670"/>
      <c r="Z1834" s="670"/>
      <c r="AA1834" s="670"/>
      <c r="AB1834" s="608">
        <v>1</v>
      </c>
      <c r="AC1834" s="670"/>
      <c r="AD1834" s="605">
        <v>1</v>
      </c>
    </row>
    <row r="1835" spans="1:30" ht="15.75" thickBot="1" x14ac:dyDescent="0.3">
      <c r="A1835" s="593" t="s">
        <v>428</v>
      </c>
      <c r="B1835" s="673">
        <v>45456</v>
      </c>
      <c r="C1835" s="671" t="s">
        <v>396</v>
      </c>
      <c r="D1835" s="600" t="s">
        <v>397</v>
      </c>
      <c r="E1835" s="602"/>
      <c r="F1835" s="602"/>
      <c r="G1835" s="602"/>
      <c r="H1835" s="602"/>
      <c r="I1835" s="602"/>
      <c r="J1835" s="602"/>
      <c r="K1835" s="602"/>
      <c r="L1835" s="602"/>
      <c r="M1835" s="602"/>
      <c r="N1835" s="602"/>
      <c r="O1835" s="601">
        <v>1650</v>
      </c>
      <c r="P1835" s="602"/>
      <c r="Q1835" s="603">
        <v>1650</v>
      </c>
      <c r="R1835" s="602"/>
      <c r="S1835" s="602"/>
      <c r="T1835" s="602"/>
      <c r="U1835" s="602"/>
      <c r="V1835" s="602"/>
      <c r="W1835" s="602"/>
      <c r="X1835" s="602"/>
      <c r="Y1835" s="602"/>
      <c r="Z1835" s="602"/>
      <c r="AA1835" s="602"/>
      <c r="AB1835" s="604">
        <v>3</v>
      </c>
      <c r="AC1835" s="602"/>
      <c r="AD1835" s="605">
        <v>3</v>
      </c>
    </row>
    <row r="1836" spans="1:30" ht="15.75" thickBot="1" x14ac:dyDescent="0.3">
      <c r="A1836" s="593" t="s">
        <v>428</v>
      </c>
      <c r="B1836" s="672">
        <v>45461</v>
      </c>
      <c r="C1836" s="671" t="s">
        <v>396</v>
      </c>
      <c r="D1836" s="606" t="s">
        <v>397</v>
      </c>
      <c r="E1836" s="670"/>
      <c r="F1836" s="670"/>
      <c r="G1836" s="670"/>
      <c r="H1836" s="670"/>
      <c r="I1836" s="670"/>
      <c r="J1836" s="670"/>
      <c r="K1836" s="670"/>
      <c r="L1836" s="670"/>
      <c r="M1836" s="607">
        <v>600</v>
      </c>
      <c r="N1836" s="670"/>
      <c r="O1836" s="670"/>
      <c r="P1836" s="670"/>
      <c r="Q1836" s="603">
        <v>600</v>
      </c>
      <c r="R1836" s="670"/>
      <c r="S1836" s="670"/>
      <c r="T1836" s="670"/>
      <c r="U1836" s="670"/>
      <c r="V1836" s="670"/>
      <c r="W1836" s="670"/>
      <c r="X1836" s="670"/>
      <c r="Y1836" s="670"/>
      <c r="Z1836" s="608">
        <v>1</v>
      </c>
      <c r="AA1836" s="670"/>
      <c r="AB1836" s="670"/>
      <c r="AC1836" s="670"/>
      <c r="AD1836" s="605">
        <v>1</v>
      </c>
    </row>
    <row r="1837" spans="1:30" ht="15.75" thickBot="1" x14ac:dyDescent="0.3">
      <c r="A1837" s="593" t="s">
        <v>428</v>
      </c>
      <c r="B1837" s="673">
        <v>45475</v>
      </c>
      <c r="C1837" s="671" t="s">
        <v>396</v>
      </c>
      <c r="D1837" s="600" t="s">
        <v>397</v>
      </c>
      <c r="E1837" s="602"/>
      <c r="F1837" s="602"/>
      <c r="G1837" s="602"/>
      <c r="H1837" s="602"/>
      <c r="I1837" s="602"/>
      <c r="J1837" s="602"/>
      <c r="K1837" s="602"/>
      <c r="L1837" s="602"/>
      <c r="M1837" s="602"/>
      <c r="N1837" s="601">
        <v>950</v>
      </c>
      <c r="O1837" s="602"/>
      <c r="P1837" s="602"/>
      <c r="Q1837" s="603">
        <v>950</v>
      </c>
      <c r="R1837" s="602"/>
      <c r="S1837" s="602"/>
      <c r="T1837" s="602"/>
      <c r="U1837" s="602"/>
      <c r="V1837" s="602"/>
      <c r="W1837" s="602"/>
      <c r="X1837" s="602"/>
      <c r="Y1837" s="602"/>
      <c r="Z1837" s="602"/>
      <c r="AA1837" s="604">
        <v>2</v>
      </c>
      <c r="AB1837" s="602"/>
      <c r="AC1837" s="602"/>
      <c r="AD1837" s="605">
        <v>2</v>
      </c>
    </row>
    <row r="1838" spans="1:30" ht="15.75" thickBot="1" x14ac:dyDescent="0.3">
      <c r="A1838" s="593" t="s">
        <v>428</v>
      </c>
      <c r="B1838" s="672">
        <v>45483</v>
      </c>
      <c r="C1838" s="671" t="s">
        <v>396</v>
      </c>
      <c r="D1838" s="606" t="s">
        <v>397</v>
      </c>
      <c r="E1838" s="670"/>
      <c r="F1838" s="670"/>
      <c r="G1838" s="670"/>
      <c r="H1838" s="670"/>
      <c r="I1838" s="670"/>
      <c r="J1838" s="670"/>
      <c r="K1838" s="670"/>
      <c r="L1838" s="670"/>
      <c r="M1838" s="670"/>
      <c r="N1838" s="670"/>
      <c r="O1838" s="607">
        <v>550</v>
      </c>
      <c r="P1838" s="670"/>
      <c r="Q1838" s="603">
        <v>550</v>
      </c>
      <c r="R1838" s="670"/>
      <c r="S1838" s="670"/>
      <c r="T1838" s="670"/>
      <c r="U1838" s="670"/>
      <c r="V1838" s="670"/>
      <c r="W1838" s="670"/>
      <c r="X1838" s="670"/>
      <c r="Y1838" s="670"/>
      <c r="Z1838" s="670"/>
      <c r="AA1838" s="670"/>
      <c r="AB1838" s="608">
        <v>1</v>
      </c>
      <c r="AC1838" s="670"/>
      <c r="AD1838" s="605">
        <v>1</v>
      </c>
    </row>
    <row r="1839" spans="1:30" ht="15.75" thickBot="1" x14ac:dyDescent="0.3">
      <c r="A1839" s="593" t="s">
        <v>428</v>
      </c>
      <c r="B1839" s="673">
        <v>45495</v>
      </c>
      <c r="C1839" s="671" t="s">
        <v>396</v>
      </c>
      <c r="D1839" s="600" t="s">
        <v>397</v>
      </c>
      <c r="E1839" s="602"/>
      <c r="F1839" s="602"/>
      <c r="G1839" s="602"/>
      <c r="H1839" s="602"/>
      <c r="I1839" s="602"/>
      <c r="J1839" s="602"/>
      <c r="K1839" s="602"/>
      <c r="L1839" s="602"/>
      <c r="M1839" s="602"/>
      <c r="N1839" s="602"/>
      <c r="O1839" s="601">
        <v>550</v>
      </c>
      <c r="P1839" s="602"/>
      <c r="Q1839" s="603">
        <v>550</v>
      </c>
      <c r="R1839" s="602"/>
      <c r="S1839" s="602"/>
      <c r="T1839" s="602"/>
      <c r="U1839" s="602"/>
      <c r="V1839" s="602"/>
      <c r="W1839" s="602"/>
      <c r="X1839" s="602"/>
      <c r="Y1839" s="602"/>
      <c r="Z1839" s="602"/>
      <c r="AA1839" s="602"/>
      <c r="AB1839" s="604">
        <v>1</v>
      </c>
      <c r="AC1839" s="602"/>
      <c r="AD1839" s="605">
        <v>1</v>
      </c>
    </row>
    <row r="1840" spans="1:30" ht="15.75" thickBot="1" x14ac:dyDescent="0.3">
      <c r="A1840" s="593" t="s">
        <v>428</v>
      </c>
      <c r="B1840" s="672">
        <v>45498</v>
      </c>
      <c r="C1840" s="671" t="s">
        <v>396</v>
      </c>
      <c r="D1840" s="606" t="s">
        <v>397</v>
      </c>
      <c r="E1840" s="670"/>
      <c r="F1840" s="670"/>
      <c r="G1840" s="670"/>
      <c r="H1840" s="670"/>
      <c r="I1840" s="670"/>
      <c r="J1840" s="670"/>
      <c r="K1840" s="670"/>
      <c r="L1840" s="670"/>
      <c r="M1840" s="670"/>
      <c r="N1840" s="670"/>
      <c r="O1840" s="670"/>
      <c r="P1840" s="607">
        <v>550</v>
      </c>
      <c r="Q1840" s="603">
        <v>550</v>
      </c>
      <c r="R1840" s="670"/>
      <c r="S1840" s="670"/>
      <c r="T1840" s="670"/>
      <c r="U1840" s="670"/>
      <c r="V1840" s="670"/>
      <c r="W1840" s="670"/>
      <c r="X1840" s="670"/>
      <c r="Y1840" s="670"/>
      <c r="Z1840" s="670"/>
      <c r="AA1840" s="670"/>
      <c r="AB1840" s="670"/>
      <c r="AC1840" s="608">
        <v>1</v>
      </c>
      <c r="AD1840" s="605">
        <v>1</v>
      </c>
    </row>
    <row r="1841" spans="1:30" ht="15.75" thickBot="1" x14ac:dyDescent="0.3">
      <c r="A1841" s="593" t="s">
        <v>428</v>
      </c>
      <c r="B1841" s="673">
        <v>45502</v>
      </c>
      <c r="C1841" s="671" t="s">
        <v>396</v>
      </c>
      <c r="D1841" s="600" t="s">
        <v>397</v>
      </c>
      <c r="E1841" s="602"/>
      <c r="F1841" s="602"/>
      <c r="G1841" s="602"/>
      <c r="H1841" s="602"/>
      <c r="I1841" s="602"/>
      <c r="J1841" s="602"/>
      <c r="K1841" s="602"/>
      <c r="L1841" s="602"/>
      <c r="M1841" s="602"/>
      <c r="N1841" s="602"/>
      <c r="O1841" s="602"/>
      <c r="P1841" s="601">
        <v>600</v>
      </c>
      <c r="Q1841" s="603">
        <v>600</v>
      </c>
      <c r="R1841" s="602"/>
      <c r="S1841" s="602"/>
      <c r="T1841" s="602"/>
      <c r="U1841" s="602"/>
      <c r="V1841" s="602"/>
      <c r="W1841" s="602"/>
      <c r="X1841" s="602"/>
      <c r="Y1841" s="602"/>
      <c r="Z1841" s="602"/>
      <c r="AA1841" s="602"/>
      <c r="AB1841" s="602"/>
      <c r="AC1841" s="604">
        <v>1</v>
      </c>
      <c r="AD1841" s="605">
        <v>1</v>
      </c>
    </row>
    <row r="1842" spans="1:30" ht="15.75" thickBot="1" x14ac:dyDescent="0.3">
      <c r="A1842" s="593" t="s">
        <v>428</v>
      </c>
      <c r="B1842" s="692" t="s">
        <v>398</v>
      </c>
      <c r="C1842" s="692" t="s">
        <v>396</v>
      </c>
      <c r="D1842" s="606" t="s">
        <v>402</v>
      </c>
      <c r="E1842" s="670"/>
      <c r="F1842" s="670"/>
      <c r="G1842" s="670"/>
      <c r="H1842" s="670"/>
      <c r="I1842" s="670"/>
      <c r="J1842" s="670"/>
      <c r="K1842" s="670"/>
      <c r="L1842" s="670"/>
      <c r="M1842" s="670"/>
      <c r="N1842" s="670"/>
      <c r="O1842" s="670"/>
      <c r="P1842" s="670"/>
      <c r="Q1842" s="591"/>
      <c r="R1842" s="670"/>
      <c r="S1842" s="670"/>
      <c r="T1842" s="670"/>
      <c r="U1842" s="670"/>
      <c r="V1842" s="670"/>
      <c r="W1842" s="670"/>
      <c r="X1842" s="670"/>
      <c r="Y1842" s="670"/>
      <c r="Z1842" s="670"/>
      <c r="AA1842" s="608">
        <v>1</v>
      </c>
      <c r="AB1842" s="670"/>
      <c r="AC1842" s="670"/>
      <c r="AD1842" s="605">
        <v>1</v>
      </c>
    </row>
    <row r="1843" spans="1:30" ht="15.75" thickBot="1" x14ac:dyDescent="0.3">
      <c r="A1843" s="593" t="s">
        <v>428</v>
      </c>
      <c r="B1843" s="692" t="s">
        <v>398</v>
      </c>
      <c r="C1843" s="692" t="s">
        <v>396</v>
      </c>
      <c r="D1843" s="600" t="s">
        <v>397</v>
      </c>
      <c r="E1843" s="602"/>
      <c r="F1843" s="602"/>
      <c r="G1843" s="602"/>
      <c r="H1843" s="602"/>
      <c r="I1843" s="602"/>
      <c r="J1843" s="602"/>
      <c r="K1843" s="602"/>
      <c r="L1843" s="602"/>
      <c r="M1843" s="602"/>
      <c r="N1843" s="602"/>
      <c r="O1843" s="602"/>
      <c r="P1843" s="602"/>
      <c r="Q1843" s="591"/>
      <c r="R1843" s="604">
        <v>4</v>
      </c>
      <c r="S1843" s="604">
        <v>2</v>
      </c>
      <c r="T1843" s="604">
        <v>4</v>
      </c>
      <c r="U1843" s="604">
        <v>2</v>
      </c>
      <c r="V1843" s="604">
        <v>5</v>
      </c>
      <c r="W1843" s="604">
        <v>2</v>
      </c>
      <c r="X1843" s="604">
        <v>4</v>
      </c>
      <c r="Y1843" s="604">
        <v>7</v>
      </c>
      <c r="Z1843" s="604">
        <v>5</v>
      </c>
      <c r="AA1843" s="604">
        <v>2</v>
      </c>
      <c r="AB1843" s="604">
        <v>4</v>
      </c>
      <c r="AC1843" s="604">
        <v>2</v>
      </c>
      <c r="AD1843" s="605">
        <v>39</v>
      </c>
    </row>
    <row r="1844" spans="1:30" ht="15.75" thickBot="1" x14ac:dyDescent="0.3">
      <c r="A1844" s="593" t="s">
        <v>428</v>
      </c>
      <c r="B1844" s="692" t="s">
        <v>398</v>
      </c>
      <c r="C1844" s="692" t="s">
        <v>396</v>
      </c>
      <c r="D1844" s="606" t="s">
        <v>399</v>
      </c>
      <c r="E1844" s="670"/>
      <c r="F1844" s="670"/>
      <c r="G1844" s="670"/>
      <c r="H1844" s="670"/>
      <c r="I1844" s="670"/>
      <c r="J1844" s="670"/>
      <c r="K1844" s="670"/>
      <c r="L1844" s="670"/>
      <c r="M1844" s="670"/>
      <c r="N1844" s="670"/>
      <c r="O1844" s="670"/>
      <c r="P1844" s="670"/>
      <c r="Q1844" s="591"/>
      <c r="R1844" s="670"/>
      <c r="S1844" s="670"/>
      <c r="T1844" s="670"/>
      <c r="U1844" s="670"/>
      <c r="V1844" s="670"/>
      <c r="W1844" s="670"/>
      <c r="X1844" s="670"/>
      <c r="Y1844" s="670"/>
      <c r="Z1844" s="670"/>
      <c r="AA1844" s="670"/>
      <c r="AB1844" s="608">
        <v>1</v>
      </c>
      <c r="AC1844" s="670"/>
      <c r="AD1844" s="605">
        <v>1</v>
      </c>
    </row>
    <row r="1845" spans="1:30" ht="15.75" thickBot="1" x14ac:dyDescent="0.3">
      <c r="A1845" s="593" t="s">
        <v>428</v>
      </c>
      <c r="B1845" s="671" t="s">
        <v>400</v>
      </c>
      <c r="C1845" s="671" t="s">
        <v>400</v>
      </c>
      <c r="D1845" s="609" t="s">
        <v>400</v>
      </c>
      <c r="E1845" s="603">
        <v>1505.6</v>
      </c>
      <c r="F1845" s="603">
        <v>1100</v>
      </c>
      <c r="G1845" s="603">
        <v>1976.11</v>
      </c>
      <c r="H1845" s="603">
        <v>1100</v>
      </c>
      <c r="I1845" s="603">
        <v>3639.15</v>
      </c>
      <c r="J1845" s="603">
        <v>1118.76</v>
      </c>
      <c r="K1845" s="603">
        <v>2100</v>
      </c>
      <c r="L1845" s="603">
        <v>2715.4</v>
      </c>
      <c r="M1845" s="603">
        <v>3192.45</v>
      </c>
      <c r="N1845" s="603">
        <v>2913.55</v>
      </c>
      <c r="O1845" s="603">
        <v>3520.05</v>
      </c>
      <c r="P1845" s="603">
        <v>1150</v>
      </c>
      <c r="Q1845" s="603">
        <v>26031.07</v>
      </c>
      <c r="R1845" s="610">
        <v>4</v>
      </c>
      <c r="S1845" s="610">
        <v>2</v>
      </c>
      <c r="T1845" s="610">
        <v>5</v>
      </c>
      <c r="U1845" s="610">
        <v>2</v>
      </c>
      <c r="V1845" s="610">
        <v>8</v>
      </c>
      <c r="W1845" s="610">
        <v>3</v>
      </c>
      <c r="X1845" s="610">
        <v>4</v>
      </c>
      <c r="Y1845" s="610">
        <v>7</v>
      </c>
      <c r="Z1845" s="610">
        <v>7</v>
      </c>
      <c r="AA1845" s="610">
        <v>7</v>
      </c>
      <c r="AB1845" s="610">
        <v>6</v>
      </c>
      <c r="AC1845" s="610">
        <v>2</v>
      </c>
      <c r="AD1845" s="605">
        <v>45</v>
      </c>
    </row>
    <row r="1846" spans="1:30" ht="15.75" thickBot="1" x14ac:dyDescent="0.3">
      <c r="A1846" s="593" t="s">
        <v>429</v>
      </c>
      <c r="B1846" s="672">
        <v>45140</v>
      </c>
      <c r="C1846" s="671" t="s">
        <v>396</v>
      </c>
      <c r="D1846" s="606" t="s">
        <v>402</v>
      </c>
      <c r="E1846" s="607">
        <v>2289</v>
      </c>
      <c r="F1846" s="670"/>
      <c r="G1846" s="670"/>
      <c r="H1846" s="670"/>
      <c r="I1846" s="670"/>
      <c r="J1846" s="670"/>
      <c r="K1846" s="670"/>
      <c r="L1846" s="670"/>
      <c r="M1846" s="670"/>
      <c r="N1846" s="670"/>
      <c r="O1846" s="670"/>
      <c r="P1846" s="670"/>
      <c r="Q1846" s="603">
        <v>2289</v>
      </c>
      <c r="R1846" s="608">
        <v>3</v>
      </c>
      <c r="S1846" s="670"/>
      <c r="T1846" s="670"/>
      <c r="U1846" s="670"/>
      <c r="V1846" s="670"/>
      <c r="W1846" s="670"/>
      <c r="X1846" s="670"/>
      <c r="Y1846" s="670"/>
      <c r="Z1846" s="670"/>
      <c r="AA1846" s="670"/>
      <c r="AB1846" s="670"/>
      <c r="AC1846" s="670"/>
      <c r="AD1846" s="605">
        <v>3</v>
      </c>
    </row>
    <row r="1847" spans="1:30" ht="15.75" thickBot="1" x14ac:dyDescent="0.3">
      <c r="A1847" s="593" t="s">
        <v>429</v>
      </c>
      <c r="B1847" s="691">
        <v>45160</v>
      </c>
      <c r="C1847" s="692" t="s">
        <v>396</v>
      </c>
      <c r="D1847" s="600" t="s">
        <v>402</v>
      </c>
      <c r="E1847" s="601">
        <v>688</v>
      </c>
      <c r="F1847" s="602"/>
      <c r="G1847" s="602"/>
      <c r="H1847" s="602"/>
      <c r="I1847" s="602"/>
      <c r="J1847" s="602"/>
      <c r="K1847" s="602"/>
      <c r="L1847" s="602"/>
      <c r="M1847" s="602"/>
      <c r="N1847" s="602"/>
      <c r="O1847" s="602"/>
      <c r="P1847" s="602"/>
      <c r="Q1847" s="603">
        <v>688</v>
      </c>
      <c r="R1847" s="604">
        <v>1</v>
      </c>
      <c r="S1847" s="602"/>
      <c r="T1847" s="602"/>
      <c r="U1847" s="602"/>
      <c r="V1847" s="602"/>
      <c r="W1847" s="602"/>
      <c r="X1847" s="602"/>
      <c r="Y1847" s="602"/>
      <c r="Z1847" s="602"/>
      <c r="AA1847" s="602"/>
      <c r="AB1847" s="602"/>
      <c r="AC1847" s="602"/>
      <c r="AD1847" s="605">
        <v>1</v>
      </c>
    </row>
    <row r="1848" spans="1:30" ht="15.75" thickBot="1" x14ac:dyDescent="0.3">
      <c r="A1848" s="593" t="s">
        <v>429</v>
      </c>
      <c r="B1848" s="690">
        <v>45160</v>
      </c>
      <c r="C1848" s="692" t="s">
        <v>396</v>
      </c>
      <c r="D1848" s="606" t="s">
        <v>399</v>
      </c>
      <c r="E1848" s="607">
        <v>10375</v>
      </c>
      <c r="F1848" s="670"/>
      <c r="G1848" s="670"/>
      <c r="H1848" s="670"/>
      <c r="I1848" s="670"/>
      <c r="J1848" s="670"/>
      <c r="K1848" s="670"/>
      <c r="L1848" s="670"/>
      <c r="M1848" s="670"/>
      <c r="N1848" s="670"/>
      <c r="O1848" s="670"/>
      <c r="P1848" s="670"/>
      <c r="Q1848" s="603">
        <v>10375</v>
      </c>
      <c r="R1848" s="608">
        <v>13</v>
      </c>
      <c r="S1848" s="670"/>
      <c r="T1848" s="670"/>
      <c r="U1848" s="670"/>
      <c r="V1848" s="670"/>
      <c r="W1848" s="670"/>
      <c r="X1848" s="670"/>
      <c r="Y1848" s="670"/>
      <c r="Z1848" s="670"/>
      <c r="AA1848" s="670"/>
      <c r="AB1848" s="670"/>
      <c r="AC1848" s="670"/>
      <c r="AD1848" s="605">
        <v>13</v>
      </c>
    </row>
    <row r="1849" spans="1:30" ht="15.75" thickBot="1" x14ac:dyDescent="0.3">
      <c r="A1849" s="593" t="s">
        <v>429</v>
      </c>
      <c r="B1849" s="691">
        <v>45160</v>
      </c>
      <c r="C1849" s="692" t="s">
        <v>396</v>
      </c>
      <c r="D1849" s="600" t="s">
        <v>403</v>
      </c>
      <c r="E1849" s="601">
        <v>420</v>
      </c>
      <c r="F1849" s="602"/>
      <c r="G1849" s="602"/>
      <c r="H1849" s="602"/>
      <c r="I1849" s="602"/>
      <c r="J1849" s="602"/>
      <c r="K1849" s="602"/>
      <c r="L1849" s="602"/>
      <c r="M1849" s="602"/>
      <c r="N1849" s="602"/>
      <c r="O1849" s="602"/>
      <c r="P1849" s="602"/>
      <c r="Q1849" s="603">
        <v>420</v>
      </c>
      <c r="R1849" s="604">
        <v>1</v>
      </c>
      <c r="S1849" s="602"/>
      <c r="T1849" s="602"/>
      <c r="U1849" s="602"/>
      <c r="V1849" s="602"/>
      <c r="W1849" s="602"/>
      <c r="X1849" s="602"/>
      <c r="Y1849" s="602"/>
      <c r="Z1849" s="602"/>
      <c r="AA1849" s="602"/>
      <c r="AB1849" s="602"/>
      <c r="AC1849" s="602"/>
      <c r="AD1849" s="605">
        <v>1</v>
      </c>
    </row>
    <row r="1850" spans="1:30" ht="15.75" thickBot="1" x14ac:dyDescent="0.3">
      <c r="A1850" s="593" t="s">
        <v>429</v>
      </c>
      <c r="B1850" s="672">
        <v>45166</v>
      </c>
      <c r="C1850" s="671" t="s">
        <v>396</v>
      </c>
      <c r="D1850" s="606" t="s">
        <v>402</v>
      </c>
      <c r="E1850" s="607">
        <v>3880</v>
      </c>
      <c r="F1850" s="670"/>
      <c r="G1850" s="670"/>
      <c r="H1850" s="670"/>
      <c r="I1850" s="670"/>
      <c r="J1850" s="670"/>
      <c r="K1850" s="670"/>
      <c r="L1850" s="670"/>
      <c r="M1850" s="670"/>
      <c r="N1850" s="670"/>
      <c r="O1850" s="670"/>
      <c r="P1850" s="670"/>
      <c r="Q1850" s="603">
        <v>3880</v>
      </c>
      <c r="R1850" s="608">
        <v>6</v>
      </c>
      <c r="S1850" s="670"/>
      <c r="T1850" s="670"/>
      <c r="U1850" s="670"/>
      <c r="V1850" s="670"/>
      <c r="W1850" s="670"/>
      <c r="X1850" s="670"/>
      <c r="Y1850" s="670"/>
      <c r="Z1850" s="670"/>
      <c r="AA1850" s="670"/>
      <c r="AB1850" s="670"/>
      <c r="AC1850" s="670"/>
      <c r="AD1850" s="605">
        <v>6</v>
      </c>
    </row>
    <row r="1851" spans="1:30" ht="15.75" thickBot="1" x14ac:dyDescent="0.3">
      <c r="A1851" s="593" t="s">
        <v>429</v>
      </c>
      <c r="B1851" s="691">
        <v>45170</v>
      </c>
      <c r="C1851" s="692" t="s">
        <v>396</v>
      </c>
      <c r="D1851" s="600" t="s">
        <v>399</v>
      </c>
      <c r="E1851" s="601">
        <v>6817</v>
      </c>
      <c r="F1851" s="602"/>
      <c r="G1851" s="602"/>
      <c r="H1851" s="602"/>
      <c r="I1851" s="602"/>
      <c r="J1851" s="602"/>
      <c r="K1851" s="602"/>
      <c r="L1851" s="602"/>
      <c r="M1851" s="602"/>
      <c r="N1851" s="602"/>
      <c r="O1851" s="602"/>
      <c r="P1851" s="602"/>
      <c r="Q1851" s="603">
        <v>6817</v>
      </c>
      <c r="R1851" s="604">
        <v>10</v>
      </c>
      <c r="S1851" s="602"/>
      <c r="T1851" s="602"/>
      <c r="U1851" s="602"/>
      <c r="V1851" s="602"/>
      <c r="W1851" s="602"/>
      <c r="X1851" s="602"/>
      <c r="Y1851" s="602"/>
      <c r="Z1851" s="602"/>
      <c r="AA1851" s="602"/>
      <c r="AB1851" s="602"/>
      <c r="AC1851" s="602"/>
      <c r="AD1851" s="605">
        <v>10</v>
      </c>
    </row>
    <row r="1852" spans="1:30" ht="15.75" thickBot="1" x14ac:dyDescent="0.3">
      <c r="A1852" s="593" t="s">
        <v>429</v>
      </c>
      <c r="B1852" s="690">
        <v>45170</v>
      </c>
      <c r="C1852" s="692" t="s">
        <v>396</v>
      </c>
      <c r="D1852" s="606" t="s">
        <v>403</v>
      </c>
      <c r="E1852" s="607">
        <v>57</v>
      </c>
      <c r="F1852" s="670"/>
      <c r="G1852" s="670"/>
      <c r="H1852" s="670"/>
      <c r="I1852" s="670"/>
      <c r="J1852" s="670"/>
      <c r="K1852" s="670"/>
      <c r="L1852" s="670"/>
      <c r="M1852" s="670"/>
      <c r="N1852" s="670"/>
      <c r="O1852" s="670"/>
      <c r="P1852" s="670"/>
      <c r="Q1852" s="603">
        <v>57</v>
      </c>
      <c r="R1852" s="608">
        <v>1</v>
      </c>
      <c r="S1852" s="670"/>
      <c r="T1852" s="670"/>
      <c r="U1852" s="670"/>
      <c r="V1852" s="670"/>
      <c r="W1852" s="670"/>
      <c r="X1852" s="670"/>
      <c r="Y1852" s="670"/>
      <c r="Z1852" s="670"/>
      <c r="AA1852" s="670"/>
      <c r="AB1852" s="670"/>
      <c r="AC1852" s="670"/>
      <c r="AD1852" s="605">
        <v>1</v>
      </c>
    </row>
    <row r="1853" spans="1:30" ht="15.75" thickBot="1" x14ac:dyDescent="0.3">
      <c r="A1853" s="593" t="s">
        <v>429</v>
      </c>
      <c r="B1853" s="673">
        <v>45223</v>
      </c>
      <c r="C1853" s="671" t="s">
        <v>396</v>
      </c>
      <c r="D1853" s="600" t="s">
        <v>402</v>
      </c>
      <c r="E1853" s="602"/>
      <c r="F1853" s="602"/>
      <c r="G1853" s="601">
        <v>5115</v>
      </c>
      <c r="H1853" s="602"/>
      <c r="I1853" s="602"/>
      <c r="J1853" s="602"/>
      <c r="K1853" s="602"/>
      <c r="L1853" s="602"/>
      <c r="M1853" s="602"/>
      <c r="N1853" s="602"/>
      <c r="O1853" s="602"/>
      <c r="P1853" s="602"/>
      <c r="Q1853" s="603">
        <v>5115</v>
      </c>
      <c r="R1853" s="602"/>
      <c r="S1853" s="602"/>
      <c r="T1853" s="604">
        <v>8</v>
      </c>
      <c r="U1853" s="602"/>
      <c r="V1853" s="602"/>
      <c r="W1853" s="602"/>
      <c r="X1853" s="602"/>
      <c r="Y1853" s="602"/>
      <c r="Z1853" s="602"/>
      <c r="AA1853" s="602"/>
      <c r="AB1853" s="602"/>
      <c r="AC1853" s="602"/>
      <c r="AD1853" s="605">
        <v>8</v>
      </c>
    </row>
    <row r="1854" spans="1:30" ht="15.75" thickBot="1" x14ac:dyDescent="0.3">
      <c r="A1854" s="593" t="s">
        <v>429</v>
      </c>
      <c r="B1854" s="672">
        <v>45250</v>
      </c>
      <c r="C1854" s="671" t="s">
        <v>396</v>
      </c>
      <c r="D1854" s="606" t="s">
        <v>402</v>
      </c>
      <c r="E1854" s="670"/>
      <c r="F1854" s="607">
        <v>500</v>
      </c>
      <c r="G1854" s="670"/>
      <c r="H1854" s="607">
        <v>9604</v>
      </c>
      <c r="I1854" s="670"/>
      <c r="J1854" s="670"/>
      <c r="K1854" s="670"/>
      <c r="L1854" s="670"/>
      <c r="M1854" s="670"/>
      <c r="N1854" s="670"/>
      <c r="O1854" s="670"/>
      <c r="P1854" s="670"/>
      <c r="Q1854" s="603">
        <v>10104</v>
      </c>
      <c r="R1854" s="670"/>
      <c r="S1854" s="608">
        <v>1</v>
      </c>
      <c r="T1854" s="670"/>
      <c r="U1854" s="608">
        <v>16</v>
      </c>
      <c r="V1854" s="670"/>
      <c r="W1854" s="670"/>
      <c r="X1854" s="670"/>
      <c r="Y1854" s="670"/>
      <c r="Z1854" s="670"/>
      <c r="AA1854" s="670"/>
      <c r="AB1854" s="670"/>
      <c r="AC1854" s="670"/>
      <c r="AD1854" s="605">
        <v>17</v>
      </c>
    </row>
    <row r="1855" spans="1:30" ht="15.75" thickBot="1" x14ac:dyDescent="0.3">
      <c r="A1855" s="593" t="s">
        <v>429</v>
      </c>
      <c r="B1855" s="673">
        <v>45258</v>
      </c>
      <c r="C1855" s="671" t="s">
        <v>396</v>
      </c>
      <c r="D1855" s="600" t="s">
        <v>402</v>
      </c>
      <c r="E1855" s="602"/>
      <c r="F1855" s="602"/>
      <c r="G1855" s="602"/>
      <c r="H1855" s="601">
        <v>4759</v>
      </c>
      <c r="I1855" s="602"/>
      <c r="J1855" s="602"/>
      <c r="K1855" s="602"/>
      <c r="L1855" s="602"/>
      <c r="M1855" s="602"/>
      <c r="N1855" s="602"/>
      <c r="O1855" s="602"/>
      <c r="P1855" s="602"/>
      <c r="Q1855" s="603">
        <v>4759</v>
      </c>
      <c r="R1855" s="602"/>
      <c r="S1855" s="602"/>
      <c r="T1855" s="602"/>
      <c r="U1855" s="604">
        <v>11</v>
      </c>
      <c r="V1855" s="602"/>
      <c r="W1855" s="602"/>
      <c r="X1855" s="602"/>
      <c r="Y1855" s="602"/>
      <c r="Z1855" s="602"/>
      <c r="AA1855" s="602"/>
      <c r="AB1855" s="602"/>
      <c r="AC1855" s="602"/>
      <c r="AD1855" s="605">
        <v>11</v>
      </c>
    </row>
    <row r="1856" spans="1:30" ht="15.75" thickBot="1" x14ac:dyDescent="0.3">
      <c r="A1856" s="593" t="s">
        <v>429</v>
      </c>
      <c r="B1856" s="690">
        <v>45259</v>
      </c>
      <c r="C1856" s="692" t="s">
        <v>396</v>
      </c>
      <c r="D1856" s="606" t="s">
        <v>399</v>
      </c>
      <c r="E1856" s="670"/>
      <c r="F1856" s="670"/>
      <c r="G1856" s="607">
        <v>18164</v>
      </c>
      <c r="H1856" s="607">
        <v>40833</v>
      </c>
      <c r="I1856" s="670"/>
      <c r="J1856" s="670"/>
      <c r="K1856" s="670"/>
      <c r="L1856" s="670"/>
      <c r="M1856" s="670"/>
      <c r="N1856" s="670"/>
      <c r="O1856" s="670"/>
      <c r="P1856" s="670"/>
      <c r="Q1856" s="603">
        <v>58997</v>
      </c>
      <c r="R1856" s="670"/>
      <c r="S1856" s="670"/>
      <c r="T1856" s="608">
        <v>24</v>
      </c>
      <c r="U1856" s="608">
        <v>51</v>
      </c>
      <c r="V1856" s="670"/>
      <c r="W1856" s="670"/>
      <c r="X1856" s="670"/>
      <c r="Y1856" s="670"/>
      <c r="Z1856" s="670"/>
      <c r="AA1856" s="670"/>
      <c r="AB1856" s="670"/>
      <c r="AC1856" s="670"/>
      <c r="AD1856" s="605">
        <v>74</v>
      </c>
    </row>
    <row r="1857" spans="1:30" ht="15.75" thickBot="1" x14ac:dyDescent="0.3">
      <c r="A1857" s="593" t="s">
        <v>429</v>
      </c>
      <c r="B1857" s="691">
        <v>45259</v>
      </c>
      <c r="C1857" s="692" t="s">
        <v>396</v>
      </c>
      <c r="D1857" s="600" t="s">
        <v>403</v>
      </c>
      <c r="E1857" s="602"/>
      <c r="F1857" s="602"/>
      <c r="G1857" s="602"/>
      <c r="H1857" s="601">
        <v>1798</v>
      </c>
      <c r="I1857" s="602"/>
      <c r="J1857" s="602"/>
      <c r="K1857" s="602"/>
      <c r="L1857" s="602"/>
      <c r="M1857" s="602"/>
      <c r="N1857" s="602"/>
      <c r="O1857" s="602"/>
      <c r="P1857" s="602"/>
      <c r="Q1857" s="603">
        <v>1798</v>
      </c>
      <c r="R1857" s="602"/>
      <c r="S1857" s="602"/>
      <c r="T1857" s="602"/>
      <c r="U1857" s="604">
        <v>6</v>
      </c>
      <c r="V1857" s="602"/>
      <c r="W1857" s="602"/>
      <c r="X1857" s="602"/>
      <c r="Y1857" s="602"/>
      <c r="Z1857" s="602"/>
      <c r="AA1857" s="602"/>
      <c r="AB1857" s="602"/>
      <c r="AC1857" s="602"/>
      <c r="AD1857" s="605">
        <v>6</v>
      </c>
    </row>
    <row r="1858" spans="1:30" ht="15.75" thickBot="1" x14ac:dyDescent="0.3">
      <c r="A1858" s="593" t="s">
        <v>429</v>
      </c>
      <c r="B1858" s="690">
        <v>45268</v>
      </c>
      <c r="C1858" s="692" t="s">
        <v>396</v>
      </c>
      <c r="D1858" s="606" t="s">
        <v>399</v>
      </c>
      <c r="E1858" s="670"/>
      <c r="F1858" s="670"/>
      <c r="G1858" s="670"/>
      <c r="H1858" s="607">
        <v>31471</v>
      </c>
      <c r="I1858" s="670"/>
      <c r="J1858" s="670"/>
      <c r="K1858" s="670"/>
      <c r="L1858" s="670"/>
      <c r="M1858" s="670"/>
      <c r="N1858" s="670"/>
      <c r="O1858" s="670"/>
      <c r="P1858" s="670"/>
      <c r="Q1858" s="603">
        <v>31471</v>
      </c>
      <c r="R1858" s="670"/>
      <c r="S1858" s="670"/>
      <c r="T1858" s="670"/>
      <c r="U1858" s="608">
        <v>44</v>
      </c>
      <c r="V1858" s="670"/>
      <c r="W1858" s="670"/>
      <c r="X1858" s="670"/>
      <c r="Y1858" s="670"/>
      <c r="Z1858" s="670"/>
      <c r="AA1858" s="670"/>
      <c r="AB1858" s="670"/>
      <c r="AC1858" s="670"/>
      <c r="AD1858" s="605">
        <v>44</v>
      </c>
    </row>
    <row r="1859" spans="1:30" ht="15.75" thickBot="1" x14ac:dyDescent="0.3">
      <c r="A1859" s="593" t="s">
        <v>429</v>
      </c>
      <c r="B1859" s="691">
        <v>45268</v>
      </c>
      <c r="C1859" s="692" t="s">
        <v>396</v>
      </c>
      <c r="D1859" s="600" t="s">
        <v>403</v>
      </c>
      <c r="E1859" s="602"/>
      <c r="F1859" s="602"/>
      <c r="G1859" s="602"/>
      <c r="H1859" s="601">
        <v>120</v>
      </c>
      <c r="I1859" s="602"/>
      <c r="J1859" s="602"/>
      <c r="K1859" s="602"/>
      <c r="L1859" s="602"/>
      <c r="M1859" s="602"/>
      <c r="N1859" s="602"/>
      <c r="O1859" s="602"/>
      <c r="P1859" s="602"/>
      <c r="Q1859" s="603">
        <v>120</v>
      </c>
      <c r="R1859" s="602"/>
      <c r="S1859" s="602"/>
      <c r="T1859" s="602"/>
      <c r="U1859" s="604">
        <v>1</v>
      </c>
      <c r="V1859" s="602"/>
      <c r="W1859" s="602"/>
      <c r="X1859" s="602"/>
      <c r="Y1859" s="602"/>
      <c r="Z1859" s="602"/>
      <c r="AA1859" s="602"/>
      <c r="AB1859" s="602"/>
      <c r="AC1859" s="602"/>
      <c r="AD1859" s="605">
        <v>1</v>
      </c>
    </row>
    <row r="1860" spans="1:30" ht="15.75" thickBot="1" x14ac:dyDescent="0.3">
      <c r="A1860" s="593" t="s">
        <v>429</v>
      </c>
      <c r="B1860" s="690">
        <v>45273</v>
      </c>
      <c r="C1860" s="692" t="s">
        <v>396</v>
      </c>
      <c r="D1860" s="606" t="s">
        <v>399</v>
      </c>
      <c r="E1860" s="670"/>
      <c r="F1860" s="670"/>
      <c r="G1860" s="670"/>
      <c r="H1860" s="670"/>
      <c r="I1860" s="607">
        <v>23227</v>
      </c>
      <c r="J1860" s="670"/>
      <c r="K1860" s="670"/>
      <c r="L1860" s="670"/>
      <c r="M1860" s="670"/>
      <c r="N1860" s="670"/>
      <c r="O1860" s="670"/>
      <c r="P1860" s="670"/>
      <c r="Q1860" s="603">
        <v>23227</v>
      </c>
      <c r="R1860" s="670"/>
      <c r="S1860" s="670"/>
      <c r="T1860" s="670"/>
      <c r="U1860" s="670"/>
      <c r="V1860" s="608">
        <v>29</v>
      </c>
      <c r="W1860" s="670"/>
      <c r="X1860" s="670"/>
      <c r="Y1860" s="670"/>
      <c r="Z1860" s="670"/>
      <c r="AA1860" s="670"/>
      <c r="AB1860" s="670"/>
      <c r="AC1860" s="670"/>
      <c r="AD1860" s="605">
        <v>29</v>
      </c>
    </row>
    <row r="1861" spans="1:30" ht="15.75" thickBot="1" x14ac:dyDescent="0.3">
      <c r="A1861" s="593" t="s">
        <v>429</v>
      </c>
      <c r="B1861" s="691">
        <v>45273</v>
      </c>
      <c r="C1861" s="692" t="s">
        <v>396</v>
      </c>
      <c r="D1861" s="600" t="s">
        <v>403</v>
      </c>
      <c r="E1861" s="602"/>
      <c r="F1861" s="602"/>
      <c r="G1861" s="602"/>
      <c r="H1861" s="602"/>
      <c r="I1861" s="601">
        <v>1713</v>
      </c>
      <c r="J1861" s="602"/>
      <c r="K1861" s="602"/>
      <c r="L1861" s="602"/>
      <c r="M1861" s="602"/>
      <c r="N1861" s="602"/>
      <c r="O1861" s="602"/>
      <c r="P1861" s="602"/>
      <c r="Q1861" s="603">
        <v>1713</v>
      </c>
      <c r="R1861" s="602"/>
      <c r="S1861" s="602"/>
      <c r="T1861" s="602"/>
      <c r="U1861" s="602"/>
      <c r="V1861" s="604">
        <v>5</v>
      </c>
      <c r="W1861" s="602"/>
      <c r="X1861" s="602"/>
      <c r="Y1861" s="602"/>
      <c r="Z1861" s="602"/>
      <c r="AA1861" s="602"/>
      <c r="AB1861" s="602"/>
      <c r="AC1861" s="602"/>
      <c r="AD1861" s="605">
        <v>5</v>
      </c>
    </row>
    <row r="1862" spans="1:30" ht="15.75" thickBot="1" x14ac:dyDescent="0.3">
      <c r="A1862" s="593" t="s">
        <v>429</v>
      </c>
      <c r="B1862" s="672">
        <v>45274</v>
      </c>
      <c r="C1862" s="671" t="s">
        <v>396</v>
      </c>
      <c r="D1862" s="606" t="s">
        <v>402</v>
      </c>
      <c r="E1862" s="670"/>
      <c r="F1862" s="670"/>
      <c r="G1862" s="670"/>
      <c r="H1862" s="607">
        <v>1490</v>
      </c>
      <c r="I1862" s="607">
        <v>1903</v>
      </c>
      <c r="J1862" s="670"/>
      <c r="K1862" s="670"/>
      <c r="L1862" s="670"/>
      <c r="M1862" s="670"/>
      <c r="N1862" s="670"/>
      <c r="O1862" s="670"/>
      <c r="P1862" s="670"/>
      <c r="Q1862" s="603">
        <v>3393</v>
      </c>
      <c r="R1862" s="670"/>
      <c r="S1862" s="670"/>
      <c r="T1862" s="670"/>
      <c r="U1862" s="608">
        <v>2</v>
      </c>
      <c r="V1862" s="608">
        <v>4</v>
      </c>
      <c r="W1862" s="670"/>
      <c r="X1862" s="670"/>
      <c r="Y1862" s="670"/>
      <c r="Z1862" s="670"/>
      <c r="AA1862" s="670"/>
      <c r="AB1862" s="670"/>
      <c r="AC1862" s="670"/>
      <c r="AD1862" s="605">
        <v>6</v>
      </c>
    </row>
    <row r="1863" spans="1:30" ht="15.75" thickBot="1" x14ac:dyDescent="0.3">
      <c r="A1863" s="593" t="s">
        <v>429</v>
      </c>
      <c r="B1863" s="673">
        <v>45288</v>
      </c>
      <c r="C1863" s="671" t="s">
        <v>396</v>
      </c>
      <c r="D1863" s="600" t="s">
        <v>402</v>
      </c>
      <c r="E1863" s="602"/>
      <c r="F1863" s="602"/>
      <c r="G1863" s="602"/>
      <c r="H1863" s="602"/>
      <c r="I1863" s="601">
        <v>6265</v>
      </c>
      <c r="J1863" s="602"/>
      <c r="K1863" s="602"/>
      <c r="L1863" s="602"/>
      <c r="M1863" s="602"/>
      <c r="N1863" s="602"/>
      <c r="O1863" s="602"/>
      <c r="P1863" s="602"/>
      <c r="Q1863" s="603">
        <v>6265</v>
      </c>
      <c r="R1863" s="602"/>
      <c r="S1863" s="602"/>
      <c r="T1863" s="602"/>
      <c r="U1863" s="602"/>
      <c r="V1863" s="604">
        <v>11</v>
      </c>
      <c r="W1863" s="602"/>
      <c r="X1863" s="602"/>
      <c r="Y1863" s="602"/>
      <c r="Z1863" s="602"/>
      <c r="AA1863" s="602"/>
      <c r="AB1863" s="602"/>
      <c r="AC1863" s="602"/>
      <c r="AD1863" s="605">
        <v>11</v>
      </c>
    </row>
    <row r="1864" spans="1:30" ht="15.75" thickBot="1" x14ac:dyDescent="0.3">
      <c r="A1864" s="593" t="s">
        <v>429</v>
      </c>
      <c r="B1864" s="690">
        <v>45294</v>
      </c>
      <c r="C1864" s="692" t="s">
        <v>396</v>
      </c>
      <c r="D1864" s="606" t="s">
        <v>399</v>
      </c>
      <c r="E1864" s="670"/>
      <c r="F1864" s="670"/>
      <c r="G1864" s="670"/>
      <c r="H1864" s="670"/>
      <c r="I1864" s="607">
        <v>16984</v>
      </c>
      <c r="J1864" s="607">
        <v>1094</v>
      </c>
      <c r="K1864" s="670"/>
      <c r="L1864" s="670"/>
      <c r="M1864" s="670"/>
      <c r="N1864" s="670"/>
      <c r="O1864" s="670"/>
      <c r="P1864" s="670"/>
      <c r="Q1864" s="603">
        <v>18078</v>
      </c>
      <c r="R1864" s="670"/>
      <c r="S1864" s="670"/>
      <c r="T1864" s="670"/>
      <c r="U1864" s="670"/>
      <c r="V1864" s="608">
        <v>22</v>
      </c>
      <c r="W1864" s="608">
        <v>3</v>
      </c>
      <c r="X1864" s="670"/>
      <c r="Y1864" s="670"/>
      <c r="Z1864" s="670"/>
      <c r="AA1864" s="670"/>
      <c r="AB1864" s="670"/>
      <c r="AC1864" s="670"/>
      <c r="AD1864" s="605">
        <v>22</v>
      </c>
    </row>
    <row r="1865" spans="1:30" ht="15.75" thickBot="1" x14ac:dyDescent="0.3">
      <c r="A1865" s="593" t="s">
        <v>429</v>
      </c>
      <c r="B1865" s="691">
        <v>45294</v>
      </c>
      <c r="C1865" s="692" t="s">
        <v>396</v>
      </c>
      <c r="D1865" s="600" t="s">
        <v>403</v>
      </c>
      <c r="E1865" s="602"/>
      <c r="F1865" s="602"/>
      <c r="G1865" s="602"/>
      <c r="H1865" s="602"/>
      <c r="I1865" s="601">
        <v>445</v>
      </c>
      <c r="J1865" s="602"/>
      <c r="K1865" s="602"/>
      <c r="L1865" s="602"/>
      <c r="M1865" s="602"/>
      <c r="N1865" s="602"/>
      <c r="O1865" s="602"/>
      <c r="P1865" s="602"/>
      <c r="Q1865" s="603">
        <v>445</v>
      </c>
      <c r="R1865" s="602"/>
      <c r="S1865" s="602"/>
      <c r="T1865" s="602"/>
      <c r="U1865" s="602"/>
      <c r="V1865" s="604">
        <v>1</v>
      </c>
      <c r="W1865" s="602"/>
      <c r="X1865" s="602"/>
      <c r="Y1865" s="602"/>
      <c r="Z1865" s="602"/>
      <c r="AA1865" s="602"/>
      <c r="AB1865" s="602"/>
      <c r="AC1865" s="602"/>
      <c r="AD1865" s="605">
        <v>1</v>
      </c>
    </row>
    <row r="1866" spans="1:30" ht="15.75" thickBot="1" x14ac:dyDescent="0.3">
      <c r="A1866" s="593" t="s">
        <v>429</v>
      </c>
      <c r="B1866" s="690">
        <v>45300</v>
      </c>
      <c r="C1866" s="692" t="s">
        <v>396</v>
      </c>
      <c r="D1866" s="606" t="s">
        <v>399</v>
      </c>
      <c r="E1866" s="670"/>
      <c r="F1866" s="670"/>
      <c r="G1866" s="670"/>
      <c r="H1866" s="670"/>
      <c r="I1866" s="670"/>
      <c r="J1866" s="607">
        <v>23487</v>
      </c>
      <c r="K1866" s="670"/>
      <c r="L1866" s="670"/>
      <c r="M1866" s="670"/>
      <c r="N1866" s="670"/>
      <c r="O1866" s="670"/>
      <c r="P1866" s="670"/>
      <c r="Q1866" s="603">
        <v>23487</v>
      </c>
      <c r="R1866" s="670"/>
      <c r="S1866" s="670"/>
      <c r="T1866" s="670"/>
      <c r="U1866" s="670"/>
      <c r="V1866" s="670"/>
      <c r="W1866" s="608">
        <v>32</v>
      </c>
      <c r="X1866" s="670"/>
      <c r="Y1866" s="670"/>
      <c r="Z1866" s="670"/>
      <c r="AA1866" s="670"/>
      <c r="AB1866" s="670"/>
      <c r="AC1866" s="670"/>
      <c r="AD1866" s="605">
        <v>32</v>
      </c>
    </row>
    <row r="1867" spans="1:30" ht="15.75" thickBot="1" x14ac:dyDescent="0.3">
      <c r="A1867" s="593" t="s">
        <v>429</v>
      </c>
      <c r="B1867" s="691">
        <v>45300</v>
      </c>
      <c r="C1867" s="692" t="s">
        <v>396</v>
      </c>
      <c r="D1867" s="600" t="s">
        <v>403</v>
      </c>
      <c r="E1867" s="602"/>
      <c r="F1867" s="602"/>
      <c r="G1867" s="602"/>
      <c r="H1867" s="602"/>
      <c r="I1867" s="602"/>
      <c r="J1867" s="601">
        <v>1027</v>
      </c>
      <c r="K1867" s="602"/>
      <c r="L1867" s="602"/>
      <c r="M1867" s="602"/>
      <c r="N1867" s="602"/>
      <c r="O1867" s="602"/>
      <c r="P1867" s="602"/>
      <c r="Q1867" s="603">
        <v>1027</v>
      </c>
      <c r="R1867" s="602"/>
      <c r="S1867" s="602"/>
      <c r="T1867" s="602"/>
      <c r="U1867" s="602"/>
      <c r="V1867" s="602"/>
      <c r="W1867" s="604">
        <v>4</v>
      </c>
      <c r="X1867" s="602"/>
      <c r="Y1867" s="602"/>
      <c r="Z1867" s="602"/>
      <c r="AA1867" s="602"/>
      <c r="AB1867" s="602"/>
      <c r="AC1867" s="602"/>
      <c r="AD1867" s="605">
        <v>4</v>
      </c>
    </row>
    <row r="1868" spans="1:30" ht="15.75" thickBot="1" x14ac:dyDescent="0.3">
      <c r="A1868" s="593" t="s">
        <v>429</v>
      </c>
      <c r="B1868" s="672">
        <v>45302</v>
      </c>
      <c r="C1868" s="671" t="s">
        <v>396</v>
      </c>
      <c r="D1868" s="606" t="s">
        <v>399</v>
      </c>
      <c r="E1868" s="670"/>
      <c r="F1868" s="670"/>
      <c r="G1868" s="670"/>
      <c r="H1868" s="670"/>
      <c r="I1868" s="670"/>
      <c r="J1868" s="607">
        <v>42080</v>
      </c>
      <c r="K1868" s="670"/>
      <c r="L1868" s="670"/>
      <c r="M1868" s="670"/>
      <c r="N1868" s="670"/>
      <c r="O1868" s="670"/>
      <c r="P1868" s="670"/>
      <c r="Q1868" s="603">
        <v>42080</v>
      </c>
      <c r="R1868" s="670"/>
      <c r="S1868" s="670"/>
      <c r="T1868" s="670"/>
      <c r="U1868" s="670"/>
      <c r="V1868" s="670"/>
      <c r="W1868" s="608">
        <v>51</v>
      </c>
      <c r="X1868" s="670"/>
      <c r="Y1868" s="670"/>
      <c r="Z1868" s="670"/>
      <c r="AA1868" s="670"/>
      <c r="AB1868" s="670"/>
      <c r="AC1868" s="670"/>
      <c r="AD1868" s="605">
        <v>51</v>
      </c>
    </row>
    <row r="1869" spans="1:30" ht="15.75" thickBot="1" x14ac:dyDescent="0.3">
      <c r="A1869" s="593" t="s">
        <v>429</v>
      </c>
      <c r="B1869" s="673">
        <v>45313</v>
      </c>
      <c r="C1869" s="671" t="s">
        <v>396</v>
      </c>
      <c r="D1869" s="600" t="s">
        <v>402</v>
      </c>
      <c r="E1869" s="602"/>
      <c r="F1869" s="602"/>
      <c r="G1869" s="602"/>
      <c r="H1869" s="601">
        <v>261</v>
      </c>
      <c r="I1869" s="602"/>
      <c r="J1869" s="601">
        <v>11353</v>
      </c>
      <c r="K1869" s="602"/>
      <c r="L1869" s="602"/>
      <c r="M1869" s="602"/>
      <c r="N1869" s="602"/>
      <c r="O1869" s="602"/>
      <c r="P1869" s="602"/>
      <c r="Q1869" s="603">
        <v>11614</v>
      </c>
      <c r="R1869" s="602"/>
      <c r="S1869" s="602"/>
      <c r="T1869" s="602"/>
      <c r="U1869" s="604">
        <v>1</v>
      </c>
      <c r="V1869" s="602"/>
      <c r="W1869" s="604">
        <v>20</v>
      </c>
      <c r="X1869" s="602"/>
      <c r="Y1869" s="602"/>
      <c r="Z1869" s="602"/>
      <c r="AA1869" s="602"/>
      <c r="AB1869" s="602"/>
      <c r="AC1869" s="602"/>
      <c r="AD1869" s="605">
        <v>21</v>
      </c>
    </row>
    <row r="1870" spans="1:30" ht="15.75" thickBot="1" x14ac:dyDescent="0.3">
      <c r="A1870" s="593" t="s">
        <v>429</v>
      </c>
      <c r="B1870" s="690">
        <v>45315</v>
      </c>
      <c r="C1870" s="692" t="s">
        <v>396</v>
      </c>
      <c r="D1870" s="606" t="s">
        <v>399</v>
      </c>
      <c r="E1870" s="670"/>
      <c r="F1870" s="670"/>
      <c r="G1870" s="670"/>
      <c r="H1870" s="670"/>
      <c r="I1870" s="670"/>
      <c r="J1870" s="607">
        <v>12669</v>
      </c>
      <c r="K1870" s="670"/>
      <c r="L1870" s="670"/>
      <c r="M1870" s="670"/>
      <c r="N1870" s="670"/>
      <c r="O1870" s="670"/>
      <c r="P1870" s="670"/>
      <c r="Q1870" s="603">
        <v>12669</v>
      </c>
      <c r="R1870" s="670"/>
      <c r="S1870" s="670"/>
      <c r="T1870" s="670"/>
      <c r="U1870" s="670"/>
      <c r="V1870" s="670"/>
      <c r="W1870" s="608">
        <v>16</v>
      </c>
      <c r="X1870" s="670"/>
      <c r="Y1870" s="670"/>
      <c r="Z1870" s="670"/>
      <c r="AA1870" s="670"/>
      <c r="AB1870" s="670"/>
      <c r="AC1870" s="670"/>
      <c r="AD1870" s="605">
        <v>16</v>
      </c>
    </row>
    <row r="1871" spans="1:30" ht="15.75" thickBot="1" x14ac:dyDescent="0.3">
      <c r="A1871" s="593" t="s">
        <v>429</v>
      </c>
      <c r="B1871" s="691">
        <v>45315</v>
      </c>
      <c r="C1871" s="692" t="s">
        <v>396</v>
      </c>
      <c r="D1871" s="600" t="s">
        <v>403</v>
      </c>
      <c r="E1871" s="602"/>
      <c r="F1871" s="602"/>
      <c r="G1871" s="602"/>
      <c r="H1871" s="602"/>
      <c r="I1871" s="602"/>
      <c r="J1871" s="601">
        <v>251</v>
      </c>
      <c r="K1871" s="602"/>
      <c r="L1871" s="602"/>
      <c r="M1871" s="602"/>
      <c r="N1871" s="602"/>
      <c r="O1871" s="602"/>
      <c r="P1871" s="602"/>
      <c r="Q1871" s="603">
        <v>251</v>
      </c>
      <c r="R1871" s="602"/>
      <c r="S1871" s="602"/>
      <c r="T1871" s="602"/>
      <c r="U1871" s="602"/>
      <c r="V1871" s="602"/>
      <c r="W1871" s="604">
        <v>1</v>
      </c>
      <c r="X1871" s="602"/>
      <c r="Y1871" s="602"/>
      <c r="Z1871" s="602"/>
      <c r="AA1871" s="602"/>
      <c r="AB1871" s="602"/>
      <c r="AC1871" s="602"/>
      <c r="AD1871" s="605">
        <v>1</v>
      </c>
    </row>
    <row r="1872" spans="1:30" ht="15.75" thickBot="1" x14ac:dyDescent="0.3">
      <c r="A1872" s="593" t="s">
        <v>429</v>
      </c>
      <c r="B1872" s="672">
        <v>45322</v>
      </c>
      <c r="C1872" s="671" t="s">
        <v>396</v>
      </c>
      <c r="D1872" s="606" t="s">
        <v>402</v>
      </c>
      <c r="E1872" s="670"/>
      <c r="F1872" s="670"/>
      <c r="G1872" s="670"/>
      <c r="H1872" s="670"/>
      <c r="I1872" s="670"/>
      <c r="J1872" s="607">
        <v>9588</v>
      </c>
      <c r="K1872" s="670"/>
      <c r="L1872" s="670"/>
      <c r="M1872" s="670"/>
      <c r="N1872" s="670"/>
      <c r="O1872" s="670"/>
      <c r="P1872" s="670"/>
      <c r="Q1872" s="603">
        <v>9588</v>
      </c>
      <c r="R1872" s="670"/>
      <c r="S1872" s="670"/>
      <c r="T1872" s="670"/>
      <c r="U1872" s="670"/>
      <c r="V1872" s="670"/>
      <c r="W1872" s="608">
        <v>14</v>
      </c>
      <c r="X1872" s="670"/>
      <c r="Y1872" s="670"/>
      <c r="Z1872" s="670"/>
      <c r="AA1872" s="670"/>
      <c r="AB1872" s="670"/>
      <c r="AC1872" s="670"/>
      <c r="AD1872" s="605">
        <v>14</v>
      </c>
    </row>
    <row r="1873" spans="1:30" ht="15.75" thickBot="1" x14ac:dyDescent="0.3">
      <c r="A1873" s="593" t="s">
        <v>429</v>
      </c>
      <c r="B1873" s="691">
        <v>45324</v>
      </c>
      <c r="C1873" s="692" t="s">
        <v>396</v>
      </c>
      <c r="D1873" s="600" t="s">
        <v>399</v>
      </c>
      <c r="E1873" s="602"/>
      <c r="F1873" s="602"/>
      <c r="G1873" s="602"/>
      <c r="H1873" s="602"/>
      <c r="I1873" s="602"/>
      <c r="J1873" s="601">
        <v>28575</v>
      </c>
      <c r="K1873" s="602"/>
      <c r="L1873" s="602"/>
      <c r="M1873" s="602"/>
      <c r="N1873" s="602"/>
      <c r="O1873" s="602"/>
      <c r="P1873" s="602"/>
      <c r="Q1873" s="603">
        <v>28575</v>
      </c>
      <c r="R1873" s="602"/>
      <c r="S1873" s="602"/>
      <c r="T1873" s="602"/>
      <c r="U1873" s="602"/>
      <c r="V1873" s="602"/>
      <c r="W1873" s="604">
        <v>31</v>
      </c>
      <c r="X1873" s="602"/>
      <c r="Y1873" s="602"/>
      <c r="Z1873" s="602"/>
      <c r="AA1873" s="602"/>
      <c r="AB1873" s="602"/>
      <c r="AC1873" s="602"/>
      <c r="AD1873" s="605">
        <v>31</v>
      </c>
    </row>
    <row r="1874" spans="1:30" ht="15.75" thickBot="1" x14ac:dyDescent="0.3">
      <c r="A1874" s="593" t="s">
        <v>429</v>
      </c>
      <c r="B1874" s="690">
        <v>45324</v>
      </c>
      <c r="C1874" s="692" t="s">
        <v>396</v>
      </c>
      <c r="D1874" s="606" t="s">
        <v>403</v>
      </c>
      <c r="E1874" s="670"/>
      <c r="F1874" s="670"/>
      <c r="G1874" s="670"/>
      <c r="H1874" s="670"/>
      <c r="I1874" s="670"/>
      <c r="J1874" s="607">
        <v>1298</v>
      </c>
      <c r="K1874" s="670"/>
      <c r="L1874" s="670"/>
      <c r="M1874" s="670"/>
      <c r="N1874" s="670"/>
      <c r="O1874" s="670"/>
      <c r="P1874" s="670"/>
      <c r="Q1874" s="603">
        <v>1298</v>
      </c>
      <c r="R1874" s="670"/>
      <c r="S1874" s="670"/>
      <c r="T1874" s="670"/>
      <c r="U1874" s="670"/>
      <c r="V1874" s="670"/>
      <c r="W1874" s="608">
        <v>3</v>
      </c>
      <c r="X1874" s="670"/>
      <c r="Y1874" s="670"/>
      <c r="Z1874" s="670"/>
      <c r="AA1874" s="670"/>
      <c r="AB1874" s="670"/>
      <c r="AC1874" s="670"/>
      <c r="AD1874" s="605">
        <v>3</v>
      </c>
    </row>
    <row r="1875" spans="1:30" ht="15.75" thickBot="1" x14ac:dyDescent="0.3">
      <c r="A1875" s="593" t="s">
        <v>429</v>
      </c>
      <c r="B1875" s="691">
        <v>45337</v>
      </c>
      <c r="C1875" s="692" t="s">
        <v>396</v>
      </c>
      <c r="D1875" s="600" t="s">
        <v>399</v>
      </c>
      <c r="E1875" s="602"/>
      <c r="F1875" s="602"/>
      <c r="G1875" s="602"/>
      <c r="H1875" s="602"/>
      <c r="I1875" s="602"/>
      <c r="J1875" s="602"/>
      <c r="K1875" s="601">
        <v>10041</v>
      </c>
      <c r="L1875" s="602"/>
      <c r="M1875" s="602"/>
      <c r="N1875" s="602"/>
      <c r="O1875" s="602"/>
      <c r="P1875" s="602"/>
      <c r="Q1875" s="603">
        <v>10041</v>
      </c>
      <c r="R1875" s="602"/>
      <c r="S1875" s="602"/>
      <c r="T1875" s="602"/>
      <c r="U1875" s="602"/>
      <c r="V1875" s="602"/>
      <c r="W1875" s="602"/>
      <c r="X1875" s="604">
        <v>11</v>
      </c>
      <c r="Y1875" s="602"/>
      <c r="Z1875" s="602"/>
      <c r="AA1875" s="602"/>
      <c r="AB1875" s="602"/>
      <c r="AC1875" s="602"/>
      <c r="AD1875" s="605">
        <v>11</v>
      </c>
    </row>
    <row r="1876" spans="1:30" ht="15.75" thickBot="1" x14ac:dyDescent="0.3">
      <c r="A1876" s="593" t="s">
        <v>429</v>
      </c>
      <c r="B1876" s="690">
        <v>45337</v>
      </c>
      <c r="C1876" s="692" t="s">
        <v>396</v>
      </c>
      <c r="D1876" s="606" t="s">
        <v>403</v>
      </c>
      <c r="E1876" s="670"/>
      <c r="F1876" s="670"/>
      <c r="G1876" s="670"/>
      <c r="H1876" s="670"/>
      <c r="I1876" s="670"/>
      <c r="J1876" s="670"/>
      <c r="K1876" s="607">
        <v>564</v>
      </c>
      <c r="L1876" s="670"/>
      <c r="M1876" s="670"/>
      <c r="N1876" s="670"/>
      <c r="O1876" s="670"/>
      <c r="P1876" s="670"/>
      <c r="Q1876" s="603">
        <v>564</v>
      </c>
      <c r="R1876" s="670"/>
      <c r="S1876" s="670"/>
      <c r="T1876" s="670"/>
      <c r="U1876" s="670"/>
      <c r="V1876" s="670"/>
      <c r="W1876" s="670"/>
      <c r="X1876" s="608">
        <v>1</v>
      </c>
      <c r="Y1876" s="670"/>
      <c r="Z1876" s="670"/>
      <c r="AA1876" s="670"/>
      <c r="AB1876" s="670"/>
      <c r="AC1876" s="670"/>
      <c r="AD1876" s="605">
        <v>1</v>
      </c>
    </row>
    <row r="1877" spans="1:30" ht="15.75" thickBot="1" x14ac:dyDescent="0.3">
      <c r="A1877" s="593" t="s">
        <v>429</v>
      </c>
      <c r="B1877" s="673">
        <v>45343</v>
      </c>
      <c r="C1877" s="671" t="s">
        <v>396</v>
      </c>
      <c r="D1877" s="600" t="s">
        <v>402</v>
      </c>
      <c r="E1877" s="602"/>
      <c r="F1877" s="602"/>
      <c r="G1877" s="602"/>
      <c r="H1877" s="602"/>
      <c r="I1877" s="601">
        <v>279</v>
      </c>
      <c r="J1877" s="601">
        <v>2350</v>
      </c>
      <c r="K1877" s="601">
        <v>7587</v>
      </c>
      <c r="L1877" s="602"/>
      <c r="M1877" s="602"/>
      <c r="N1877" s="602"/>
      <c r="O1877" s="602"/>
      <c r="P1877" s="602"/>
      <c r="Q1877" s="603">
        <v>10216</v>
      </c>
      <c r="R1877" s="602"/>
      <c r="S1877" s="602"/>
      <c r="T1877" s="602"/>
      <c r="U1877" s="602"/>
      <c r="V1877" s="604">
        <v>1</v>
      </c>
      <c r="W1877" s="604">
        <v>3</v>
      </c>
      <c r="X1877" s="604">
        <v>13</v>
      </c>
      <c r="Y1877" s="602"/>
      <c r="Z1877" s="602"/>
      <c r="AA1877" s="602"/>
      <c r="AB1877" s="602"/>
      <c r="AC1877" s="602"/>
      <c r="AD1877" s="605">
        <v>17</v>
      </c>
    </row>
    <row r="1878" spans="1:30" ht="15.75" thickBot="1" x14ac:dyDescent="0.3">
      <c r="A1878" s="593" t="s">
        <v>429</v>
      </c>
      <c r="B1878" s="690">
        <v>45344</v>
      </c>
      <c r="C1878" s="692" t="s">
        <v>396</v>
      </c>
      <c r="D1878" s="606" t="s">
        <v>399</v>
      </c>
      <c r="E1878" s="670"/>
      <c r="F1878" s="670"/>
      <c r="G1878" s="670"/>
      <c r="H1878" s="670"/>
      <c r="I1878" s="670"/>
      <c r="J1878" s="670"/>
      <c r="K1878" s="607">
        <v>36598</v>
      </c>
      <c r="L1878" s="670"/>
      <c r="M1878" s="670"/>
      <c r="N1878" s="670"/>
      <c r="O1878" s="670"/>
      <c r="P1878" s="670"/>
      <c r="Q1878" s="603">
        <v>36598</v>
      </c>
      <c r="R1878" s="670"/>
      <c r="S1878" s="670"/>
      <c r="T1878" s="670"/>
      <c r="U1878" s="670"/>
      <c r="V1878" s="670"/>
      <c r="W1878" s="670"/>
      <c r="X1878" s="608">
        <v>41</v>
      </c>
      <c r="Y1878" s="670"/>
      <c r="Z1878" s="670"/>
      <c r="AA1878" s="670"/>
      <c r="AB1878" s="670"/>
      <c r="AC1878" s="670"/>
      <c r="AD1878" s="605">
        <v>41</v>
      </c>
    </row>
    <row r="1879" spans="1:30" ht="15.75" thickBot="1" x14ac:dyDescent="0.3">
      <c r="A1879" s="593" t="s">
        <v>429</v>
      </c>
      <c r="B1879" s="691">
        <v>45344</v>
      </c>
      <c r="C1879" s="692" t="s">
        <v>396</v>
      </c>
      <c r="D1879" s="600" t="s">
        <v>403</v>
      </c>
      <c r="E1879" s="602"/>
      <c r="F1879" s="602"/>
      <c r="G1879" s="602"/>
      <c r="H1879" s="602"/>
      <c r="I1879" s="602"/>
      <c r="J1879" s="602"/>
      <c r="K1879" s="601">
        <v>1318</v>
      </c>
      <c r="L1879" s="602"/>
      <c r="M1879" s="602"/>
      <c r="N1879" s="602"/>
      <c r="O1879" s="602"/>
      <c r="P1879" s="602"/>
      <c r="Q1879" s="603">
        <v>1318</v>
      </c>
      <c r="R1879" s="602"/>
      <c r="S1879" s="602"/>
      <c r="T1879" s="602"/>
      <c r="U1879" s="602"/>
      <c r="V1879" s="602"/>
      <c r="W1879" s="602"/>
      <c r="X1879" s="604">
        <v>5</v>
      </c>
      <c r="Y1879" s="602"/>
      <c r="Z1879" s="602"/>
      <c r="AA1879" s="602"/>
      <c r="AB1879" s="602"/>
      <c r="AC1879" s="602"/>
      <c r="AD1879" s="605">
        <v>5</v>
      </c>
    </row>
    <row r="1880" spans="1:30" ht="15.75" thickBot="1" x14ac:dyDescent="0.3">
      <c r="A1880" s="593" t="s">
        <v>429</v>
      </c>
      <c r="B1880" s="672">
        <v>45349</v>
      </c>
      <c r="C1880" s="671" t="s">
        <v>396</v>
      </c>
      <c r="D1880" s="606" t="s">
        <v>402</v>
      </c>
      <c r="E1880" s="670"/>
      <c r="F1880" s="670"/>
      <c r="G1880" s="670"/>
      <c r="H1880" s="670"/>
      <c r="I1880" s="670"/>
      <c r="J1880" s="670"/>
      <c r="K1880" s="607">
        <v>10602</v>
      </c>
      <c r="L1880" s="670"/>
      <c r="M1880" s="670"/>
      <c r="N1880" s="670"/>
      <c r="O1880" s="670"/>
      <c r="P1880" s="670"/>
      <c r="Q1880" s="603">
        <v>10602</v>
      </c>
      <c r="R1880" s="670"/>
      <c r="S1880" s="670"/>
      <c r="T1880" s="670"/>
      <c r="U1880" s="670"/>
      <c r="V1880" s="670"/>
      <c r="W1880" s="670"/>
      <c r="X1880" s="608">
        <v>15</v>
      </c>
      <c r="Y1880" s="670"/>
      <c r="Z1880" s="670"/>
      <c r="AA1880" s="670"/>
      <c r="AB1880" s="670"/>
      <c r="AC1880" s="670"/>
      <c r="AD1880" s="605">
        <v>15</v>
      </c>
    </row>
    <row r="1881" spans="1:30" ht="15.75" thickBot="1" x14ac:dyDescent="0.3">
      <c r="A1881" s="593" t="s">
        <v>429</v>
      </c>
      <c r="B1881" s="673">
        <v>45363</v>
      </c>
      <c r="C1881" s="671" t="s">
        <v>396</v>
      </c>
      <c r="D1881" s="600" t="s">
        <v>402</v>
      </c>
      <c r="E1881" s="602"/>
      <c r="F1881" s="602"/>
      <c r="G1881" s="602"/>
      <c r="H1881" s="602"/>
      <c r="I1881" s="602"/>
      <c r="J1881" s="601">
        <v>1000</v>
      </c>
      <c r="K1881" s="602"/>
      <c r="L1881" s="601">
        <v>11510</v>
      </c>
      <c r="M1881" s="602"/>
      <c r="N1881" s="602"/>
      <c r="O1881" s="602"/>
      <c r="P1881" s="602"/>
      <c r="Q1881" s="603">
        <v>12510</v>
      </c>
      <c r="R1881" s="602"/>
      <c r="S1881" s="602"/>
      <c r="T1881" s="602"/>
      <c r="U1881" s="602"/>
      <c r="V1881" s="602"/>
      <c r="W1881" s="604">
        <v>1</v>
      </c>
      <c r="X1881" s="602"/>
      <c r="Y1881" s="604">
        <v>16</v>
      </c>
      <c r="Z1881" s="602"/>
      <c r="AA1881" s="602"/>
      <c r="AB1881" s="602"/>
      <c r="AC1881" s="602"/>
      <c r="AD1881" s="605">
        <v>17</v>
      </c>
    </row>
    <row r="1882" spans="1:30" ht="15.75" thickBot="1" x14ac:dyDescent="0.3">
      <c r="A1882" s="593" t="s">
        <v>429</v>
      </c>
      <c r="B1882" s="672">
        <v>45365</v>
      </c>
      <c r="C1882" s="671" t="s">
        <v>396</v>
      </c>
      <c r="D1882" s="606" t="s">
        <v>397</v>
      </c>
      <c r="E1882" s="670"/>
      <c r="F1882" s="670"/>
      <c r="G1882" s="670"/>
      <c r="H1882" s="670"/>
      <c r="I1882" s="670"/>
      <c r="J1882" s="670"/>
      <c r="K1882" s="670"/>
      <c r="L1882" s="607">
        <v>308</v>
      </c>
      <c r="M1882" s="670"/>
      <c r="N1882" s="670"/>
      <c r="O1882" s="670"/>
      <c r="P1882" s="670"/>
      <c r="Q1882" s="603">
        <v>308</v>
      </c>
      <c r="R1882" s="670"/>
      <c r="S1882" s="670"/>
      <c r="T1882" s="670"/>
      <c r="U1882" s="670"/>
      <c r="V1882" s="670"/>
      <c r="W1882" s="670"/>
      <c r="X1882" s="670"/>
      <c r="Y1882" s="608">
        <v>1</v>
      </c>
      <c r="Z1882" s="670"/>
      <c r="AA1882" s="670"/>
      <c r="AB1882" s="670"/>
      <c r="AC1882" s="670"/>
      <c r="AD1882" s="605">
        <v>1</v>
      </c>
    </row>
    <row r="1883" spans="1:30" ht="15.75" thickBot="1" x14ac:dyDescent="0.3">
      <c r="A1883" s="593" t="s">
        <v>429</v>
      </c>
      <c r="B1883" s="691">
        <v>45370</v>
      </c>
      <c r="C1883" s="692" t="s">
        <v>396</v>
      </c>
      <c r="D1883" s="600" t="s">
        <v>399</v>
      </c>
      <c r="E1883" s="602"/>
      <c r="F1883" s="602"/>
      <c r="G1883" s="602"/>
      <c r="H1883" s="602"/>
      <c r="I1883" s="602"/>
      <c r="J1883" s="602"/>
      <c r="K1883" s="602"/>
      <c r="L1883" s="601">
        <v>17693</v>
      </c>
      <c r="M1883" s="602"/>
      <c r="N1883" s="602"/>
      <c r="O1883" s="602"/>
      <c r="P1883" s="602"/>
      <c r="Q1883" s="603">
        <v>17693</v>
      </c>
      <c r="R1883" s="602"/>
      <c r="S1883" s="602"/>
      <c r="T1883" s="602"/>
      <c r="U1883" s="602"/>
      <c r="V1883" s="602"/>
      <c r="W1883" s="602"/>
      <c r="X1883" s="602"/>
      <c r="Y1883" s="604">
        <v>21</v>
      </c>
      <c r="Z1883" s="602"/>
      <c r="AA1883" s="602"/>
      <c r="AB1883" s="602"/>
      <c r="AC1883" s="602"/>
      <c r="AD1883" s="605">
        <v>21</v>
      </c>
    </row>
    <row r="1884" spans="1:30" ht="15.75" thickBot="1" x14ac:dyDescent="0.3">
      <c r="A1884" s="593" t="s">
        <v>429</v>
      </c>
      <c r="B1884" s="690">
        <v>45370</v>
      </c>
      <c r="C1884" s="692" t="s">
        <v>396</v>
      </c>
      <c r="D1884" s="606" t="s">
        <v>403</v>
      </c>
      <c r="E1884" s="670"/>
      <c r="F1884" s="670"/>
      <c r="G1884" s="670"/>
      <c r="H1884" s="670"/>
      <c r="I1884" s="670"/>
      <c r="J1884" s="670"/>
      <c r="K1884" s="670"/>
      <c r="L1884" s="607">
        <v>873</v>
      </c>
      <c r="M1884" s="670"/>
      <c r="N1884" s="670"/>
      <c r="O1884" s="670"/>
      <c r="P1884" s="670"/>
      <c r="Q1884" s="603">
        <v>873</v>
      </c>
      <c r="R1884" s="670"/>
      <c r="S1884" s="670"/>
      <c r="T1884" s="670"/>
      <c r="U1884" s="670"/>
      <c r="V1884" s="670"/>
      <c r="W1884" s="670"/>
      <c r="X1884" s="670"/>
      <c r="Y1884" s="608">
        <v>2</v>
      </c>
      <c r="Z1884" s="670"/>
      <c r="AA1884" s="670"/>
      <c r="AB1884" s="670"/>
      <c r="AC1884" s="670"/>
      <c r="AD1884" s="605">
        <v>2</v>
      </c>
    </row>
    <row r="1885" spans="1:30" ht="15.75" thickBot="1" x14ac:dyDescent="0.3">
      <c r="A1885" s="593" t="s">
        <v>429</v>
      </c>
      <c r="B1885" s="673">
        <v>45379</v>
      </c>
      <c r="C1885" s="671" t="s">
        <v>396</v>
      </c>
      <c r="D1885" s="600" t="s">
        <v>402</v>
      </c>
      <c r="E1885" s="602"/>
      <c r="F1885" s="602"/>
      <c r="G1885" s="602"/>
      <c r="H1885" s="601">
        <v>1000</v>
      </c>
      <c r="I1885" s="602"/>
      <c r="J1885" s="602"/>
      <c r="K1885" s="602"/>
      <c r="L1885" s="601">
        <v>7084</v>
      </c>
      <c r="M1885" s="602"/>
      <c r="N1885" s="602"/>
      <c r="O1885" s="602"/>
      <c r="P1885" s="602"/>
      <c r="Q1885" s="603">
        <v>8084</v>
      </c>
      <c r="R1885" s="602"/>
      <c r="S1885" s="602"/>
      <c r="T1885" s="602"/>
      <c r="U1885" s="604">
        <v>1</v>
      </c>
      <c r="V1885" s="602"/>
      <c r="W1885" s="602"/>
      <c r="X1885" s="602"/>
      <c r="Y1885" s="604">
        <v>10</v>
      </c>
      <c r="Z1885" s="602"/>
      <c r="AA1885" s="602"/>
      <c r="AB1885" s="602"/>
      <c r="AC1885" s="602"/>
      <c r="AD1885" s="605">
        <v>11</v>
      </c>
    </row>
    <row r="1886" spans="1:30" ht="15.75" thickBot="1" x14ac:dyDescent="0.3">
      <c r="A1886" s="593" t="s">
        <v>429</v>
      </c>
      <c r="B1886" s="672">
        <v>45380</v>
      </c>
      <c r="C1886" s="671" t="s">
        <v>396</v>
      </c>
      <c r="D1886" s="606" t="s">
        <v>399</v>
      </c>
      <c r="E1886" s="670"/>
      <c r="F1886" s="670"/>
      <c r="G1886" s="670"/>
      <c r="H1886" s="670"/>
      <c r="I1886" s="670"/>
      <c r="J1886" s="670"/>
      <c r="K1886" s="670"/>
      <c r="L1886" s="607">
        <v>31372</v>
      </c>
      <c r="M1886" s="670"/>
      <c r="N1886" s="670"/>
      <c r="O1886" s="670"/>
      <c r="P1886" s="670"/>
      <c r="Q1886" s="603">
        <v>31372</v>
      </c>
      <c r="R1886" s="670"/>
      <c r="S1886" s="670"/>
      <c r="T1886" s="670"/>
      <c r="U1886" s="670"/>
      <c r="V1886" s="670"/>
      <c r="W1886" s="670"/>
      <c r="X1886" s="670"/>
      <c r="Y1886" s="608">
        <v>33</v>
      </c>
      <c r="Z1886" s="670"/>
      <c r="AA1886" s="670"/>
      <c r="AB1886" s="670"/>
      <c r="AC1886" s="670"/>
      <c r="AD1886" s="605">
        <v>33</v>
      </c>
    </row>
    <row r="1887" spans="1:30" ht="15.75" thickBot="1" x14ac:dyDescent="0.3">
      <c r="A1887" s="593" t="s">
        <v>429</v>
      </c>
      <c r="B1887" s="673">
        <v>45386</v>
      </c>
      <c r="C1887" s="671" t="s">
        <v>396</v>
      </c>
      <c r="D1887" s="600" t="s">
        <v>399</v>
      </c>
      <c r="E1887" s="602"/>
      <c r="F1887" s="602"/>
      <c r="G1887" s="602"/>
      <c r="H1887" s="602"/>
      <c r="I1887" s="602"/>
      <c r="J1887" s="602"/>
      <c r="K1887" s="602"/>
      <c r="L1887" s="602"/>
      <c r="M1887" s="601">
        <v>558</v>
      </c>
      <c r="N1887" s="602"/>
      <c r="O1887" s="602"/>
      <c r="P1887" s="602"/>
      <c r="Q1887" s="603">
        <v>558</v>
      </c>
      <c r="R1887" s="602"/>
      <c r="S1887" s="602"/>
      <c r="T1887" s="602"/>
      <c r="U1887" s="602"/>
      <c r="V1887" s="602"/>
      <c r="W1887" s="602"/>
      <c r="X1887" s="602"/>
      <c r="Y1887" s="602"/>
      <c r="Z1887" s="604">
        <v>1</v>
      </c>
      <c r="AA1887" s="602"/>
      <c r="AB1887" s="602"/>
      <c r="AC1887" s="602"/>
      <c r="AD1887" s="605">
        <v>1</v>
      </c>
    </row>
    <row r="1888" spans="1:30" ht="15.75" thickBot="1" x14ac:dyDescent="0.3">
      <c r="A1888" s="593" t="s">
        <v>429</v>
      </c>
      <c r="B1888" s="672">
        <v>45387</v>
      </c>
      <c r="C1888" s="671" t="s">
        <v>396</v>
      </c>
      <c r="D1888" s="606" t="s">
        <v>399</v>
      </c>
      <c r="E1888" s="670"/>
      <c r="F1888" s="670"/>
      <c r="G1888" s="670"/>
      <c r="H1888" s="670"/>
      <c r="I1888" s="670"/>
      <c r="J1888" s="670"/>
      <c r="K1888" s="670"/>
      <c r="L1888" s="670"/>
      <c r="M1888" s="607">
        <v>423</v>
      </c>
      <c r="N1888" s="670"/>
      <c r="O1888" s="670"/>
      <c r="P1888" s="670"/>
      <c r="Q1888" s="603">
        <v>423</v>
      </c>
      <c r="R1888" s="670"/>
      <c r="S1888" s="670"/>
      <c r="T1888" s="670"/>
      <c r="U1888" s="670"/>
      <c r="V1888" s="670"/>
      <c r="W1888" s="670"/>
      <c r="X1888" s="670"/>
      <c r="Y1888" s="670"/>
      <c r="Z1888" s="608">
        <v>1</v>
      </c>
      <c r="AA1888" s="670"/>
      <c r="AB1888" s="670"/>
      <c r="AC1888" s="670"/>
      <c r="AD1888" s="605">
        <v>1</v>
      </c>
    </row>
    <row r="1889" spans="1:30" ht="15.75" thickBot="1" x14ac:dyDescent="0.3">
      <c r="A1889" s="593" t="s">
        <v>429</v>
      </c>
      <c r="B1889" s="673">
        <v>45391</v>
      </c>
      <c r="C1889" s="671" t="s">
        <v>396</v>
      </c>
      <c r="D1889" s="600" t="s">
        <v>402</v>
      </c>
      <c r="E1889" s="602"/>
      <c r="F1889" s="602"/>
      <c r="G1889" s="602"/>
      <c r="H1889" s="602"/>
      <c r="I1889" s="602"/>
      <c r="J1889" s="602"/>
      <c r="K1889" s="602"/>
      <c r="L1889" s="602"/>
      <c r="M1889" s="601">
        <v>2579</v>
      </c>
      <c r="N1889" s="602"/>
      <c r="O1889" s="602"/>
      <c r="P1889" s="602"/>
      <c r="Q1889" s="603">
        <v>2579</v>
      </c>
      <c r="R1889" s="602"/>
      <c r="S1889" s="602"/>
      <c r="T1889" s="602"/>
      <c r="U1889" s="602"/>
      <c r="V1889" s="602"/>
      <c r="W1889" s="602"/>
      <c r="X1889" s="602"/>
      <c r="Y1889" s="602"/>
      <c r="Z1889" s="604">
        <v>4</v>
      </c>
      <c r="AA1889" s="602"/>
      <c r="AB1889" s="602"/>
      <c r="AC1889" s="602"/>
      <c r="AD1889" s="605">
        <v>4</v>
      </c>
    </row>
    <row r="1890" spans="1:30" ht="15.75" thickBot="1" x14ac:dyDescent="0.3">
      <c r="A1890" s="593" t="s">
        <v>429</v>
      </c>
      <c r="B1890" s="672">
        <v>45405</v>
      </c>
      <c r="C1890" s="671" t="s">
        <v>396</v>
      </c>
      <c r="D1890" s="606" t="s">
        <v>402</v>
      </c>
      <c r="E1890" s="670"/>
      <c r="F1890" s="670"/>
      <c r="G1890" s="670"/>
      <c r="H1890" s="670"/>
      <c r="I1890" s="670"/>
      <c r="J1890" s="670"/>
      <c r="K1890" s="670"/>
      <c r="L1890" s="670"/>
      <c r="M1890" s="607">
        <v>4287</v>
      </c>
      <c r="N1890" s="670"/>
      <c r="O1890" s="670"/>
      <c r="P1890" s="670"/>
      <c r="Q1890" s="603">
        <v>4287</v>
      </c>
      <c r="R1890" s="670"/>
      <c r="S1890" s="670"/>
      <c r="T1890" s="670"/>
      <c r="U1890" s="670"/>
      <c r="V1890" s="670"/>
      <c r="W1890" s="670"/>
      <c r="X1890" s="670"/>
      <c r="Y1890" s="670"/>
      <c r="Z1890" s="608">
        <v>7</v>
      </c>
      <c r="AA1890" s="670"/>
      <c r="AB1890" s="670"/>
      <c r="AC1890" s="670"/>
      <c r="AD1890" s="605">
        <v>7</v>
      </c>
    </row>
    <row r="1891" spans="1:30" ht="15.75" thickBot="1" x14ac:dyDescent="0.3">
      <c r="A1891" s="593" t="s">
        <v>429</v>
      </c>
      <c r="B1891" s="691">
        <v>45407</v>
      </c>
      <c r="C1891" s="692" t="s">
        <v>396</v>
      </c>
      <c r="D1891" s="600" t="s">
        <v>399</v>
      </c>
      <c r="E1891" s="602"/>
      <c r="F1891" s="602"/>
      <c r="G1891" s="602"/>
      <c r="H1891" s="602"/>
      <c r="I1891" s="602"/>
      <c r="J1891" s="602"/>
      <c r="K1891" s="602"/>
      <c r="L1891" s="601">
        <v>950</v>
      </c>
      <c r="M1891" s="601">
        <v>14521</v>
      </c>
      <c r="N1891" s="602"/>
      <c r="O1891" s="602"/>
      <c r="P1891" s="602"/>
      <c r="Q1891" s="603">
        <v>15471</v>
      </c>
      <c r="R1891" s="602"/>
      <c r="S1891" s="602"/>
      <c r="T1891" s="602"/>
      <c r="U1891" s="602"/>
      <c r="V1891" s="602"/>
      <c r="W1891" s="602"/>
      <c r="X1891" s="602"/>
      <c r="Y1891" s="604">
        <v>1</v>
      </c>
      <c r="Z1891" s="604">
        <v>18</v>
      </c>
      <c r="AA1891" s="602"/>
      <c r="AB1891" s="602"/>
      <c r="AC1891" s="602"/>
      <c r="AD1891" s="605">
        <v>19</v>
      </c>
    </row>
    <row r="1892" spans="1:30" ht="15.75" thickBot="1" x14ac:dyDescent="0.3">
      <c r="A1892" s="593" t="s">
        <v>429</v>
      </c>
      <c r="B1892" s="690">
        <v>45407</v>
      </c>
      <c r="C1892" s="692" t="s">
        <v>396</v>
      </c>
      <c r="D1892" s="606" t="s">
        <v>403</v>
      </c>
      <c r="E1892" s="670"/>
      <c r="F1892" s="670"/>
      <c r="G1892" s="670"/>
      <c r="H1892" s="670"/>
      <c r="I1892" s="670"/>
      <c r="J1892" s="670"/>
      <c r="K1892" s="670"/>
      <c r="L1892" s="670"/>
      <c r="M1892" s="607">
        <v>1303</v>
      </c>
      <c r="N1892" s="670"/>
      <c r="O1892" s="670"/>
      <c r="P1892" s="670"/>
      <c r="Q1892" s="603">
        <v>1303</v>
      </c>
      <c r="R1892" s="670"/>
      <c r="S1892" s="670"/>
      <c r="T1892" s="670"/>
      <c r="U1892" s="670"/>
      <c r="V1892" s="670"/>
      <c r="W1892" s="670"/>
      <c r="X1892" s="670"/>
      <c r="Y1892" s="670"/>
      <c r="Z1892" s="608">
        <v>4</v>
      </c>
      <c r="AA1892" s="670"/>
      <c r="AB1892" s="670"/>
      <c r="AC1892" s="670"/>
      <c r="AD1892" s="605">
        <v>4</v>
      </c>
    </row>
    <row r="1893" spans="1:30" ht="15.75" thickBot="1" x14ac:dyDescent="0.3">
      <c r="A1893" s="593" t="s">
        <v>429</v>
      </c>
      <c r="B1893" s="673">
        <v>45412</v>
      </c>
      <c r="C1893" s="671" t="s">
        <v>396</v>
      </c>
      <c r="D1893" s="600" t="s">
        <v>399</v>
      </c>
      <c r="E1893" s="602"/>
      <c r="F1893" s="602"/>
      <c r="G1893" s="602"/>
      <c r="H1893" s="602"/>
      <c r="I1893" s="602"/>
      <c r="J1893" s="602"/>
      <c r="K1893" s="602"/>
      <c r="L1893" s="602"/>
      <c r="M1893" s="601">
        <v>46</v>
      </c>
      <c r="N1893" s="602"/>
      <c r="O1893" s="602"/>
      <c r="P1893" s="602"/>
      <c r="Q1893" s="603">
        <v>46</v>
      </c>
      <c r="R1893" s="602"/>
      <c r="S1893" s="602"/>
      <c r="T1893" s="602"/>
      <c r="U1893" s="602"/>
      <c r="V1893" s="602"/>
      <c r="W1893" s="602"/>
      <c r="X1893" s="602"/>
      <c r="Y1893" s="602"/>
      <c r="Z1893" s="604">
        <v>1</v>
      </c>
      <c r="AA1893" s="602"/>
      <c r="AB1893" s="602"/>
      <c r="AC1893" s="602"/>
      <c r="AD1893" s="605">
        <v>1</v>
      </c>
    </row>
    <row r="1894" spans="1:30" ht="15.75" thickBot="1" x14ac:dyDescent="0.3">
      <c r="A1894" s="593" t="s">
        <v>429</v>
      </c>
      <c r="B1894" s="672">
        <v>45418</v>
      </c>
      <c r="C1894" s="671" t="s">
        <v>396</v>
      </c>
      <c r="D1894" s="606" t="s">
        <v>402</v>
      </c>
      <c r="E1894" s="670"/>
      <c r="F1894" s="670"/>
      <c r="G1894" s="670"/>
      <c r="H1894" s="670"/>
      <c r="I1894" s="670"/>
      <c r="J1894" s="670"/>
      <c r="K1894" s="670"/>
      <c r="L1894" s="670"/>
      <c r="M1894" s="670"/>
      <c r="N1894" s="607">
        <v>5974</v>
      </c>
      <c r="O1894" s="670"/>
      <c r="P1894" s="670"/>
      <c r="Q1894" s="603">
        <v>5974</v>
      </c>
      <c r="R1894" s="670"/>
      <c r="S1894" s="670"/>
      <c r="T1894" s="670"/>
      <c r="U1894" s="670"/>
      <c r="V1894" s="670"/>
      <c r="W1894" s="670"/>
      <c r="X1894" s="670"/>
      <c r="Y1894" s="670"/>
      <c r="Z1894" s="670"/>
      <c r="AA1894" s="608">
        <v>10</v>
      </c>
      <c r="AB1894" s="670"/>
      <c r="AC1894" s="670"/>
      <c r="AD1894" s="605">
        <v>10</v>
      </c>
    </row>
    <row r="1895" spans="1:30" ht="15.75" thickBot="1" x14ac:dyDescent="0.3">
      <c r="A1895" s="593" t="s">
        <v>429</v>
      </c>
      <c r="B1895" s="673">
        <v>45428</v>
      </c>
      <c r="C1895" s="671" t="s">
        <v>396</v>
      </c>
      <c r="D1895" s="600" t="s">
        <v>403</v>
      </c>
      <c r="E1895" s="602"/>
      <c r="F1895" s="602"/>
      <c r="G1895" s="602"/>
      <c r="H1895" s="602"/>
      <c r="I1895" s="602"/>
      <c r="J1895" s="602"/>
      <c r="K1895" s="602"/>
      <c r="L1895" s="602"/>
      <c r="M1895" s="602"/>
      <c r="N1895" s="601">
        <v>1892</v>
      </c>
      <c r="O1895" s="602"/>
      <c r="P1895" s="602"/>
      <c r="Q1895" s="603">
        <v>1892</v>
      </c>
      <c r="R1895" s="602"/>
      <c r="S1895" s="602"/>
      <c r="T1895" s="602"/>
      <c r="U1895" s="602"/>
      <c r="V1895" s="602"/>
      <c r="W1895" s="602"/>
      <c r="X1895" s="602"/>
      <c r="Y1895" s="602"/>
      <c r="Z1895" s="602"/>
      <c r="AA1895" s="604">
        <v>6</v>
      </c>
      <c r="AB1895" s="602"/>
      <c r="AC1895" s="602"/>
      <c r="AD1895" s="605">
        <v>6</v>
      </c>
    </row>
    <row r="1896" spans="1:30" ht="15.75" thickBot="1" x14ac:dyDescent="0.3">
      <c r="A1896" s="593" t="s">
        <v>429</v>
      </c>
      <c r="B1896" s="672">
        <v>45429</v>
      </c>
      <c r="C1896" s="671" t="s">
        <v>396</v>
      </c>
      <c r="D1896" s="606" t="s">
        <v>399</v>
      </c>
      <c r="E1896" s="670"/>
      <c r="F1896" s="670"/>
      <c r="G1896" s="670"/>
      <c r="H1896" s="670"/>
      <c r="I1896" s="670"/>
      <c r="J1896" s="670"/>
      <c r="K1896" s="670"/>
      <c r="L1896" s="670"/>
      <c r="M1896" s="670"/>
      <c r="N1896" s="607">
        <v>30745</v>
      </c>
      <c r="O1896" s="670"/>
      <c r="P1896" s="670"/>
      <c r="Q1896" s="603">
        <v>30745</v>
      </c>
      <c r="R1896" s="670"/>
      <c r="S1896" s="670"/>
      <c r="T1896" s="670"/>
      <c r="U1896" s="670"/>
      <c r="V1896" s="670"/>
      <c r="W1896" s="670"/>
      <c r="X1896" s="670"/>
      <c r="Y1896" s="670"/>
      <c r="Z1896" s="670"/>
      <c r="AA1896" s="608">
        <v>32</v>
      </c>
      <c r="AB1896" s="670"/>
      <c r="AC1896" s="670"/>
      <c r="AD1896" s="605">
        <v>32</v>
      </c>
    </row>
    <row r="1897" spans="1:30" ht="15.75" thickBot="1" x14ac:dyDescent="0.3">
      <c r="A1897" s="593" t="s">
        <v>429</v>
      </c>
      <c r="B1897" s="673">
        <v>45432</v>
      </c>
      <c r="C1897" s="671" t="s">
        <v>396</v>
      </c>
      <c r="D1897" s="600" t="s">
        <v>399</v>
      </c>
      <c r="E1897" s="602"/>
      <c r="F1897" s="602"/>
      <c r="G1897" s="602"/>
      <c r="H1897" s="602"/>
      <c r="I1897" s="602"/>
      <c r="J1897" s="602"/>
      <c r="K1897" s="602"/>
      <c r="L1897" s="602"/>
      <c r="M1897" s="602"/>
      <c r="N1897" s="601">
        <v>627</v>
      </c>
      <c r="O1897" s="602"/>
      <c r="P1897" s="602"/>
      <c r="Q1897" s="603">
        <v>627</v>
      </c>
      <c r="R1897" s="602"/>
      <c r="S1897" s="602"/>
      <c r="T1897" s="602"/>
      <c r="U1897" s="602"/>
      <c r="V1897" s="602"/>
      <c r="W1897" s="602"/>
      <c r="X1897" s="602"/>
      <c r="Y1897" s="602"/>
      <c r="Z1897" s="602"/>
      <c r="AA1897" s="604">
        <v>3</v>
      </c>
      <c r="AB1897" s="602"/>
      <c r="AC1897" s="602"/>
      <c r="AD1897" s="605">
        <v>3</v>
      </c>
    </row>
    <row r="1898" spans="1:30" ht="15.75" thickBot="1" x14ac:dyDescent="0.3">
      <c r="A1898" s="593" t="s">
        <v>429</v>
      </c>
      <c r="B1898" s="690">
        <v>45440</v>
      </c>
      <c r="C1898" s="692" t="s">
        <v>396</v>
      </c>
      <c r="D1898" s="606" t="s">
        <v>399</v>
      </c>
      <c r="E1898" s="670"/>
      <c r="F1898" s="670"/>
      <c r="G1898" s="670"/>
      <c r="H1898" s="670"/>
      <c r="I1898" s="670"/>
      <c r="J1898" s="670"/>
      <c r="K1898" s="670"/>
      <c r="L1898" s="670"/>
      <c r="M1898" s="670"/>
      <c r="N1898" s="607">
        <v>22484</v>
      </c>
      <c r="O1898" s="670"/>
      <c r="P1898" s="670"/>
      <c r="Q1898" s="603">
        <v>22484</v>
      </c>
      <c r="R1898" s="670"/>
      <c r="S1898" s="670"/>
      <c r="T1898" s="670"/>
      <c r="U1898" s="670"/>
      <c r="V1898" s="670"/>
      <c r="W1898" s="670"/>
      <c r="X1898" s="670"/>
      <c r="Y1898" s="670"/>
      <c r="Z1898" s="670"/>
      <c r="AA1898" s="608">
        <v>22</v>
      </c>
      <c r="AB1898" s="670"/>
      <c r="AC1898" s="670"/>
      <c r="AD1898" s="605">
        <v>22</v>
      </c>
    </row>
    <row r="1899" spans="1:30" ht="15.75" thickBot="1" x14ac:dyDescent="0.3">
      <c r="A1899" s="593" t="s">
        <v>429</v>
      </c>
      <c r="B1899" s="691">
        <v>45440</v>
      </c>
      <c r="C1899" s="692" t="s">
        <v>396</v>
      </c>
      <c r="D1899" s="600" t="s">
        <v>403</v>
      </c>
      <c r="E1899" s="602"/>
      <c r="F1899" s="602"/>
      <c r="G1899" s="602"/>
      <c r="H1899" s="602"/>
      <c r="I1899" s="602"/>
      <c r="J1899" s="602"/>
      <c r="K1899" s="602"/>
      <c r="L1899" s="602"/>
      <c r="M1899" s="602"/>
      <c r="N1899" s="601">
        <v>138</v>
      </c>
      <c r="O1899" s="602"/>
      <c r="P1899" s="602"/>
      <c r="Q1899" s="603">
        <v>138</v>
      </c>
      <c r="R1899" s="602"/>
      <c r="S1899" s="602"/>
      <c r="T1899" s="602"/>
      <c r="U1899" s="602"/>
      <c r="V1899" s="602"/>
      <c r="W1899" s="602"/>
      <c r="X1899" s="602"/>
      <c r="Y1899" s="602"/>
      <c r="Z1899" s="602"/>
      <c r="AA1899" s="604">
        <v>1</v>
      </c>
      <c r="AB1899" s="602"/>
      <c r="AC1899" s="602"/>
      <c r="AD1899" s="605">
        <v>1</v>
      </c>
    </row>
    <row r="1900" spans="1:30" ht="15.75" thickBot="1" x14ac:dyDescent="0.3">
      <c r="A1900" s="593" t="s">
        <v>429</v>
      </c>
      <c r="B1900" s="672">
        <v>45443</v>
      </c>
      <c r="C1900" s="671" t="s">
        <v>396</v>
      </c>
      <c r="D1900" s="606" t="s">
        <v>402</v>
      </c>
      <c r="E1900" s="670"/>
      <c r="F1900" s="670"/>
      <c r="G1900" s="670"/>
      <c r="H1900" s="670"/>
      <c r="I1900" s="670"/>
      <c r="J1900" s="670"/>
      <c r="K1900" s="670"/>
      <c r="L1900" s="670"/>
      <c r="M1900" s="670"/>
      <c r="N1900" s="607">
        <v>5577</v>
      </c>
      <c r="O1900" s="670"/>
      <c r="P1900" s="670"/>
      <c r="Q1900" s="603">
        <v>5577</v>
      </c>
      <c r="R1900" s="670"/>
      <c r="S1900" s="670"/>
      <c r="T1900" s="670"/>
      <c r="U1900" s="670"/>
      <c r="V1900" s="670"/>
      <c r="W1900" s="670"/>
      <c r="X1900" s="670"/>
      <c r="Y1900" s="670"/>
      <c r="Z1900" s="670"/>
      <c r="AA1900" s="608">
        <v>6</v>
      </c>
      <c r="AB1900" s="670"/>
      <c r="AC1900" s="670"/>
      <c r="AD1900" s="605">
        <v>6</v>
      </c>
    </row>
    <row r="1901" spans="1:30" ht="15.75" thickBot="1" x14ac:dyDescent="0.3">
      <c r="A1901" s="593" t="s">
        <v>429</v>
      </c>
      <c r="B1901" s="691">
        <v>45447</v>
      </c>
      <c r="C1901" s="692" t="s">
        <v>396</v>
      </c>
      <c r="D1901" s="600" t="s">
        <v>399</v>
      </c>
      <c r="E1901" s="602"/>
      <c r="F1901" s="602"/>
      <c r="G1901" s="602"/>
      <c r="H1901" s="602"/>
      <c r="I1901" s="602"/>
      <c r="J1901" s="602"/>
      <c r="K1901" s="602"/>
      <c r="L1901" s="602"/>
      <c r="M1901" s="602"/>
      <c r="N1901" s="601">
        <v>4119</v>
      </c>
      <c r="O1901" s="602"/>
      <c r="P1901" s="602"/>
      <c r="Q1901" s="603">
        <v>4119</v>
      </c>
      <c r="R1901" s="602"/>
      <c r="S1901" s="602"/>
      <c r="T1901" s="602"/>
      <c r="U1901" s="602"/>
      <c r="V1901" s="602"/>
      <c r="W1901" s="602"/>
      <c r="X1901" s="602"/>
      <c r="Y1901" s="602"/>
      <c r="Z1901" s="602"/>
      <c r="AA1901" s="604">
        <v>4</v>
      </c>
      <c r="AB1901" s="602"/>
      <c r="AC1901" s="602"/>
      <c r="AD1901" s="605">
        <v>4</v>
      </c>
    </row>
    <row r="1902" spans="1:30" ht="15.75" thickBot="1" x14ac:dyDescent="0.3">
      <c r="A1902" s="593" t="s">
        <v>429</v>
      </c>
      <c r="B1902" s="690">
        <v>45447</v>
      </c>
      <c r="C1902" s="692" t="s">
        <v>396</v>
      </c>
      <c r="D1902" s="606" t="s">
        <v>403</v>
      </c>
      <c r="E1902" s="670"/>
      <c r="F1902" s="670"/>
      <c r="G1902" s="670"/>
      <c r="H1902" s="670"/>
      <c r="I1902" s="670"/>
      <c r="J1902" s="670"/>
      <c r="K1902" s="670"/>
      <c r="L1902" s="670"/>
      <c r="M1902" s="670"/>
      <c r="N1902" s="607">
        <v>50</v>
      </c>
      <c r="O1902" s="670"/>
      <c r="P1902" s="670"/>
      <c r="Q1902" s="603">
        <v>50</v>
      </c>
      <c r="R1902" s="670"/>
      <c r="S1902" s="670"/>
      <c r="T1902" s="670"/>
      <c r="U1902" s="670"/>
      <c r="V1902" s="670"/>
      <c r="W1902" s="670"/>
      <c r="X1902" s="670"/>
      <c r="Y1902" s="670"/>
      <c r="Z1902" s="670"/>
      <c r="AA1902" s="608">
        <v>1</v>
      </c>
      <c r="AB1902" s="670"/>
      <c r="AC1902" s="670"/>
      <c r="AD1902" s="605">
        <v>1</v>
      </c>
    </row>
    <row r="1903" spans="1:30" ht="15.75" thickBot="1" x14ac:dyDescent="0.3">
      <c r="A1903" s="593" t="s">
        <v>429</v>
      </c>
      <c r="B1903" s="673">
        <v>45448</v>
      </c>
      <c r="C1903" s="671" t="s">
        <v>396</v>
      </c>
      <c r="D1903" s="600" t="s">
        <v>402</v>
      </c>
      <c r="E1903" s="602"/>
      <c r="F1903" s="602"/>
      <c r="G1903" s="602"/>
      <c r="H1903" s="602"/>
      <c r="I1903" s="602"/>
      <c r="J1903" s="602"/>
      <c r="K1903" s="602"/>
      <c r="L1903" s="602"/>
      <c r="M1903" s="602"/>
      <c r="N1903" s="601">
        <v>2000</v>
      </c>
      <c r="O1903" s="601">
        <v>5489</v>
      </c>
      <c r="P1903" s="602"/>
      <c r="Q1903" s="603">
        <v>7489</v>
      </c>
      <c r="R1903" s="602"/>
      <c r="S1903" s="602"/>
      <c r="T1903" s="602"/>
      <c r="U1903" s="602"/>
      <c r="V1903" s="602"/>
      <c r="W1903" s="602"/>
      <c r="X1903" s="602"/>
      <c r="Y1903" s="602"/>
      <c r="Z1903" s="602"/>
      <c r="AA1903" s="604">
        <v>2</v>
      </c>
      <c r="AB1903" s="604">
        <v>8</v>
      </c>
      <c r="AC1903" s="602"/>
      <c r="AD1903" s="605">
        <v>10</v>
      </c>
    </row>
    <row r="1904" spans="1:30" ht="15.75" thickBot="1" x14ac:dyDescent="0.3">
      <c r="A1904" s="593" t="s">
        <v>429</v>
      </c>
      <c r="B1904" s="690">
        <v>45449</v>
      </c>
      <c r="C1904" s="692" t="s">
        <v>396</v>
      </c>
      <c r="D1904" s="606" t="s">
        <v>399</v>
      </c>
      <c r="E1904" s="670"/>
      <c r="F1904" s="670"/>
      <c r="G1904" s="670"/>
      <c r="H1904" s="670"/>
      <c r="I1904" s="670"/>
      <c r="J1904" s="670"/>
      <c r="K1904" s="670"/>
      <c r="L1904" s="670"/>
      <c r="M1904" s="670"/>
      <c r="N1904" s="670"/>
      <c r="O1904" s="607">
        <v>5982</v>
      </c>
      <c r="P1904" s="670"/>
      <c r="Q1904" s="603">
        <v>5982</v>
      </c>
      <c r="R1904" s="670"/>
      <c r="S1904" s="670"/>
      <c r="T1904" s="670"/>
      <c r="U1904" s="670"/>
      <c r="V1904" s="670"/>
      <c r="W1904" s="670"/>
      <c r="X1904" s="670"/>
      <c r="Y1904" s="670"/>
      <c r="Z1904" s="670"/>
      <c r="AA1904" s="670"/>
      <c r="AB1904" s="608">
        <v>6</v>
      </c>
      <c r="AC1904" s="670"/>
      <c r="AD1904" s="605">
        <v>6</v>
      </c>
    </row>
    <row r="1905" spans="1:30" ht="15.75" thickBot="1" x14ac:dyDescent="0.3">
      <c r="A1905" s="593" t="s">
        <v>429</v>
      </c>
      <c r="B1905" s="691">
        <v>45449</v>
      </c>
      <c r="C1905" s="692" t="s">
        <v>396</v>
      </c>
      <c r="D1905" s="600" t="s">
        <v>403</v>
      </c>
      <c r="E1905" s="602"/>
      <c r="F1905" s="602"/>
      <c r="G1905" s="602"/>
      <c r="H1905" s="602"/>
      <c r="I1905" s="602"/>
      <c r="J1905" s="602"/>
      <c r="K1905" s="602"/>
      <c r="L1905" s="602"/>
      <c r="M1905" s="602"/>
      <c r="N1905" s="602"/>
      <c r="O1905" s="601">
        <v>306</v>
      </c>
      <c r="P1905" s="602"/>
      <c r="Q1905" s="603">
        <v>306</v>
      </c>
      <c r="R1905" s="602"/>
      <c r="S1905" s="602"/>
      <c r="T1905" s="602"/>
      <c r="U1905" s="602"/>
      <c r="V1905" s="602"/>
      <c r="W1905" s="602"/>
      <c r="X1905" s="602"/>
      <c r="Y1905" s="602"/>
      <c r="Z1905" s="602"/>
      <c r="AA1905" s="602"/>
      <c r="AB1905" s="604">
        <v>1</v>
      </c>
      <c r="AC1905" s="602"/>
      <c r="AD1905" s="605">
        <v>1</v>
      </c>
    </row>
    <row r="1906" spans="1:30" ht="15.75" thickBot="1" x14ac:dyDescent="0.3">
      <c r="A1906" s="593" t="s">
        <v>429</v>
      </c>
      <c r="B1906" s="672">
        <v>45464</v>
      </c>
      <c r="C1906" s="671" t="s">
        <v>396</v>
      </c>
      <c r="D1906" s="606" t="s">
        <v>402</v>
      </c>
      <c r="E1906" s="670"/>
      <c r="F1906" s="670"/>
      <c r="G1906" s="670"/>
      <c r="H1906" s="670"/>
      <c r="I1906" s="670"/>
      <c r="J1906" s="670"/>
      <c r="K1906" s="670"/>
      <c r="L1906" s="670"/>
      <c r="M1906" s="670"/>
      <c r="N1906" s="670"/>
      <c r="O1906" s="607">
        <v>8346</v>
      </c>
      <c r="P1906" s="670"/>
      <c r="Q1906" s="603">
        <v>8346</v>
      </c>
      <c r="R1906" s="670"/>
      <c r="S1906" s="670"/>
      <c r="T1906" s="670"/>
      <c r="U1906" s="670"/>
      <c r="V1906" s="670"/>
      <c r="W1906" s="670"/>
      <c r="X1906" s="670"/>
      <c r="Y1906" s="670"/>
      <c r="Z1906" s="670"/>
      <c r="AA1906" s="670"/>
      <c r="AB1906" s="608">
        <v>14</v>
      </c>
      <c r="AC1906" s="670"/>
      <c r="AD1906" s="605">
        <v>14</v>
      </c>
    </row>
    <row r="1907" spans="1:30" ht="15.75" thickBot="1" x14ac:dyDescent="0.3">
      <c r="A1907" s="593" t="s">
        <v>429</v>
      </c>
      <c r="B1907" s="691">
        <v>45467</v>
      </c>
      <c r="C1907" s="692" t="s">
        <v>396</v>
      </c>
      <c r="D1907" s="600" t="s">
        <v>399</v>
      </c>
      <c r="E1907" s="602"/>
      <c r="F1907" s="602"/>
      <c r="G1907" s="602"/>
      <c r="H1907" s="602"/>
      <c r="I1907" s="602"/>
      <c r="J1907" s="602"/>
      <c r="K1907" s="602"/>
      <c r="L1907" s="602"/>
      <c r="M1907" s="602"/>
      <c r="N1907" s="602"/>
      <c r="O1907" s="601">
        <v>28353</v>
      </c>
      <c r="P1907" s="602"/>
      <c r="Q1907" s="603">
        <v>28353</v>
      </c>
      <c r="R1907" s="602"/>
      <c r="S1907" s="602"/>
      <c r="T1907" s="602"/>
      <c r="U1907" s="602"/>
      <c r="V1907" s="602"/>
      <c r="W1907" s="602"/>
      <c r="X1907" s="602"/>
      <c r="Y1907" s="602"/>
      <c r="Z1907" s="602"/>
      <c r="AA1907" s="602"/>
      <c r="AB1907" s="604">
        <v>30</v>
      </c>
      <c r="AC1907" s="602"/>
      <c r="AD1907" s="605">
        <v>30</v>
      </c>
    </row>
    <row r="1908" spans="1:30" ht="15.75" thickBot="1" x14ac:dyDescent="0.3">
      <c r="A1908" s="593" t="s">
        <v>429</v>
      </c>
      <c r="B1908" s="690">
        <v>45467</v>
      </c>
      <c r="C1908" s="692" t="s">
        <v>396</v>
      </c>
      <c r="D1908" s="606" t="s">
        <v>403</v>
      </c>
      <c r="E1908" s="670"/>
      <c r="F1908" s="670"/>
      <c r="G1908" s="670"/>
      <c r="H1908" s="670"/>
      <c r="I1908" s="670"/>
      <c r="J1908" s="670"/>
      <c r="K1908" s="670"/>
      <c r="L1908" s="670"/>
      <c r="M1908" s="670"/>
      <c r="N1908" s="670"/>
      <c r="O1908" s="607">
        <v>651</v>
      </c>
      <c r="P1908" s="670"/>
      <c r="Q1908" s="603">
        <v>651</v>
      </c>
      <c r="R1908" s="670"/>
      <c r="S1908" s="670"/>
      <c r="T1908" s="670"/>
      <c r="U1908" s="670"/>
      <c r="V1908" s="670"/>
      <c r="W1908" s="670"/>
      <c r="X1908" s="670"/>
      <c r="Y1908" s="670"/>
      <c r="Z1908" s="670"/>
      <c r="AA1908" s="670"/>
      <c r="AB1908" s="608">
        <v>1</v>
      </c>
      <c r="AC1908" s="670"/>
      <c r="AD1908" s="605">
        <v>1</v>
      </c>
    </row>
    <row r="1909" spans="1:30" ht="15.75" thickBot="1" x14ac:dyDescent="0.3">
      <c r="A1909" s="593" t="s">
        <v>429</v>
      </c>
      <c r="B1909" s="673">
        <v>45483</v>
      </c>
      <c r="C1909" s="671" t="s">
        <v>396</v>
      </c>
      <c r="D1909" s="600" t="s">
        <v>402</v>
      </c>
      <c r="E1909" s="602"/>
      <c r="F1909" s="602"/>
      <c r="G1909" s="602"/>
      <c r="H1909" s="602"/>
      <c r="I1909" s="602"/>
      <c r="J1909" s="602"/>
      <c r="K1909" s="602"/>
      <c r="L1909" s="602"/>
      <c r="M1909" s="602"/>
      <c r="N1909" s="602"/>
      <c r="O1909" s="601">
        <v>1553</v>
      </c>
      <c r="P1909" s="601">
        <v>7159</v>
      </c>
      <c r="Q1909" s="603">
        <v>8712</v>
      </c>
      <c r="R1909" s="602"/>
      <c r="S1909" s="602"/>
      <c r="T1909" s="602"/>
      <c r="U1909" s="602"/>
      <c r="V1909" s="602"/>
      <c r="W1909" s="602"/>
      <c r="X1909" s="602"/>
      <c r="Y1909" s="602"/>
      <c r="Z1909" s="602"/>
      <c r="AA1909" s="602"/>
      <c r="AB1909" s="604">
        <v>3</v>
      </c>
      <c r="AC1909" s="604">
        <v>11</v>
      </c>
      <c r="AD1909" s="605">
        <v>14</v>
      </c>
    </row>
    <row r="1910" spans="1:30" ht="15.75" thickBot="1" x14ac:dyDescent="0.3">
      <c r="A1910" s="593" t="s">
        <v>429</v>
      </c>
      <c r="B1910" s="672">
        <v>45484</v>
      </c>
      <c r="C1910" s="671" t="s">
        <v>396</v>
      </c>
      <c r="D1910" s="606" t="s">
        <v>399</v>
      </c>
      <c r="E1910" s="670"/>
      <c r="F1910" s="670"/>
      <c r="G1910" s="670"/>
      <c r="H1910" s="670"/>
      <c r="I1910" s="670"/>
      <c r="J1910" s="670"/>
      <c r="K1910" s="670"/>
      <c r="L1910" s="670"/>
      <c r="M1910" s="670"/>
      <c r="N1910" s="670"/>
      <c r="O1910" s="670"/>
      <c r="P1910" s="607">
        <v>6978</v>
      </c>
      <c r="Q1910" s="603">
        <v>6978</v>
      </c>
      <c r="R1910" s="670"/>
      <c r="S1910" s="670"/>
      <c r="T1910" s="670"/>
      <c r="U1910" s="670"/>
      <c r="V1910" s="670"/>
      <c r="W1910" s="670"/>
      <c r="X1910" s="670"/>
      <c r="Y1910" s="670"/>
      <c r="Z1910" s="670"/>
      <c r="AA1910" s="670"/>
      <c r="AB1910" s="670"/>
      <c r="AC1910" s="608">
        <v>6</v>
      </c>
      <c r="AD1910" s="605">
        <v>6</v>
      </c>
    </row>
    <row r="1911" spans="1:30" ht="15.75" thickBot="1" x14ac:dyDescent="0.3">
      <c r="A1911" s="593" t="s">
        <v>429</v>
      </c>
      <c r="B1911" s="673">
        <v>45491</v>
      </c>
      <c r="C1911" s="671" t="s">
        <v>396</v>
      </c>
      <c r="D1911" s="600" t="s">
        <v>402</v>
      </c>
      <c r="E1911" s="602"/>
      <c r="F1911" s="602"/>
      <c r="G1911" s="602"/>
      <c r="H1911" s="602"/>
      <c r="I1911" s="602"/>
      <c r="J1911" s="602"/>
      <c r="K1911" s="602"/>
      <c r="L1911" s="602"/>
      <c r="M1911" s="602"/>
      <c r="N1911" s="602"/>
      <c r="O1911" s="602"/>
      <c r="P1911" s="601">
        <v>6677</v>
      </c>
      <c r="Q1911" s="603">
        <v>6677</v>
      </c>
      <c r="R1911" s="602"/>
      <c r="S1911" s="602"/>
      <c r="T1911" s="602"/>
      <c r="U1911" s="602"/>
      <c r="V1911" s="602"/>
      <c r="W1911" s="602"/>
      <c r="X1911" s="602"/>
      <c r="Y1911" s="602"/>
      <c r="Z1911" s="602"/>
      <c r="AA1911" s="602"/>
      <c r="AB1911" s="602"/>
      <c r="AC1911" s="604">
        <v>12</v>
      </c>
      <c r="AD1911" s="605">
        <v>12</v>
      </c>
    </row>
    <row r="1912" spans="1:30" ht="15.75" thickBot="1" x14ac:dyDescent="0.3">
      <c r="A1912" s="593" t="s">
        <v>429</v>
      </c>
      <c r="B1912" s="672">
        <v>45492</v>
      </c>
      <c r="C1912" s="671" t="s">
        <v>396</v>
      </c>
      <c r="D1912" s="606" t="s">
        <v>399</v>
      </c>
      <c r="E1912" s="670"/>
      <c r="F1912" s="670"/>
      <c r="G1912" s="670"/>
      <c r="H1912" s="670"/>
      <c r="I1912" s="670"/>
      <c r="J1912" s="670"/>
      <c r="K1912" s="670"/>
      <c r="L1912" s="670"/>
      <c r="M1912" s="670"/>
      <c r="N1912" s="670"/>
      <c r="O1912" s="670"/>
      <c r="P1912" s="607">
        <v>1733</v>
      </c>
      <c r="Q1912" s="603">
        <v>1733</v>
      </c>
      <c r="R1912" s="670"/>
      <c r="S1912" s="670"/>
      <c r="T1912" s="670"/>
      <c r="U1912" s="670"/>
      <c r="V1912" s="670"/>
      <c r="W1912" s="670"/>
      <c r="X1912" s="670"/>
      <c r="Y1912" s="670"/>
      <c r="Z1912" s="670"/>
      <c r="AA1912" s="670"/>
      <c r="AB1912" s="670"/>
      <c r="AC1912" s="608">
        <v>3</v>
      </c>
      <c r="AD1912" s="605">
        <v>3</v>
      </c>
    </row>
    <row r="1913" spans="1:30" ht="15.75" thickBot="1" x14ac:dyDescent="0.3">
      <c r="A1913" s="593" t="s">
        <v>429</v>
      </c>
      <c r="B1913" s="673">
        <v>45505</v>
      </c>
      <c r="C1913" s="671" t="s">
        <v>396</v>
      </c>
      <c r="D1913" s="600" t="s">
        <v>399</v>
      </c>
      <c r="E1913" s="602"/>
      <c r="F1913" s="602"/>
      <c r="G1913" s="602"/>
      <c r="H1913" s="602"/>
      <c r="I1913" s="602"/>
      <c r="J1913" s="602"/>
      <c r="K1913" s="602"/>
      <c r="L1913" s="602"/>
      <c r="M1913" s="602"/>
      <c r="N1913" s="602"/>
      <c r="O1913" s="602"/>
      <c r="P1913" s="601">
        <v>4299</v>
      </c>
      <c r="Q1913" s="603">
        <v>4299</v>
      </c>
      <c r="R1913" s="602"/>
      <c r="S1913" s="602"/>
      <c r="T1913" s="602"/>
      <c r="U1913" s="602"/>
      <c r="V1913" s="602"/>
      <c r="W1913" s="602"/>
      <c r="X1913" s="602"/>
      <c r="Y1913" s="602"/>
      <c r="Z1913" s="602"/>
      <c r="AA1913" s="602"/>
      <c r="AB1913" s="602"/>
      <c r="AC1913" s="604">
        <v>4</v>
      </c>
      <c r="AD1913" s="605">
        <v>4</v>
      </c>
    </row>
    <row r="1914" spans="1:30" ht="15.75" thickBot="1" x14ac:dyDescent="0.3">
      <c r="A1914" s="593" t="s">
        <v>429</v>
      </c>
      <c r="B1914" s="672">
        <v>45506</v>
      </c>
      <c r="C1914" s="671" t="s">
        <v>396</v>
      </c>
      <c r="D1914" s="606" t="s">
        <v>402</v>
      </c>
      <c r="E1914" s="670"/>
      <c r="F1914" s="670"/>
      <c r="G1914" s="670"/>
      <c r="H1914" s="670"/>
      <c r="I1914" s="670"/>
      <c r="J1914" s="670"/>
      <c r="K1914" s="670"/>
      <c r="L1914" s="670"/>
      <c r="M1914" s="670"/>
      <c r="N1914" s="670"/>
      <c r="O1914" s="670"/>
      <c r="P1914" s="607">
        <v>2610</v>
      </c>
      <c r="Q1914" s="603">
        <v>2610</v>
      </c>
      <c r="R1914" s="670"/>
      <c r="S1914" s="670"/>
      <c r="T1914" s="670"/>
      <c r="U1914" s="670"/>
      <c r="V1914" s="670"/>
      <c r="W1914" s="670"/>
      <c r="X1914" s="670"/>
      <c r="Y1914" s="670"/>
      <c r="Z1914" s="670"/>
      <c r="AA1914" s="670"/>
      <c r="AB1914" s="670"/>
      <c r="AC1914" s="608">
        <v>4</v>
      </c>
      <c r="AD1914" s="605">
        <v>4</v>
      </c>
    </row>
    <row r="1915" spans="1:30" ht="15.75" thickBot="1" x14ac:dyDescent="0.3">
      <c r="A1915" s="593" t="s">
        <v>429</v>
      </c>
      <c r="B1915" s="673">
        <v>45516</v>
      </c>
      <c r="C1915" s="671" t="s">
        <v>396</v>
      </c>
      <c r="D1915" s="600" t="s">
        <v>399</v>
      </c>
      <c r="E1915" s="602"/>
      <c r="F1915" s="602"/>
      <c r="G1915" s="602"/>
      <c r="H1915" s="602"/>
      <c r="I1915" s="602"/>
      <c r="J1915" s="602"/>
      <c r="K1915" s="602"/>
      <c r="L1915" s="602"/>
      <c r="M1915" s="602"/>
      <c r="N1915" s="602"/>
      <c r="O1915" s="602"/>
      <c r="P1915" s="601">
        <v>8031</v>
      </c>
      <c r="Q1915" s="603">
        <v>8031</v>
      </c>
      <c r="R1915" s="602"/>
      <c r="S1915" s="602"/>
      <c r="T1915" s="602"/>
      <c r="U1915" s="602"/>
      <c r="V1915" s="602"/>
      <c r="W1915" s="602"/>
      <c r="X1915" s="602"/>
      <c r="Y1915" s="602"/>
      <c r="Z1915" s="602"/>
      <c r="AA1915" s="602"/>
      <c r="AB1915" s="602"/>
      <c r="AC1915" s="604">
        <v>9</v>
      </c>
      <c r="AD1915" s="605">
        <v>9</v>
      </c>
    </row>
    <row r="1916" spans="1:30" ht="15.75" thickBot="1" x14ac:dyDescent="0.3">
      <c r="A1916" s="593" t="s">
        <v>429</v>
      </c>
      <c r="B1916" s="692" t="s">
        <v>398</v>
      </c>
      <c r="C1916" s="692" t="s">
        <v>396</v>
      </c>
      <c r="D1916" s="606" t="s">
        <v>402</v>
      </c>
      <c r="E1916" s="670"/>
      <c r="F1916" s="670"/>
      <c r="G1916" s="670"/>
      <c r="H1916" s="670"/>
      <c r="I1916" s="670"/>
      <c r="J1916" s="670"/>
      <c r="K1916" s="670"/>
      <c r="L1916" s="670"/>
      <c r="M1916" s="670"/>
      <c r="N1916" s="670"/>
      <c r="O1916" s="670"/>
      <c r="P1916" s="670"/>
      <c r="Q1916" s="591"/>
      <c r="R1916" s="608">
        <v>4</v>
      </c>
      <c r="S1916" s="608">
        <v>1</v>
      </c>
      <c r="T1916" s="670"/>
      <c r="U1916" s="608">
        <v>17</v>
      </c>
      <c r="V1916" s="608">
        <v>12</v>
      </c>
      <c r="W1916" s="608">
        <v>24</v>
      </c>
      <c r="X1916" s="608">
        <v>6</v>
      </c>
      <c r="Y1916" s="608">
        <v>7</v>
      </c>
      <c r="Z1916" s="670"/>
      <c r="AA1916" s="608">
        <v>8</v>
      </c>
      <c r="AB1916" s="608">
        <v>6</v>
      </c>
      <c r="AC1916" s="608">
        <v>6</v>
      </c>
      <c r="AD1916" s="605">
        <v>91</v>
      </c>
    </row>
    <row r="1917" spans="1:30" ht="15.75" thickBot="1" x14ac:dyDescent="0.3">
      <c r="A1917" s="593" t="s">
        <v>429</v>
      </c>
      <c r="B1917" s="692" t="s">
        <v>398</v>
      </c>
      <c r="C1917" s="692" t="s">
        <v>396</v>
      </c>
      <c r="D1917" s="600" t="s">
        <v>399</v>
      </c>
      <c r="E1917" s="602"/>
      <c r="F1917" s="602"/>
      <c r="G1917" s="602"/>
      <c r="H1917" s="602"/>
      <c r="I1917" s="602"/>
      <c r="J1917" s="602"/>
      <c r="K1917" s="602"/>
      <c r="L1917" s="602"/>
      <c r="M1917" s="602"/>
      <c r="N1917" s="602"/>
      <c r="O1917" s="602"/>
      <c r="P1917" s="602"/>
      <c r="Q1917" s="591"/>
      <c r="R1917" s="604">
        <v>23</v>
      </c>
      <c r="S1917" s="602"/>
      <c r="T1917" s="604">
        <v>24</v>
      </c>
      <c r="U1917" s="604">
        <v>95</v>
      </c>
      <c r="V1917" s="604">
        <v>51</v>
      </c>
      <c r="W1917" s="604">
        <v>130</v>
      </c>
      <c r="X1917" s="604">
        <v>52</v>
      </c>
      <c r="Y1917" s="604">
        <v>55</v>
      </c>
      <c r="Z1917" s="604">
        <v>18</v>
      </c>
      <c r="AA1917" s="604">
        <v>58</v>
      </c>
      <c r="AB1917" s="604">
        <v>36</v>
      </c>
      <c r="AC1917" s="604">
        <v>22</v>
      </c>
      <c r="AD1917" s="605">
        <v>552</v>
      </c>
    </row>
    <row r="1918" spans="1:30" ht="15.75" thickBot="1" x14ac:dyDescent="0.3">
      <c r="A1918" s="593" t="s">
        <v>429</v>
      </c>
      <c r="B1918" s="692" t="s">
        <v>398</v>
      </c>
      <c r="C1918" s="692" t="s">
        <v>396</v>
      </c>
      <c r="D1918" s="606" t="s">
        <v>403</v>
      </c>
      <c r="E1918" s="670"/>
      <c r="F1918" s="670"/>
      <c r="G1918" s="670"/>
      <c r="H1918" s="670"/>
      <c r="I1918" s="670"/>
      <c r="J1918" s="670"/>
      <c r="K1918" s="670"/>
      <c r="L1918" s="670"/>
      <c r="M1918" s="670"/>
      <c r="N1918" s="670"/>
      <c r="O1918" s="670"/>
      <c r="P1918" s="670"/>
      <c r="Q1918" s="591"/>
      <c r="R1918" s="608">
        <v>2</v>
      </c>
      <c r="S1918" s="670"/>
      <c r="T1918" s="608">
        <v>1</v>
      </c>
      <c r="U1918" s="608">
        <v>6</v>
      </c>
      <c r="V1918" s="608">
        <v>6</v>
      </c>
      <c r="W1918" s="608">
        <v>8</v>
      </c>
      <c r="X1918" s="608">
        <v>6</v>
      </c>
      <c r="Y1918" s="608">
        <v>2</v>
      </c>
      <c r="Z1918" s="608">
        <v>4</v>
      </c>
      <c r="AA1918" s="608">
        <v>8</v>
      </c>
      <c r="AB1918" s="608">
        <v>2</v>
      </c>
      <c r="AC1918" s="670"/>
      <c r="AD1918" s="605">
        <v>44</v>
      </c>
    </row>
    <row r="1919" spans="1:30" ht="15.75" thickBot="1" x14ac:dyDescent="0.3">
      <c r="A1919" s="593" t="s">
        <v>429</v>
      </c>
      <c r="B1919" s="671" t="s">
        <v>400</v>
      </c>
      <c r="C1919" s="671" t="s">
        <v>400</v>
      </c>
      <c r="D1919" s="609" t="s">
        <v>400</v>
      </c>
      <c r="E1919" s="603">
        <v>24526</v>
      </c>
      <c r="F1919" s="603">
        <v>500</v>
      </c>
      <c r="G1919" s="603">
        <v>23279</v>
      </c>
      <c r="H1919" s="603">
        <v>91336</v>
      </c>
      <c r="I1919" s="603">
        <v>50816</v>
      </c>
      <c r="J1919" s="603">
        <v>134772</v>
      </c>
      <c r="K1919" s="603">
        <v>66710</v>
      </c>
      <c r="L1919" s="603">
        <v>69790</v>
      </c>
      <c r="M1919" s="603">
        <v>23717</v>
      </c>
      <c r="N1919" s="603">
        <v>73606</v>
      </c>
      <c r="O1919" s="603">
        <v>50680</v>
      </c>
      <c r="P1919" s="603">
        <v>37487</v>
      </c>
      <c r="Q1919" s="603">
        <v>647219</v>
      </c>
      <c r="R1919" s="610">
        <v>29</v>
      </c>
      <c r="S1919" s="610">
        <v>1</v>
      </c>
      <c r="T1919" s="610">
        <v>24</v>
      </c>
      <c r="U1919" s="610">
        <v>100</v>
      </c>
      <c r="V1919" s="610">
        <v>55</v>
      </c>
      <c r="W1919" s="610">
        <v>145</v>
      </c>
      <c r="X1919" s="610">
        <v>74</v>
      </c>
      <c r="Y1919" s="610">
        <v>72</v>
      </c>
      <c r="Z1919" s="610">
        <v>29</v>
      </c>
      <c r="AA1919" s="610">
        <v>71</v>
      </c>
      <c r="AB1919" s="610">
        <v>54</v>
      </c>
      <c r="AC1919" s="610">
        <v>44</v>
      </c>
      <c r="AD1919" s="605">
        <v>562</v>
      </c>
    </row>
    <row r="1920" spans="1:30" ht="15.75" thickBot="1" x14ac:dyDescent="0.3">
      <c r="A1920" s="593" t="s">
        <v>430</v>
      </c>
      <c r="B1920" s="672">
        <v>45168</v>
      </c>
      <c r="C1920" s="671" t="s">
        <v>396</v>
      </c>
      <c r="D1920" s="606" t="s">
        <v>397</v>
      </c>
      <c r="E1920" s="607">
        <v>358.32</v>
      </c>
      <c r="F1920" s="670"/>
      <c r="G1920" s="670"/>
      <c r="H1920" s="670"/>
      <c r="I1920" s="670"/>
      <c r="J1920" s="670"/>
      <c r="K1920" s="670"/>
      <c r="L1920" s="670"/>
      <c r="M1920" s="670"/>
      <c r="N1920" s="670"/>
      <c r="O1920" s="670"/>
      <c r="P1920" s="670"/>
      <c r="Q1920" s="603">
        <v>358.32</v>
      </c>
      <c r="R1920" s="608">
        <v>1</v>
      </c>
      <c r="S1920" s="670"/>
      <c r="T1920" s="670"/>
      <c r="U1920" s="670"/>
      <c r="V1920" s="670"/>
      <c r="W1920" s="670"/>
      <c r="X1920" s="670"/>
      <c r="Y1920" s="670"/>
      <c r="Z1920" s="670"/>
      <c r="AA1920" s="670"/>
      <c r="AB1920" s="670"/>
      <c r="AC1920" s="670"/>
      <c r="AD1920" s="605">
        <v>1</v>
      </c>
    </row>
    <row r="1921" spans="1:30" ht="15.75" thickBot="1" x14ac:dyDescent="0.3">
      <c r="A1921" s="593" t="s">
        <v>430</v>
      </c>
      <c r="B1921" s="673">
        <v>45174</v>
      </c>
      <c r="C1921" s="671" t="s">
        <v>396</v>
      </c>
      <c r="D1921" s="600" t="s">
        <v>397</v>
      </c>
      <c r="E1921" s="601">
        <v>1100</v>
      </c>
      <c r="F1921" s="602"/>
      <c r="G1921" s="602"/>
      <c r="H1921" s="602"/>
      <c r="I1921" s="602"/>
      <c r="J1921" s="602"/>
      <c r="K1921" s="602"/>
      <c r="L1921" s="602"/>
      <c r="M1921" s="602"/>
      <c r="N1921" s="602"/>
      <c r="O1921" s="602"/>
      <c r="P1921" s="602"/>
      <c r="Q1921" s="603">
        <v>1100</v>
      </c>
      <c r="R1921" s="604">
        <v>1</v>
      </c>
      <c r="S1921" s="602"/>
      <c r="T1921" s="602"/>
      <c r="U1921" s="602"/>
      <c r="V1921" s="602"/>
      <c r="W1921" s="602"/>
      <c r="X1921" s="602"/>
      <c r="Y1921" s="602"/>
      <c r="Z1921" s="602"/>
      <c r="AA1921" s="602"/>
      <c r="AB1921" s="602"/>
      <c r="AC1921" s="602"/>
      <c r="AD1921" s="605">
        <v>1</v>
      </c>
    </row>
    <row r="1922" spans="1:30" ht="15.75" thickBot="1" x14ac:dyDescent="0.3">
      <c r="A1922" s="593" t="s">
        <v>430</v>
      </c>
      <c r="B1922" s="672">
        <v>45194</v>
      </c>
      <c r="C1922" s="671" t="s">
        <v>396</v>
      </c>
      <c r="D1922" s="606" t="s">
        <v>397</v>
      </c>
      <c r="E1922" s="607">
        <v>1621.19</v>
      </c>
      <c r="F1922" s="670"/>
      <c r="G1922" s="670"/>
      <c r="H1922" s="670"/>
      <c r="I1922" s="670"/>
      <c r="J1922" s="670"/>
      <c r="K1922" s="670"/>
      <c r="L1922" s="670"/>
      <c r="M1922" s="670"/>
      <c r="N1922" s="670"/>
      <c r="O1922" s="670"/>
      <c r="P1922" s="670"/>
      <c r="Q1922" s="603">
        <v>1621.19</v>
      </c>
      <c r="R1922" s="608">
        <v>1</v>
      </c>
      <c r="S1922" s="670"/>
      <c r="T1922" s="670"/>
      <c r="U1922" s="670"/>
      <c r="V1922" s="670"/>
      <c r="W1922" s="670"/>
      <c r="X1922" s="670"/>
      <c r="Y1922" s="670"/>
      <c r="Z1922" s="670"/>
      <c r="AA1922" s="670"/>
      <c r="AB1922" s="670"/>
      <c r="AC1922" s="670"/>
      <c r="AD1922" s="605">
        <v>1</v>
      </c>
    </row>
    <row r="1923" spans="1:30" ht="15.75" thickBot="1" x14ac:dyDescent="0.3">
      <c r="A1923" s="593" t="s">
        <v>430</v>
      </c>
      <c r="B1923" s="673">
        <v>45229</v>
      </c>
      <c r="C1923" s="671" t="s">
        <v>396</v>
      </c>
      <c r="D1923" s="600" t="s">
        <v>397</v>
      </c>
      <c r="E1923" s="602"/>
      <c r="F1923" s="602"/>
      <c r="G1923" s="601">
        <v>341.28</v>
      </c>
      <c r="H1923" s="602"/>
      <c r="I1923" s="602"/>
      <c r="J1923" s="602"/>
      <c r="K1923" s="602"/>
      <c r="L1923" s="602"/>
      <c r="M1923" s="602"/>
      <c r="N1923" s="602"/>
      <c r="O1923" s="602"/>
      <c r="P1923" s="602"/>
      <c r="Q1923" s="603">
        <v>341.28</v>
      </c>
      <c r="R1923" s="602"/>
      <c r="S1923" s="602"/>
      <c r="T1923" s="604">
        <v>1</v>
      </c>
      <c r="U1923" s="602"/>
      <c r="V1923" s="602"/>
      <c r="W1923" s="602"/>
      <c r="X1923" s="602"/>
      <c r="Y1923" s="602"/>
      <c r="Z1923" s="602"/>
      <c r="AA1923" s="602"/>
      <c r="AB1923" s="602"/>
      <c r="AC1923" s="602"/>
      <c r="AD1923" s="605">
        <v>1</v>
      </c>
    </row>
    <row r="1924" spans="1:30" ht="15.75" thickBot="1" x14ac:dyDescent="0.3">
      <c r="A1924" s="593" t="s">
        <v>430</v>
      </c>
      <c r="B1924" s="672">
        <v>45233</v>
      </c>
      <c r="C1924" s="671" t="s">
        <v>396</v>
      </c>
      <c r="D1924" s="606" t="s">
        <v>397</v>
      </c>
      <c r="E1924" s="670"/>
      <c r="F1924" s="670"/>
      <c r="G1924" s="607">
        <v>1520.16</v>
      </c>
      <c r="H1924" s="670"/>
      <c r="I1924" s="670"/>
      <c r="J1924" s="670"/>
      <c r="K1924" s="670"/>
      <c r="L1924" s="670"/>
      <c r="M1924" s="670"/>
      <c r="N1924" s="670"/>
      <c r="O1924" s="670"/>
      <c r="P1924" s="670"/>
      <c r="Q1924" s="603">
        <v>1520.16</v>
      </c>
      <c r="R1924" s="670"/>
      <c r="S1924" s="670"/>
      <c r="T1924" s="608">
        <v>2</v>
      </c>
      <c r="U1924" s="670"/>
      <c r="V1924" s="670"/>
      <c r="W1924" s="670"/>
      <c r="X1924" s="670"/>
      <c r="Y1924" s="670"/>
      <c r="Z1924" s="670"/>
      <c r="AA1924" s="670"/>
      <c r="AB1924" s="670"/>
      <c r="AC1924" s="670"/>
      <c r="AD1924" s="605">
        <v>2</v>
      </c>
    </row>
    <row r="1925" spans="1:30" ht="15.75" thickBot="1" x14ac:dyDescent="0.3">
      <c r="A1925" s="593" t="s">
        <v>430</v>
      </c>
      <c r="B1925" s="673">
        <v>45272</v>
      </c>
      <c r="C1925" s="671" t="s">
        <v>396</v>
      </c>
      <c r="D1925" s="600" t="s">
        <v>397</v>
      </c>
      <c r="E1925" s="602"/>
      <c r="F1925" s="602"/>
      <c r="G1925" s="601">
        <v>643.22</v>
      </c>
      <c r="H1925" s="602"/>
      <c r="I1925" s="602"/>
      <c r="J1925" s="602"/>
      <c r="K1925" s="602"/>
      <c r="L1925" s="602"/>
      <c r="M1925" s="602"/>
      <c r="N1925" s="602"/>
      <c r="O1925" s="602"/>
      <c r="P1925" s="602"/>
      <c r="Q1925" s="603">
        <v>643.22</v>
      </c>
      <c r="R1925" s="602"/>
      <c r="S1925" s="602"/>
      <c r="T1925" s="604">
        <v>1</v>
      </c>
      <c r="U1925" s="602"/>
      <c r="V1925" s="602"/>
      <c r="W1925" s="602"/>
      <c r="X1925" s="602"/>
      <c r="Y1925" s="602"/>
      <c r="Z1925" s="602"/>
      <c r="AA1925" s="602"/>
      <c r="AB1925" s="602"/>
      <c r="AC1925" s="602"/>
      <c r="AD1925" s="605">
        <v>1</v>
      </c>
    </row>
    <row r="1926" spans="1:30" ht="15.75" thickBot="1" x14ac:dyDescent="0.3">
      <c r="A1926" s="593" t="s">
        <v>430</v>
      </c>
      <c r="B1926" s="672">
        <v>45275</v>
      </c>
      <c r="C1926" s="671" t="s">
        <v>396</v>
      </c>
      <c r="D1926" s="606" t="s">
        <v>397</v>
      </c>
      <c r="E1926" s="670"/>
      <c r="F1926" s="670"/>
      <c r="G1926" s="670"/>
      <c r="H1926" s="670"/>
      <c r="I1926" s="607">
        <v>438.62</v>
      </c>
      <c r="J1926" s="670"/>
      <c r="K1926" s="670"/>
      <c r="L1926" s="670"/>
      <c r="M1926" s="670"/>
      <c r="N1926" s="670"/>
      <c r="O1926" s="670"/>
      <c r="P1926" s="670"/>
      <c r="Q1926" s="603">
        <v>438.62</v>
      </c>
      <c r="R1926" s="670"/>
      <c r="S1926" s="670"/>
      <c r="T1926" s="670"/>
      <c r="U1926" s="670"/>
      <c r="V1926" s="608">
        <v>1</v>
      </c>
      <c r="W1926" s="670"/>
      <c r="X1926" s="670"/>
      <c r="Y1926" s="670"/>
      <c r="Z1926" s="670"/>
      <c r="AA1926" s="670"/>
      <c r="AB1926" s="670"/>
      <c r="AC1926" s="670"/>
      <c r="AD1926" s="605">
        <v>1</v>
      </c>
    </row>
    <row r="1927" spans="1:30" ht="15.75" thickBot="1" x14ac:dyDescent="0.3">
      <c r="A1927" s="593" t="s">
        <v>430</v>
      </c>
      <c r="B1927" s="673">
        <v>45286</v>
      </c>
      <c r="C1927" s="671" t="s">
        <v>396</v>
      </c>
      <c r="D1927" s="600" t="s">
        <v>397</v>
      </c>
      <c r="E1927" s="602"/>
      <c r="F1927" s="602"/>
      <c r="G1927" s="602"/>
      <c r="H1927" s="601">
        <v>1039.24</v>
      </c>
      <c r="I1927" s="602"/>
      <c r="J1927" s="602"/>
      <c r="K1927" s="602"/>
      <c r="L1927" s="602"/>
      <c r="M1927" s="602"/>
      <c r="N1927" s="602"/>
      <c r="O1927" s="602"/>
      <c r="P1927" s="602"/>
      <c r="Q1927" s="603">
        <v>1039.24</v>
      </c>
      <c r="R1927" s="602"/>
      <c r="S1927" s="602"/>
      <c r="T1927" s="602"/>
      <c r="U1927" s="604">
        <v>1</v>
      </c>
      <c r="V1927" s="602"/>
      <c r="W1927" s="602"/>
      <c r="X1927" s="602"/>
      <c r="Y1927" s="602"/>
      <c r="Z1927" s="602"/>
      <c r="AA1927" s="602"/>
      <c r="AB1927" s="602"/>
      <c r="AC1927" s="602"/>
      <c r="AD1927" s="605">
        <v>1</v>
      </c>
    </row>
    <row r="1928" spans="1:30" ht="15.75" thickBot="1" x14ac:dyDescent="0.3">
      <c r="A1928" s="593" t="s">
        <v>430</v>
      </c>
      <c r="B1928" s="672">
        <v>45288</v>
      </c>
      <c r="C1928" s="671" t="s">
        <v>396</v>
      </c>
      <c r="D1928" s="606" t="s">
        <v>397</v>
      </c>
      <c r="E1928" s="670"/>
      <c r="F1928" s="670"/>
      <c r="G1928" s="670"/>
      <c r="H1928" s="670"/>
      <c r="I1928" s="607">
        <v>1201.71</v>
      </c>
      <c r="J1928" s="670"/>
      <c r="K1928" s="670"/>
      <c r="L1928" s="670"/>
      <c r="M1928" s="670"/>
      <c r="N1928" s="670"/>
      <c r="O1928" s="670"/>
      <c r="P1928" s="670"/>
      <c r="Q1928" s="603">
        <v>1201.71</v>
      </c>
      <c r="R1928" s="670"/>
      <c r="S1928" s="670"/>
      <c r="T1928" s="670"/>
      <c r="U1928" s="670"/>
      <c r="V1928" s="608">
        <v>1</v>
      </c>
      <c r="W1928" s="670"/>
      <c r="X1928" s="670"/>
      <c r="Y1928" s="670"/>
      <c r="Z1928" s="670"/>
      <c r="AA1928" s="670"/>
      <c r="AB1928" s="670"/>
      <c r="AC1928" s="670"/>
      <c r="AD1928" s="605">
        <v>1</v>
      </c>
    </row>
    <row r="1929" spans="1:30" ht="15.75" thickBot="1" x14ac:dyDescent="0.3">
      <c r="A1929" s="593" t="s">
        <v>430</v>
      </c>
      <c r="B1929" s="673">
        <v>45300</v>
      </c>
      <c r="C1929" s="671" t="s">
        <v>396</v>
      </c>
      <c r="D1929" s="600" t="s">
        <v>397</v>
      </c>
      <c r="E1929" s="602"/>
      <c r="F1929" s="602"/>
      <c r="G1929" s="602"/>
      <c r="H1929" s="602"/>
      <c r="I1929" s="601">
        <v>1221.69</v>
      </c>
      <c r="J1929" s="602"/>
      <c r="K1929" s="602"/>
      <c r="L1929" s="602"/>
      <c r="M1929" s="602"/>
      <c r="N1929" s="602"/>
      <c r="O1929" s="602"/>
      <c r="P1929" s="602"/>
      <c r="Q1929" s="603">
        <v>1221.69</v>
      </c>
      <c r="R1929" s="602"/>
      <c r="S1929" s="602"/>
      <c r="T1929" s="602"/>
      <c r="U1929" s="602"/>
      <c r="V1929" s="604">
        <v>1</v>
      </c>
      <c r="W1929" s="602"/>
      <c r="X1929" s="602"/>
      <c r="Y1929" s="602"/>
      <c r="Z1929" s="602"/>
      <c r="AA1929" s="602"/>
      <c r="AB1929" s="602"/>
      <c r="AC1929" s="602"/>
      <c r="AD1929" s="605">
        <v>1</v>
      </c>
    </row>
    <row r="1930" spans="1:30" ht="15.75" thickBot="1" x14ac:dyDescent="0.3">
      <c r="A1930" s="593" t="s">
        <v>430</v>
      </c>
      <c r="B1930" s="672">
        <v>45313</v>
      </c>
      <c r="C1930" s="671" t="s">
        <v>396</v>
      </c>
      <c r="D1930" s="606" t="s">
        <v>397</v>
      </c>
      <c r="E1930" s="670"/>
      <c r="F1930" s="670"/>
      <c r="G1930" s="670"/>
      <c r="H1930" s="670"/>
      <c r="I1930" s="607">
        <v>1113.96</v>
      </c>
      <c r="J1930" s="670"/>
      <c r="K1930" s="670"/>
      <c r="L1930" s="670"/>
      <c r="M1930" s="670"/>
      <c r="N1930" s="670"/>
      <c r="O1930" s="670"/>
      <c r="P1930" s="670"/>
      <c r="Q1930" s="603">
        <v>1113.96</v>
      </c>
      <c r="R1930" s="670"/>
      <c r="S1930" s="670"/>
      <c r="T1930" s="670"/>
      <c r="U1930" s="670"/>
      <c r="V1930" s="608">
        <v>1</v>
      </c>
      <c r="W1930" s="670"/>
      <c r="X1930" s="670"/>
      <c r="Y1930" s="670"/>
      <c r="Z1930" s="670"/>
      <c r="AA1930" s="670"/>
      <c r="AB1930" s="670"/>
      <c r="AC1930" s="670"/>
      <c r="AD1930" s="605">
        <v>1</v>
      </c>
    </row>
    <row r="1931" spans="1:30" ht="15.75" thickBot="1" x14ac:dyDescent="0.3">
      <c r="A1931" s="593" t="s">
        <v>430</v>
      </c>
      <c r="B1931" s="673">
        <v>45329</v>
      </c>
      <c r="C1931" s="671" t="s">
        <v>396</v>
      </c>
      <c r="D1931" s="600" t="s">
        <v>397</v>
      </c>
      <c r="E1931" s="602"/>
      <c r="F1931" s="602"/>
      <c r="G1931" s="602"/>
      <c r="H1931" s="602"/>
      <c r="I1931" s="602"/>
      <c r="J1931" s="601">
        <v>4666.16</v>
      </c>
      <c r="K1931" s="602"/>
      <c r="L1931" s="602"/>
      <c r="M1931" s="602"/>
      <c r="N1931" s="602"/>
      <c r="O1931" s="602"/>
      <c r="P1931" s="602"/>
      <c r="Q1931" s="603">
        <v>4666.16</v>
      </c>
      <c r="R1931" s="602"/>
      <c r="S1931" s="602"/>
      <c r="T1931" s="602"/>
      <c r="U1931" s="602"/>
      <c r="V1931" s="602"/>
      <c r="W1931" s="604">
        <v>4</v>
      </c>
      <c r="X1931" s="602"/>
      <c r="Y1931" s="602"/>
      <c r="Z1931" s="602"/>
      <c r="AA1931" s="602"/>
      <c r="AB1931" s="602"/>
      <c r="AC1931" s="602"/>
      <c r="AD1931" s="605">
        <v>4</v>
      </c>
    </row>
    <row r="1932" spans="1:30" ht="15.75" thickBot="1" x14ac:dyDescent="0.3">
      <c r="A1932" s="593" t="s">
        <v>430</v>
      </c>
      <c r="B1932" s="672">
        <v>45330</v>
      </c>
      <c r="C1932" s="671" t="s">
        <v>396</v>
      </c>
      <c r="D1932" s="606" t="s">
        <v>397</v>
      </c>
      <c r="E1932" s="670"/>
      <c r="F1932" s="670"/>
      <c r="G1932" s="670"/>
      <c r="H1932" s="670"/>
      <c r="I1932" s="607">
        <v>2279.59</v>
      </c>
      <c r="J1932" s="670"/>
      <c r="K1932" s="670"/>
      <c r="L1932" s="670"/>
      <c r="M1932" s="670"/>
      <c r="N1932" s="670"/>
      <c r="O1932" s="670"/>
      <c r="P1932" s="670"/>
      <c r="Q1932" s="603">
        <v>2279.59</v>
      </c>
      <c r="R1932" s="670"/>
      <c r="S1932" s="670"/>
      <c r="T1932" s="670"/>
      <c r="U1932" s="670"/>
      <c r="V1932" s="608">
        <v>1</v>
      </c>
      <c r="W1932" s="670"/>
      <c r="X1932" s="670"/>
      <c r="Y1932" s="670"/>
      <c r="Z1932" s="670"/>
      <c r="AA1932" s="670"/>
      <c r="AB1932" s="670"/>
      <c r="AC1932" s="670"/>
      <c r="AD1932" s="605">
        <v>1</v>
      </c>
    </row>
    <row r="1933" spans="1:30" ht="15.75" thickBot="1" x14ac:dyDescent="0.3">
      <c r="A1933" s="593" t="s">
        <v>430</v>
      </c>
      <c r="B1933" s="673">
        <v>45362</v>
      </c>
      <c r="C1933" s="671" t="s">
        <v>396</v>
      </c>
      <c r="D1933" s="600" t="s">
        <v>397</v>
      </c>
      <c r="E1933" s="602"/>
      <c r="F1933" s="602"/>
      <c r="G1933" s="602"/>
      <c r="H1933" s="602"/>
      <c r="I1933" s="602"/>
      <c r="J1933" s="602"/>
      <c r="K1933" s="601">
        <v>1311.24</v>
      </c>
      <c r="L1933" s="602"/>
      <c r="M1933" s="602"/>
      <c r="N1933" s="602"/>
      <c r="O1933" s="602"/>
      <c r="P1933" s="602"/>
      <c r="Q1933" s="603">
        <v>1311.24</v>
      </c>
      <c r="R1933" s="602"/>
      <c r="S1933" s="602"/>
      <c r="T1933" s="602"/>
      <c r="U1933" s="602"/>
      <c r="V1933" s="602"/>
      <c r="W1933" s="602"/>
      <c r="X1933" s="604">
        <v>1</v>
      </c>
      <c r="Y1933" s="602"/>
      <c r="Z1933" s="602"/>
      <c r="AA1933" s="602"/>
      <c r="AB1933" s="602"/>
      <c r="AC1933" s="602"/>
      <c r="AD1933" s="605">
        <v>1</v>
      </c>
    </row>
    <row r="1934" spans="1:30" ht="15.75" thickBot="1" x14ac:dyDescent="0.3">
      <c r="A1934" s="593" t="s">
        <v>430</v>
      </c>
      <c r="B1934" s="672">
        <v>45390</v>
      </c>
      <c r="C1934" s="671" t="s">
        <v>396</v>
      </c>
      <c r="D1934" s="606" t="s">
        <v>397</v>
      </c>
      <c r="E1934" s="670"/>
      <c r="F1934" s="670"/>
      <c r="G1934" s="670"/>
      <c r="H1934" s="670"/>
      <c r="I1934" s="670"/>
      <c r="J1934" s="670"/>
      <c r="K1934" s="670"/>
      <c r="L1934" s="607">
        <v>2145.3000000000002</v>
      </c>
      <c r="M1934" s="670"/>
      <c r="N1934" s="670"/>
      <c r="O1934" s="670"/>
      <c r="P1934" s="670"/>
      <c r="Q1934" s="603">
        <v>2145.3000000000002</v>
      </c>
      <c r="R1934" s="670"/>
      <c r="S1934" s="670"/>
      <c r="T1934" s="670"/>
      <c r="U1934" s="670"/>
      <c r="V1934" s="670"/>
      <c r="W1934" s="670"/>
      <c r="X1934" s="670"/>
      <c r="Y1934" s="608">
        <v>2</v>
      </c>
      <c r="Z1934" s="670"/>
      <c r="AA1934" s="670"/>
      <c r="AB1934" s="670"/>
      <c r="AC1934" s="670"/>
      <c r="AD1934" s="605">
        <v>2</v>
      </c>
    </row>
    <row r="1935" spans="1:30" ht="15.75" thickBot="1" x14ac:dyDescent="0.3">
      <c r="A1935" s="593" t="s">
        <v>430</v>
      </c>
      <c r="B1935" s="673">
        <v>45404</v>
      </c>
      <c r="C1935" s="671" t="s">
        <v>396</v>
      </c>
      <c r="D1935" s="600" t="s">
        <v>397</v>
      </c>
      <c r="E1935" s="602"/>
      <c r="F1935" s="602"/>
      <c r="G1935" s="602"/>
      <c r="H1935" s="602"/>
      <c r="I1935" s="602"/>
      <c r="J1935" s="602"/>
      <c r="K1935" s="602"/>
      <c r="L1935" s="602"/>
      <c r="M1935" s="601">
        <v>2676.02</v>
      </c>
      <c r="N1935" s="602"/>
      <c r="O1935" s="602"/>
      <c r="P1935" s="602"/>
      <c r="Q1935" s="603">
        <v>2676.02</v>
      </c>
      <c r="R1935" s="602"/>
      <c r="S1935" s="602"/>
      <c r="T1935" s="602"/>
      <c r="U1935" s="602"/>
      <c r="V1935" s="602"/>
      <c r="W1935" s="602"/>
      <c r="X1935" s="602"/>
      <c r="Y1935" s="602"/>
      <c r="Z1935" s="604">
        <v>3</v>
      </c>
      <c r="AA1935" s="602"/>
      <c r="AB1935" s="602"/>
      <c r="AC1935" s="602"/>
      <c r="AD1935" s="605">
        <v>3</v>
      </c>
    </row>
    <row r="1936" spans="1:30" ht="15.75" thickBot="1" x14ac:dyDescent="0.3">
      <c r="A1936" s="593" t="s">
        <v>430</v>
      </c>
      <c r="B1936" s="672">
        <v>45447</v>
      </c>
      <c r="C1936" s="671" t="s">
        <v>396</v>
      </c>
      <c r="D1936" s="606" t="s">
        <v>397</v>
      </c>
      <c r="E1936" s="670"/>
      <c r="F1936" s="670"/>
      <c r="G1936" s="670"/>
      <c r="H1936" s="670"/>
      <c r="I1936" s="670"/>
      <c r="J1936" s="670"/>
      <c r="K1936" s="670"/>
      <c r="L1936" s="670"/>
      <c r="M1936" s="670"/>
      <c r="N1936" s="607">
        <v>1792.15</v>
      </c>
      <c r="O1936" s="670"/>
      <c r="P1936" s="670"/>
      <c r="Q1936" s="603">
        <v>1792.15</v>
      </c>
      <c r="R1936" s="670"/>
      <c r="S1936" s="670"/>
      <c r="T1936" s="670"/>
      <c r="U1936" s="670"/>
      <c r="V1936" s="670"/>
      <c r="W1936" s="670"/>
      <c r="X1936" s="670"/>
      <c r="Y1936" s="670"/>
      <c r="Z1936" s="670"/>
      <c r="AA1936" s="608">
        <v>2</v>
      </c>
      <c r="AB1936" s="670"/>
      <c r="AC1936" s="670"/>
      <c r="AD1936" s="605">
        <v>2</v>
      </c>
    </row>
    <row r="1937" spans="1:30" ht="15.75" thickBot="1" x14ac:dyDescent="0.3">
      <c r="A1937" s="593" t="s">
        <v>430</v>
      </c>
      <c r="B1937" s="673">
        <v>45460</v>
      </c>
      <c r="C1937" s="671" t="s">
        <v>396</v>
      </c>
      <c r="D1937" s="600" t="s">
        <v>397</v>
      </c>
      <c r="E1937" s="602"/>
      <c r="F1937" s="602"/>
      <c r="G1937" s="602"/>
      <c r="H1937" s="602"/>
      <c r="I1937" s="602"/>
      <c r="J1937" s="602"/>
      <c r="K1937" s="602"/>
      <c r="L1937" s="602"/>
      <c r="M1937" s="602"/>
      <c r="N1937" s="601">
        <v>1578.74</v>
      </c>
      <c r="O1937" s="602"/>
      <c r="P1937" s="602"/>
      <c r="Q1937" s="603">
        <v>1578.74</v>
      </c>
      <c r="R1937" s="602"/>
      <c r="S1937" s="602"/>
      <c r="T1937" s="602"/>
      <c r="U1937" s="602"/>
      <c r="V1937" s="602"/>
      <c r="W1937" s="602"/>
      <c r="X1937" s="602"/>
      <c r="Y1937" s="602"/>
      <c r="Z1937" s="602"/>
      <c r="AA1937" s="604">
        <v>1</v>
      </c>
      <c r="AB1937" s="602"/>
      <c r="AC1937" s="602"/>
      <c r="AD1937" s="605">
        <v>1</v>
      </c>
    </row>
    <row r="1938" spans="1:30" ht="15.75" thickBot="1" x14ac:dyDescent="0.3">
      <c r="A1938" s="593" t="s">
        <v>430</v>
      </c>
      <c r="B1938" s="672">
        <v>45464</v>
      </c>
      <c r="C1938" s="671" t="s">
        <v>396</v>
      </c>
      <c r="D1938" s="606" t="s">
        <v>397</v>
      </c>
      <c r="E1938" s="670"/>
      <c r="F1938" s="670"/>
      <c r="G1938" s="670"/>
      <c r="H1938" s="670"/>
      <c r="I1938" s="670"/>
      <c r="J1938" s="670"/>
      <c r="K1938" s="670"/>
      <c r="L1938" s="670"/>
      <c r="M1938" s="670"/>
      <c r="N1938" s="670"/>
      <c r="O1938" s="607">
        <v>1011.4</v>
      </c>
      <c r="P1938" s="670"/>
      <c r="Q1938" s="603">
        <v>1011.4</v>
      </c>
      <c r="R1938" s="670"/>
      <c r="S1938" s="670"/>
      <c r="T1938" s="670"/>
      <c r="U1938" s="670"/>
      <c r="V1938" s="670"/>
      <c r="W1938" s="670"/>
      <c r="X1938" s="670"/>
      <c r="Y1938" s="670"/>
      <c r="Z1938" s="670"/>
      <c r="AA1938" s="670"/>
      <c r="AB1938" s="608">
        <v>1</v>
      </c>
      <c r="AC1938" s="670"/>
      <c r="AD1938" s="605">
        <v>1</v>
      </c>
    </row>
    <row r="1939" spans="1:30" ht="15.75" thickBot="1" x14ac:dyDescent="0.3">
      <c r="A1939" s="593" t="s">
        <v>430</v>
      </c>
      <c r="B1939" s="673">
        <v>45491</v>
      </c>
      <c r="C1939" s="671" t="s">
        <v>396</v>
      </c>
      <c r="D1939" s="600" t="s">
        <v>397</v>
      </c>
      <c r="E1939" s="602"/>
      <c r="F1939" s="602"/>
      <c r="G1939" s="602"/>
      <c r="H1939" s="602"/>
      <c r="I1939" s="602"/>
      <c r="J1939" s="602"/>
      <c r="K1939" s="602"/>
      <c r="L1939" s="602"/>
      <c r="M1939" s="602"/>
      <c r="N1939" s="601">
        <v>356.78</v>
      </c>
      <c r="O1939" s="602"/>
      <c r="P1939" s="601">
        <v>1580.81</v>
      </c>
      <c r="Q1939" s="603">
        <v>1937.59</v>
      </c>
      <c r="R1939" s="602"/>
      <c r="S1939" s="602"/>
      <c r="T1939" s="602"/>
      <c r="U1939" s="602"/>
      <c r="V1939" s="602"/>
      <c r="W1939" s="602"/>
      <c r="X1939" s="602"/>
      <c r="Y1939" s="602"/>
      <c r="Z1939" s="602"/>
      <c r="AA1939" s="604">
        <v>1</v>
      </c>
      <c r="AB1939" s="602"/>
      <c r="AC1939" s="604">
        <v>2</v>
      </c>
      <c r="AD1939" s="605">
        <v>3</v>
      </c>
    </row>
    <row r="1940" spans="1:30" ht="15.75" thickBot="1" x14ac:dyDescent="0.3">
      <c r="A1940" s="593" t="s">
        <v>430</v>
      </c>
      <c r="B1940" s="672">
        <v>45495</v>
      </c>
      <c r="C1940" s="671" t="s">
        <v>396</v>
      </c>
      <c r="D1940" s="606" t="s">
        <v>397</v>
      </c>
      <c r="E1940" s="670"/>
      <c r="F1940" s="670"/>
      <c r="G1940" s="670"/>
      <c r="H1940" s="670"/>
      <c r="I1940" s="670"/>
      <c r="J1940" s="670"/>
      <c r="K1940" s="670"/>
      <c r="L1940" s="670"/>
      <c r="M1940" s="670"/>
      <c r="N1940" s="670"/>
      <c r="O1940" s="670"/>
      <c r="P1940" s="607">
        <v>274.87</v>
      </c>
      <c r="Q1940" s="603">
        <v>274.87</v>
      </c>
      <c r="R1940" s="670"/>
      <c r="S1940" s="670"/>
      <c r="T1940" s="670"/>
      <c r="U1940" s="670"/>
      <c r="V1940" s="670"/>
      <c r="W1940" s="670"/>
      <c r="X1940" s="670"/>
      <c r="Y1940" s="670"/>
      <c r="Z1940" s="670"/>
      <c r="AA1940" s="670"/>
      <c r="AB1940" s="670"/>
      <c r="AC1940" s="608">
        <v>1</v>
      </c>
      <c r="AD1940" s="605">
        <v>1</v>
      </c>
    </row>
    <row r="1941" spans="1:30" ht="15.75" thickBot="1" x14ac:dyDescent="0.3">
      <c r="A1941" s="593" t="s">
        <v>430</v>
      </c>
      <c r="B1941" s="673">
        <v>45505</v>
      </c>
      <c r="C1941" s="671" t="s">
        <v>396</v>
      </c>
      <c r="D1941" s="600" t="s">
        <v>397</v>
      </c>
      <c r="E1941" s="602"/>
      <c r="F1941" s="602"/>
      <c r="G1941" s="602"/>
      <c r="H1941" s="602"/>
      <c r="I1941" s="602"/>
      <c r="J1941" s="602"/>
      <c r="K1941" s="602"/>
      <c r="L1941" s="602"/>
      <c r="M1941" s="602"/>
      <c r="N1941" s="602"/>
      <c r="O1941" s="602"/>
      <c r="P1941" s="601">
        <v>1318.36</v>
      </c>
      <c r="Q1941" s="603">
        <v>1318.36</v>
      </c>
      <c r="R1941" s="602"/>
      <c r="S1941" s="602"/>
      <c r="T1941" s="602"/>
      <c r="U1941" s="602"/>
      <c r="V1941" s="602"/>
      <c r="W1941" s="602"/>
      <c r="X1941" s="602"/>
      <c r="Y1941" s="602"/>
      <c r="Z1941" s="602"/>
      <c r="AA1941" s="602"/>
      <c r="AB1941" s="602"/>
      <c r="AC1941" s="604">
        <v>2</v>
      </c>
      <c r="AD1941" s="605">
        <v>2</v>
      </c>
    </row>
    <row r="1942" spans="1:30" ht="15.75" thickBot="1" x14ac:dyDescent="0.3">
      <c r="A1942" s="593" t="s">
        <v>430</v>
      </c>
      <c r="B1942" s="672">
        <v>45506</v>
      </c>
      <c r="C1942" s="671" t="s">
        <v>396</v>
      </c>
      <c r="D1942" s="606" t="s">
        <v>397</v>
      </c>
      <c r="E1942" s="670"/>
      <c r="F1942" s="670"/>
      <c r="G1942" s="670"/>
      <c r="H1942" s="670"/>
      <c r="I1942" s="670"/>
      <c r="J1942" s="670"/>
      <c r="K1942" s="670"/>
      <c r="L1942" s="670"/>
      <c r="M1942" s="670"/>
      <c r="N1942" s="670"/>
      <c r="O1942" s="670"/>
      <c r="P1942" s="607">
        <v>2200.39</v>
      </c>
      <c r="Q1942" s="603">
        <v>2200.39</v>
      </c>
      <c r="R1942" s="670"/>
      <c r="S1942" s="670"/>
      <c r="T1942" s="670"/>
      <c r="U1942" s="670"/>
      <c r="V1942" s="670"/>
      <c r="W1942" s="670"/>
      <c r="X1942" s="670"/>
      <c r="Y1942" s="670"/>
      <c r="Z1942" s="670"/>
      <c r="AA1942" s="670"/>
      <c r="AB1942" s="670"/>
      <c r="AC1942" s="608">
        <v>1</v>
      </c>
      <c r="AD1942" s="605">
        <v>1</v>
      </c>
    </row>
    <row r="1943" spans="1:30" ht="15.75" thickBot="1" x14ac:dyDescent="0.3">
      <c r="A1943" s="593" t="s">
        <v>430</v>
      </c>
      <c r="B1943" s="673">
        <v>45517</v>
      </c>
      <c r="C1943" s="671" t="s">
        <v>396</v>
      </c>
      <c r="D1943" s="600" t="s">
        <v>397</v>
      </c>
      <c r="E1943" s="602"/>
      <c r="F1943" s="602"/>
      <c r="G1943" s="602"/>
      <c r="H1943" s="602"/>
      <c r="I1943" s="602"/>
      <c r="J1943" s="602"/>
      <c r="K1943" s="602"/>
      <c r="L1943" s="602"/>
      <c r="M1943" s="602"/>
      <c r="N1943" s="602"/>
      <c r="O1943" s="602"/>
      <c r="P1943" s="601">
        <v>1021.27</v>
      </c>
      <c r="Q1943" s="603">
        <v>1021.27</v>
      </c>
      <c r="R1943" s="602"/>
      <c r="S1943" s="602"/>
      <c r="T1943" s="602"/>
      <c r="U1943" s="602"/>
      <c r="V1943" s="602"/>
      <c r="W1943" s="602"/>
      <c r="X1943" s="602"/>
      <c r="Y1943" s="602"/>
      <c r="Z1943" s="602"/>
      <c r="AA1943" s="602"/>
      <c r="AB1943" s="602"/>
      <c r="AC1943" s="604">
        <v>1</v>
      </c>
      <c r="AD1943" s="605">
        <v>1</v>
      </c>
    </row>
    <row r="1944" spans="1:30" ht="15.75" thickBot="1" x14ac:dyDescent="0.3">
      <c r="A1944" s="593" t="s">
        <v>430</v>
      </c>
      <c r="B1944" s="692" t="s">
        <v>398</v>
      </c>
      <c r="C1944" s="692" t="s">
        <v>396</v>
      </c>
      <c r="D1944" s="606" t="s">
        <v>397</v>
      </c>
      <c r="E1944" s="670"/>
      <c r="F1944" s="670"/>
      <c r="G1944" s="670"/>
      <c r="H1944" s="670"/>
      <c r="I1944" s="670"/>
      <c r="J1944" s="670"/>
      <c r="K1944" s="670"/>
      <c r="L1944" s="670"/>
      <c r="M1944" s="670"/>
      <c r="N1944" s="670"/>
      <c r="O1944" s="670"/>
      <c r="P1944" s="670"/>
      <c r="Q1944" s="591"/>
      <c r="R1944" s="608">
        <v>3</v>
      </c>
      <c r="S1944" s="670"/>
      <c r="T1944" s="608">
        <v>4</v>
      </c>
      <c r="U1944" s="608">
        <v>1</v>
      </c>
      <c r="V1944" s="608">
        <v>5</v>
      </c>
      <c r="W1944" s="608">
        <v>4</v>
      </c>
      <c r="X1944" s="608">
        <v>1</v>
      </c>
      <c r="Y1944" s="608">
        <v>3</v>
      </c>
      <c r="Z1944" s="608">
        <v>3</v>
      </c>
      <c r="AA1944" s="608">
        <v>4</v>
      </c>
      <c r="AB1944" s="608">
        <v>2</v>
      </c>
      <c r="AC1944" s="608">
        <v>6</v>
      </c>
      <c r="AD1944" s="605">
        <v>36</v>
      </c>
    </row>
    <row r="1945" spans="1:30" ht="15.75" thickBot="1" x14ac:dyDescent="0.3">
      <c r="A1945" s="593" t="s">
        <v>430</v>
      </c>
      <c r="B1945" s="692" t="s">
        <v>398</v>
      </c>
      <c r="C1945" s="692" t="s">
        <v>396</v>
      </c>
      <c r="D1945" s="600" t="s">
        <v>399</v>
      </c>
      <c r="E1945" s="602"/>
      <c r="F1945" s="602"/>
      <c r="G1945" s="602"/>
      <c r="H1945" s="602"/>
      <c r="I1945" s="602"/>
      <c r="J1945" s="602"/>
      <c r="K1945" s="602"/>
      <c r="L1945" s="602"/>
      <c r="M1945" s="602"/>
      <c r="N1945" s="602"/>
      <c r="O1945" s="602"/>
      <c r="P1945" s="602"/>
      <c r="Q1945" s="591"/>
      <c r="R1945" s="602"/>
      <c r="S1945" s="602"/>
      <c r="T1945" s="602"/>
      <c r="U1945" s="602"/>
      <c r="V1945" s="602"/>
      <c r="W1945" s="602"/>
      <c r="X1945" s="602"/>
      <c r="Y1945" s="602"/>
      <c r="Z1945" s="602"/>
      <c r="AA1945" s="602"/>
      <c r="AB1945" s="604">
        <v>1</v>
      </c>
      <c r="AC1945" s="602"/>
      <c r="AD1945" s="605">
        <v>1</v>
      </c>
    </row>
    <row r="1946" spans="1:30" ht="15.75" thickBot="1" x14ac:dyDescent="0.3">
      <c r="A1946" s="593" t="s">
        <v>430</v>
      </c>
      <c r="B1946" s="692" t="s">
        <v>398</v>
      </c>
      <c r="C1946" s="692" t="s">
        <v>396</v>
      </c>
      <c r="D1946" s="606" t="s">
        <v>403</v>
      </c>
      <c r="E1946" s="670"/>
      <c r="F1946" s="670"/>
      <c r="G1946" s="670"/>
      <c r="H1946" s="670"/>
      <c r="I1946" s="670"/>
      <c r="J1946" s="670"/>
      <c r="K1946" s="670"/>
      <c r="L1946" s="670"/>
      <c r="M1946" s="670"/>
      <c r="N1946" s="670"/>
      <c r="O1946" s="670"/>
      <c r="P1946" s="670"/>
      <c r="Q1946" s="591"/>
      <c r="R1946" s="670"/>
      <c r="S1946" s="670"/>
      <c r="T1946" s="670"/>
      <c r="U1946" s="670"/>
      <c r="V1946" s="670"/>
      <c r="W1946" s="670"/>
      <c r="X1946" s="670"/>
      <c r="Y1946" s="670"/>
      <c r="Z1946" s="670"/>
      <c r="AA1946" s="670"/>
      <c r="AB1946" s="608">
        <v>1</v>
      </c>
      <c r="AC1946" s="670"/>
      <c r="AD1946" s="605">
        <v>1</v>
      </c>
    </row>
    <row r="1947" spans="1:30" ht="15.75" thickBot="1" x14ac:dyDescent="0.3">
      <c r="A1947" s="593" t="s">
        <v>430</v>
      </c>
      <c r="B1947" s="671" t="s">
        <v>400</v>
      </c>
      <c r="C1947" s="671" t="s">
        <v>400</v>
      </c>
      <c r="D1947" s="609" t="s">
        <v>400</v>
      </c>
      <c r="E1947" s="603">
        <v>3079.51</v>
      </c>
      <c r="F1947" s="591"/>
      <c r="G1947" s="603">
        <v>2504.66</v>
      </c>
      <c r="H1947" s="603">
        <v>1039.24</v>
      </c>
      <c r="I1947" s="603">
        <v>6255.57</v>
      </c>
      <c r="J1947" s="603">
        <v>4666.16</v>
      </c>
      <c r="K1947" s="603">
        <v>1311.24</v>
      </c>
      <c r="L1947" s="603">
        <v>2145.3000000000002</v>
      </c>
      <c r="M1947" s="603">
        <v>2676.02</v>
      </c>
      <c r="N1947" s="603">
        <v>3727.67</v>
      </c>
      <c r="O1947" s="603">
        <v>1011.4</v>
      </c>
      <c r="P1947" s="603">
        <v>6395.7</v>
      </c>
      <c r="Q1947" s="603">
        <v>34812.47</v>
      </c>
      <c r="R1947" s="610">
        <v>3</v>
      </c>
      <c r="S1947" s="591"/>
      <c r="T1947" s="610">
        <v>4</v>
      </c>
      <c r="U1947" s="610">
        <v>1</v>
      </c>
      <c r="V1947" s="610">
        <v>5</v>
      </c>
      <c r="W1947" s="610">
        <v>4</v>
      </c>
      <c r="X1947" s="610">
        <v>1</v>
      </c>
      <c r="Y1947" s="610">
        <v>3</v>
      </c>
      <c r="Z1947" s="610">
        <v>3</v>
      </c>
      <c r="AA1947" s="610">
        <v>4</v>
      </c>
      <c r="AB1947" s="610">
        <v>3</v>
      </c>
      <c r="AC1947" s="610">
        <v>7</v>
      </c>
      <c r="AD1947" s="605">
        <v>37</v>
      </c>
    </row>
    <row r="1948" spans="1:30" ht="15.75" thickBot="1" x14ac:dyDescent="0.3">
      <c r="A1948" s="593" t="s">
        <v>431</v>
      </c>
      <c r="B1948" s="672">
        <v>45166</v>
      </c>
      <c r="C1948" s="671" t="s">
        <v>396</v>
      </c>
      <c r="D1948" s="606" t="s">
        <v>397</v>
      </c>
      <c r="E1948" s="607">
        <v>457.38</v>
      </c>
      <c r="F1948" s="670"/>
      <c r="G1948" s="670"/>
      <c r="H1948" s="670"/>
      <c r="I1948" s="670"/>
      <c r="J1948" s="670"/>
      <c r="K1948" s="670"/>
      <c r="L1948" s="670"/>
      <c r="M1948" s="670"/>
      <c r="N1948" s="670"/>
      <c r="O1948" s="670"/>
      <c r="P1948" s="670"/>
      <c r="Q1948" s="603">
        <v>457.38</v>
      </c>
      <c r="R1948" s="608">
        <v>2</v>
      </c>
      <c r="S1948" s="670"/>
      <c r="T1948" s="670"/>
      <c r="U1948" s="670"/>
      <c r="V1948" s="670"/>
      <c r="W1948" s="670"/>
      <c r="X1948" s="670"/>
      <c r="Y1948" s="670"/>
      <c r="Z1948" s="670"/>
      <c r="AA1948" s="670"/>
      <c r="AB1948" s="670"/>
      <c r="AC1948" s="670"/>
      <c r="AD1948" s="605">
        <v>2</v>
      </c>
    </row>
    <row r="1949" spans="1:30" ht="15.75" thickBot="1" x14ac:dyDescent="0.3">
      <c r="A1949" s="593" t="s">
        <v>431</v>
      </c>
      <c r="B1949" s="673">
        <v>45189</v>
      </c>
      <c r="C1949" s="671" t="s">
        <v>396</v>
      </c>
      <c r="D1949" s="600" t="s">
        <v>397</v>
      </c>
      <c r="E1949" s="602"/>
      <c r="F1949" s="601">
        <v>300</v>
      </c>
      <c r="G1949" s="602"/>
      <c r="H1949" s="602"/>
      <c r="I1949" s="602"/>
      <c r="J1949" s="602"/>
      <c r="K1949" s="602"/>
      <c r="L1949" s="602"/>
      <c r="M1949" s="602"/>
      <c r="N1949" s="602"/>
      <c r="O1949" s="602"/>
      <c r="P1949" s="602"/>
      <c r="Q1949" s="603">
        <v>300</v>
      </c>
      <c r="R1949" s="602"/>
      <c r="S1949" s="604">
        <v>1</v>
      </c>
      <c r="T1949" s="602"/>
      <c r="U1949" s="602"/>
      <c r="V1949" s="602"/>
      <c r="W1949" s="602"/>
      <c r="X1949" s="602"/>
      <c r="Y1949" s="602"/>
      <c r="Z1949" s="602"/>
      <c r="AA1949" s="602"/>
      <c r="AB1949" s="602"/>
      <c r="AC1949" s="602"/>
      <c r="AD1949" s="605">
        <v>1</v>
      </c>
    </row>
    <row r="1950" spans="1:30" ht="15.75" thickBot="1" x14ac:dyDescent="0.3">
      <c r="A1950" s="593" t="s">
        <v>431</v>
      </c>
      <c r="B1950" s="672">
        <v>45197</v>
      </c>
      <c r="C1950" s="671" t="s">
        <v>396</v>
      </c>
      <c r="D1950" s="606" t="s">
        <v>397</v>
      </c>
      <c r="E1950" s="670"/>
      <c r="F1950" s="607">
        <v>86.59</v>
      </c>
      <c r="G1950" s="670"/>
      <c r="H1950" s="670"/>
      <c r="I1950" s="670"/>
      <c r="J1950" s="670"/>
      <c r="K1950" s="670"/>
      <c r="L1950" s="670"/>
      <c r="M1950" s="670"/>
      <c r="N1950" s="670"/>
      <c r="O1950" s="670"/>
      <c r="P1950" s="670"/>
      <c r="Q1950" s="603">
        <v>86.59</v>
      </c>
      <c r="R1950" s="670"/>
      <c r="S1950" s="608">
        <v>1</v>
      </c>
      <c r="T1950" s="670"/>
      <c r="U1950" s="670"/>
      <c r="V1950" s="670"/>
      <c r="W1950" s="670"/>
      <c r="X1950" s="670"/>
      <c r="Y1950" s="670"/>
      <c r="Z1950" s="670"/>
      <c r="AA1950" s="670"/>
      <c r="AB1950" s="670"/>
      <c r="AC1950" s="670"/>
      <c r="AD1950" s="605">
        <v>1</v>
      </c>
    </row>
    <row r="1951" spans="1:30" ht="15.75" thickBot="1" x14ac:dyDescent="0.3">
      <c r="A1951" s="593" t="s">
        <v>431</v>
      </c>
      <c r="B1951" s="673">
        <v>45225</v>
      </c>
      <c r="C1951" s="671" t="s">
        <v>396</v>
      </c>
      <c r="D1951" s="600" t="s">
        <v>397</v>
      </c>
      <c r="E1951" s="602"/>
      <c r="F1951" s="602"/>
      <c r="G1951" s="601">
        <v>257.27999999999997</v>
      </c>
      <c r="H1951" s="602"/>
      <c r="I1951" s="602"/>
      <c r="J1951" s="602"/>
      <c r="K1951" s="602"/>
      <c r="L1951" s="602"/>
      <c r="M1951" s="602"/>
      <c r="N1951" s="602"/>
      <c r="O1951" s="602"/>
      <c r="P1951" s="602"/>
      <c r="Q1951" s="603">
        <v>257.27999999999997</v>
      </c>
      <c r="R1951" s="602"/>
      <c r="S1951" s="602"/>
      <c r="T1951" s="604">
        <v>1</v>
      </c>
      <c r="U1951" s="602"/>
      <c r="V1951" s="602"/>
      <c r="W1951" s="602"/>
      <c r="X1951" s="602"/>
      <c r="Y1951" s="602"/>
      <c r="Z1951" s="602"/>
      <c r="AA1951" s="602"/>
      <c r="AB1951" s="602"/>
      <c r="AC1951" s="602"/>
      <c r="AD1951" s="605">
        <v>1</v>
      </c>
    </row>
    <row r="1952" spans="1:30" ht="15.75" thickBot="1" x14ac:dyDescent="0.3">
      <c r="A1952" s="593" t="s">
        <v>431</v>
      </c>
      <c r="B1952" s="672">
        <v>45271</v>
      </c>
      <c r="C1952" s="671" t="s">
        <v>396</v>
      </c>
      <c r="D1952" s="606" t="s">
        <v>397</v>
      </c>
      <c r="E1952" s="670"/>
      <c r="F1952" s="670"/>
      <c r="G1952" s="670"/>
      <c r="H1952" s="670"/>
      <c r="I1952" s="607">
        <v>110.04</v>
      </c>
      <c r="J1952" s="670"/>
      <c r="K1952" s="670"/>
      <c r="L1952" s="670"/>
      <c r="M1952" s="670"/>
      <c r="N1952" s="670"/>
      <c r="O1952" s="670"/>
      <c r="P1952" s="670"/>
      <c r="Q1952" s="603">
        <v>110.04</v>
      </c>
      <c r="R1952" s="670"/>
      <c r="S1952" s="670"/>
      <c r="T1952" s="670"/>
      <c r="U1952" s="670"/>
      <c r="V1952" s="608">
        <v>1</v>
      </c>
      <c r="W1952" s="670"/>
      <c r="X1952" s="670"/>
      <c r="Y1952" s="670"/>
      <c r="Z1952" s="670"/>
      <c r="AA1952" s="670"/>
      <c r="AB1952" s="670"/>
      <c r="AC1952" s="670"/>
      <c r="AD1952" s="605">
        <v>1</v>
      </c>
    </row>
    <row r="1953" spans="1:30" ht="15.75" thickBot="1" x14ac:dyDescent="0.3">
      <c r="A1953" s="593" t="s">
        <v>431</v>
      </c>
      <c r="B1953" s="673">
        <v>45279</v>
      </c>
      <c r="C1953" s="671" t="s">
        <v>396</v>
      </c>
      <c r="D1953" s="600" t="s">
        <v>397</v>
      </c>
      <c r="E1953" s="602"/>
      <c r="F1953" s="602"/>
      <c r="G1953" s="602"/>
      <c r="H1953" s="602"/>
      <c r="I1953" s="601">
        <v>599.17999999999995</v>
      </c>
      <c r="J1953" s="602"/>
      <c r="K1953" s="602"/>
      <c r="L1953" s="602"/>
      <c r="M1953" s="602"/>
      <c r="N1953" s="602"/>
      <c r="O1953" s="602"/>
      <c r="P1953" s="602"/>
      <c r="Q1953" s="603">
        <v>599.17999999999995</v>
      </c>
      <c r="R1953" s="602"/>
      <c r="S1953" s="602"/>
      <c r="T1953" s="602"/>
      <c r="U1953" s="602"/>
      <c r="V1953" s="604">
        <v>2</v>
      </c>
      <c r="W1953" s="602"/>
      <c r="X1953" s="602"/>
      <c r="Y1953" s="602"/>
      <c r="Z1953" s="602"/>
      <c r="AA1953" s="602"/>
      <c r="AB1953" s="602"/>
      <c r="AC1953" s="602"/>
      <c r="AD1953" s="605">
        <v>2</v>
      </c>
    </row>
    <row r="1954" spans="1:30" ht="15.75" thickBot="1" x14ac:dyDescent="0.3">
      <c r="A1954" s="593" t="s">
        <v>431</v>
      </c>
      <c r="B1954" s="672">
        <v>45288</v>
      </c>
      <c r="C1954" s="671" t="s">
        <v>396</v>
      </c>
      <c r="D1954" s="606" t="s">
        <v>397</v>
      </c>
      <c r="E1954" s="670"/>
      <c r="F1954" s="670"/>
      <c r="G1954" s="670"/>
      <c r="H1954" s="670"/>
      <c r="I1954" s="607">
        <v>1173.3800000000001</v>
      </c>
      <c r="J1954" s="670"/>
      <c r="K1954" s="670"/>
      <c r="L1954" s="670"/>
      <c r="M1954" s="670"/>
      <c r="N1954" s="670"/>
      <c r="O1954" s="670"/>
      <c r="P1954" s="670"/>
      <c r="Q1954" s="603">
        <v>1173.3800000000001</v>
      </c>
      <c r="R1954" s="670"/>
      <c r="S1954" s="670"/>
      <c r="T1954" s="670"/>
      <c r="U1954" s="670"/>
      <c r="V1954" s="608">
        <v>5</v>
      </c>
      <c r="W1954" s="670"/>
      <c r="X1954" s="670"/>
      <c r="Y1954" s="670"/>
      <c r="Z1954" s="670"/>
      <c r="AA1954" s="670"/>
      <c r="AB1954" s="670"/>
      <c r="AC1954" s="670"/>
      <c r="AD1954" s="605">
        <v>5</v>
      </c>
    </row>
    <row r="1955" spans="1:30" ht="15.75" thickBot="1" x14ac:dyDescent="0.3">
      <c r="A1955" s="593" t="s">
        <v>431</v>
      </c>
      <c r="B1955" s="673">
        <v>45300</v>
      </c>
      <c r="C1955" s="671" t="s">
        <v>396</v>
      </c>
      <c r="D1955" s="600" t="s">
        <v>397</v>
      </c>
      <c r="E1955" s="602"/>
      <c r="F1955" s="602"/>
      <c r="G1955" s="602"/>
      <c r="H1955" s="602"/>
      <c r="I1955" s="602"/>
      <c r="J1955" s="601">
        <v>300</v>
      </c>
      <c r="K1955" s="602"/>
      <c r="L1955" s="602"/>
      <c r="M1955" s="602"/>
      <c r="N1955" s="602"/>
      <c r="O1955" s="602"/>
      <c r="P1955" s="602"/>
      <c r="Q1955" s="603">
        <v>300</v>
      </c>
      <c r="R1955" s="602"/>
      <c r="S1955" s="602"/>
      <c r="T1955" s="602"/>
      <c r="U1955" s="602"/>
      <c r="V1955" s="602"/>
      <c r="W1955" s="604">
        <v>1</v>
      </c>
      <c r="X1955" s="602"/>
      <c r="Y1955" s="602"/>
      <c r="Z1955" s="602"/>
      <c r="AA1955" s="602"/>
      <c r="AB1955" s="602"/>
      <c r="AC1955" s="602"/>
      <c r="AD1955" s="605">
        <v>1</v>
      </c>
    </row>
    <row r="1956" spans="1:30" ht="15.75" thickBot="1" x14ac:dyDescent="0.3">
      <c r="A1956" s="593" t="s">
        <v>431</v>
      </c>
      <c r="B1956" s="672">
        <v>45324</v>
      </c>
      <c r="C1956" s="671" t="s">
        <v>396</v>
      </c>
      <c r="D1956" s="606" t="s">
        <v>397</v>
      </c>
      <c r="E1956" s="670"/>
      <c r="F1956" s="670"/>
      <c r="G1956" s="670"/>
      <c r="H1956" s="670"/>
      <c r="I1956" s="670"/>
      <c r="J1956" s="670"/>
      <c r="K1956" s="607">
        <v>518.74</v>
      </c>
      <c r="L1956" s="670"/>
      <c r="M1956" s="670"/>
      <c r="N1956" s="670"/>
      <c r="O1956" s="670"/>
      <c r="P1956" s="670"/>
      <c r="Q1956" s="603">
        <v>518.74</v>
      </c>
      <c r="R1956" s="670"/>
      <c r="S1956" s="670"/>
      <c r="T1956" s="670"/>
      <c r="U1956" s="670"/>
      <c r="V1956" s="670"/>
      <c r="W1956" s="670"/>
      <c r="X1956" s="608">
        <v>3</v>
      </c>
      <c r="Y1956" s="670"/>
      <c r="Z1956" s="670"/>
      <c r="AA1956" s="670"/>
      <c r="AB1956" s="670"/>
      <c r="AC1956" s="670"/>
      <c r="AD1956" s="605">
        <v>3</v>
      </c>
    </row>
    <row r="1957" spans="1:30" ht="15.75" thickBot="1" x14ac:dyDescent="0.3">
      <c r="A1957" s="593" t="s">
        <v>431</v>
      </c>
      <c r="B1957" s="673">
        <v>45327</v>
      </c>
      <c r="C1957" s="671" t="s">
        <v>396</v>
      </c>
      <c r="D1957" s="600" t="s">
        <v>397</v>
      </c>
      <c r="E1957" s="602"/>
      <c r="F1957" s="602"/>
      <c r="G1957" s="602"/>
      <c r="H1957" s="602"/>
      <c r="I1957" s="602"/>
      <c r="J1957" s="602"/>
      <c r="K1957" s="601">
        <v>208.35</v>
      </c>
      <c r="L1957" s="602"/>
      <c r="M1957" s="602"/>
      <c r="N1957" s="602"/>
      <c r="O1957" s="602"/>
      <c r="P1957" s="602"/>
      <c r="Q1957" s="603">
        <v>208.35</v>
      </c>
      <c r="R1957" s="602"/>
      <c r="S1957" s="602"/>
      <c r="T1957" s="602"/>
      <c r="U1957" s="602"/>
      <c r="V1957" s="602"/>
      <c r="W1957" s="602"/>
      <c r="X1957" s="604">
        <v>1</v>
      </c>
      <c r="Y1957" s="602"/>
      <c r="Z1957" s="602"/>
      <c r="AA1957" s="602"/>
      <c r="AB1957" s="602"/>
      <c r="AC1957" s="602"/>
      <c r="AD1957" s="605">
        <v>1</v>
      </c>
    </row>
    <row r="1958" spans="1:30" ht="15.75" thickBot="1" x14ac:dyDescent="0.3">
      <c r="A1958" s="593" t="s">
        <v>431</v>
      </c>
      <c r="B1958" s="672">
        <v>45335</v>
      </c>
      <c r="C1958" s="671" t="s">
        <v>396</v>
      </c>
      <c r="D1958" s="606" t="s">
        <v>397</v>
      </c>
      <c r="E1958" s="670"/>
      <c r="F1958" s="670"/>
      <c r="G1958" s="670"/>
      <c r="H1958" s="670"/>
      <c r="I1958" s="670"/>
      <c r="J1958" s="670"/>
      <c r="K1958" s="607">
        <v>783.89</v>
      </c>
      <c r="L1958" s="670"/>
      <c r="M1958" s="670"/>
      <c r="N1958" s="670"/>
      <c r="O1958" s="670"/>
      <c r="P1958" s="670"/>
      <c r="Q1958" s="603">
        <v>783.89</v>
      </c>
      <c r="R1958" s="670"/>
      <c r="S1958" s="670"/>
      <c r="T1958" s="670"/>
      <c r="U1958" s="670"/>
      <c r="V1958" s="670"/>
      <c r="W1958" s="670"/>
      <c r="X1958" s="608">
        <v>3</v>
      </c>
      <c r="Y1958" s="670"/>
      <c r="Z1958" s="670"/>
      <c r="AA1958" s="670"/>
      <c r="AB1958" s="670"/>
      <c r="AC1958" s="670"/>
      <c r="AD1958" s="605">
        <v>3</v>
      </c>
    </row>
    <row r="1959" spans="1:30" ht="15.75" thickBot="1" x14ac:dyDescent="0.3">
      <c r="A1959" s="593" t="s">
        <v>431</v>
      </c>
      <c r="B1959" s="673">
        <v>45412</v>
      </c>
      <c r="C1959" s="671" t="s">
        <v>396</v>
      </c>
      <c r="D1959" s="600" t="s">
        <v>397</v>
      </c>
      <c r="E1959" s="602"/>
      <c r="F1959" s="602"/>
      <c r="G1959" s="602"/>
      <c r="H1959" s="602"/>
      <c r="I1959" s="602"/>
      <c r="J1959" s="602"/>
      <c r="K1959" s="602"/>
      <c r="L1959" s="602"/>
      <c r="M1959" s="601">
        <v>300</v>
      </c>
      <c r="N1959" s="602"/>
      <c r="O1959" s="602"/>
      <c r="P1959" s="602"/>
      <c r="Q1959" s="603">
        <v>300</v>
      </c>
      <c r="R1959" s="602"/>
      <c r="S1959" s="602"/>
      <c r="T1959" s="602"/>
      <c r="U1959" s="602"/>
      <c r="V1959" s="602"/>
      <c r="W1959" s="602"/>
      <c r="X1959" s="602"/>
      <c r="Y1959" s="602"/>
      <c r="Z1959" s="604">
        <v>1</v>
      </c>
      <c r="AA1959" s="602"/>
      <c r="AB1959" s="602"/>
      <c r="AC1959" s="602"/>
      <c r="AD1959" s="605">
        <v>1</v>
      </c>
    </row>
    <row r="1960" spans="1:30" ht="15.75" thickBot="1" x14ac:dyDescent="0.3">
      <c r="A1960" s="593" t="s">
        <v>431</v>
      </c>
      <c r="B1960" s="672">
        <v>45453</v>
      </c>
      <c r="C1960" s="671" t="s">
        <v>396</v>
      </c>
      <c r="D1960" s="606" t="s">
        <v>397</v>
      </c>
      <c r="E1960" s="670"/>
      <c r="F1960" s="670"/>
      <c r="G1960" s="670"/>
      <c r="H1960" s="670"/>
      <c r="I1960" s="670"/>
      <c r="J1960" s="670"/>
      <c r="K1960" s="670"/>
      <c r="L1960" s="670"/>
      <c r="M1960" s="607">
        <v>600</v>
      </c>
      <c r="N1960" s="670"/>
      <c r="O1960" s="670"/>
      <c r="P1960" s="670"/>
      <c r="Q1960" s="603">
        <v>600</v>
      </c>
      <c r="R1960" s="670"/>
      <c r="S1960" s="670"/>
      <c r="T1960" s="670"/>
      <c r="U1960" s="670"/>
      <c r="V1960" s="670"/>
      <c r="W1960" s="670"/>
      <c r="X1960" s="670"/>
      <c r="Y1960" s="670"/>
      <c r="Z1960" s="608">
        <v>2</v>
      </c>
      <c r="AA1960" s="670"/>
      <c r="AB1960" s="670"/>
      <c r="AC1960" s="670"/>
      <c r="AD1960" s="605">
        <v>2</v>
      </c>
    </row>
    <row r="1961" spans="1:30" ht="15.75" thickBot="1" x14ac:dyDescent="0.3">
      <c r="A1961" s="593" t="s">
        <v>431</v>
      </c>
      <c r="B1961" s="673">
        <v>45461</v>
      </c>
      <c r="C1961" s="671" t="s">
        <v>396</v>
      </c>
      <c r="D1961" s="600" t="s">
        <v>397</v>
      </c>
      <c r="E1961" s="602"/>
      <c r="F1961" s="602"/>
      <c r="G1961" s="602"/>
      <c r="H1961" s="602"/>
      <c r="I1961" s="602"/>
      <c r="J1961" s="602"/>
      <c r="K1961" s="602"/>
      <c r="L1961" s="602"/>
      <c r="M1961" s="602"/>
      <c r="N1961" s="601">
        <v>493.21</v>
      </c>
      <c r="O1961" s="602"/>
      <c r="P1961" s="602"/>
      <c r="Q1961" s="603">
        <v>493.21</v>
      </c>
      <c r="R1961" s="602"/>
      <c r="S1961" s="602"/>
      <c r="T1961" s="602"/>
      <c r="U1961" s="602"/>
      <c r="V1961" s="602"/>
      <c r="W1961" s="602"/>
      <c r="X1961" s="602"/>
      <c r="Y1961" s="602"/>
      <c r="Z1961" s="602"/>
      <c r="AA1961" s="604">
        <v>2</v>
      </c>
      <c r="AB1961" s="602"/>
      <c r="AC1961" s="602"/>
      <c r="AD1961" s="605">
        <v>2</v>
      </c>
    </row>
    <row r="1962" spans="1:30" ht="15.75" thickBot="1" x14ac:dyDescent="0.3">
      <c r="A1962" s="593" t="s">
        <v>431</v>
      </c>
      <c r="B1962" s="672">
        <v>45490</v>
      </c>
      <c r="C1962" s="671" t="s">
        <v>396</v>
      </c>
      <c r="D1962" s="606" t="s">
        <v>397</v>
      </c>
      <c r="E1962" s="670"/>
      <c r="F1962" s="670"/>
      <c r="G1962" s="670"/>
      <c r="H1962" s="670"/>
      <c r="I1962" s="670"/>
      <c r="J1962" s="670"/>
      <c r="K1962" s="670"/>
      <c r="L1962" s="670"/>
      <c r="M1962" s="670"/>
      <c r="N1962" s="670"/>
      <c r="O1962" s="607">
        <v>300</v>
      </c>
      <c r="P1962" s="607">
        <v>300</v>
      </c>
      <c r="Q1962" s="603">
        <v>600</v>
      </c>
      <c r="R1962" s="670"/>
      <c r="S1962" s="670"/>
      <c r="T1962" s="670"/>
      <c r="U1962" s="670"/>
      <c r="V1962" s="670"/>
      <c r="W1962" s="670"/>
      <c r="X1962" s="670"/>
      <c r="Y1962" s="670"/>
      <c r="Z1962" s="670"/>
      <c r="AA1962" s="670"/>
      <c r="AB1962" s="608">
        <v>1</v>
      </c>
      <c r="AC1962" s="608">
        <v>1</v>
      </c>
      <c r="AD1962" s="605">
        <v>2</v>
      </c>
    </row>
    <row r="1963" spans="1:30" ht="15.75" thickBot="1" x14ac:dyDescent="0.3">
      <c r="A1963" s="593" t="s">
        <v>431</v>
      </c>
      <c r="B1963" s="673">
        <v>45491</v>
      </c>
      <c r="C1963" s="671" t="s">
        <v>396</v>
      </c>
      <c r="D1963" s="600" t="s">
        <v>397</v>
      </c>
      <c r="E1963" s="602"/>
      <c r="F1963" s="602"/>
      <c r="G1963" s="602"/>
      <c r="H1963" s="602"/>
      <c r="I1963" s="602"/>
      <c r="J1963" s="602"/>
      <c r="K1963" s="602"/>
      <c r="L1963" s="602"/>
      <c r="M1963" s="602"/>
      <c r="N1963" s="602"/>
      <c r="O1963" s="602"/>
      <c r="P1963" s="601">
        <v>300</v>
      </c>
      <c r="Q1963" s="603">
        <v>300</v>
      </c>
      <c r="R1963" s="602"/>
      <c r="S1963" s="602"/>
      <c r="T1963" s="602"/>
      <c r="U1963" s="602"/>
      <c r="V1963" s="602"/>
      <c r="W1963" s="602"/>
      <c r="X1963" s="602"/>
      <c r="Y1963" s="602"/>
      <c r="Z1963" s="602"/>
      <c r="AA1963" s="602"/>
      <c r="AB1963" s="602"/>
      <c r="AC1963" s="604">
        <v>1</v>
      </c>
      <c r="AD1963" s="605">
        <v>1</v>
      </c>
    </row>
    <row r="1964" spans="1:30" ht="15.75" thickBot="1" x14ac:dyDescent="0.3">
      <c r="A1964" s="593" t="s">
        <v>431</v>
      </c>
      <c r="B1964" s="672">
        <v>45495</v>
      </c>
      <c r="C1964" s="671" t="s">
        <v>396</v>
      </c>
      <c r="D1964" s="606" t="s">
        <v>397</v>
      </c>
      <c r="E1964" s="670"/>
      <c r="F1964" s="670"/>
      <c r="G1964" s="670"/>
      <c r="H1964" s="670"/>
      <c r="I1964" s="670"/>
      <c r="J1964" s="670"/>
      <c r="K1964" s="670"/>
      <c r="L1964" s="670"/>
      <c r="M1964" s="670"/>
      <c r="N1964" s="670"/>
      <c r="O1964" s="607">
        <v>200.23</v>
      </c>
      <c r="P1964" s="670"/>
      <c r="Q1964" s="603">
        <v>200.23</v>
      </c>
      <c r="R1964" s="670"/>
      <c r="S1964" s="670"/>
      <c r="T1964" s="670"/>
      <c r="U1964" s="670"/>
      <c r="V1964" s="670"/>
      <c r="W1964" s="670"/>
      <c r="X1964" s="670"/>
      <c r="Y1964" s="670"/>
      <c r="Z1964" s="670"/>
      <c r="AA1964" s="670"/>
      <c r="AB1964" s="608">
        <v>1</v>
      </c>
      <c r="AC1964" s="670"/>
      <c r="AD1964" s="605">
        <v>1</v>
      </c>
    </row>
    <row r="1965" spans="1:30" ht="15.75" thickBot="1" x14ac:dyDescent="0.3">
      <c r="A1965" s="593" t="s">
        <v>431</v>
      </c>
      <c r="B1965" s="673">
        <v>45503</v>
      </c>
      <c r="C1965" s="671" t="s">
        <v>396</v>
      </c>
      <c r="D1965" s="600" t="s">
        <v>397</v>
      </c>
      <c r="E1965" s="602"/>
      <c r="F1965" s="602"/>
      <c r="G1965" s="602"/>
      <c r="H1965" s="602"/>
      <c r="I1965" s="602"/>
      <c r="J1965" s="602"/>
      <c r="K1965" s="602"/>
      <c r="L1965" s="602"/>
      <c r="M1965" s="602"/>
      <c r="N1965" s="602"/>
      <c r="O1965" s="601">
        <v>239.37</v>
      </c>
      <c r="P1965" s="602"/>
      <c r="Q1965" s="603">
        <v>239.37</v>
      </c>
      <c r="R1965" s="602"/>
      <c r="S1965" s="602"/>
      <c r="T1965" s="602"/>
      <c r="U1965" s="602"/>
      <c r="V1965" s="602"/>
      <c r="W1965" s="602"/>
      <c r="X1965" s="602"/>
      <c r="Y1965" s="602"/>
      <c r="Z1965" s="602"/>
      <c r="AA1965" s="602"/>
      <c r="AB1965" s="604">
        <v>1</v>
      </c>
      <c r="AC1965" s="602"/>
      <c r="AD1965" s="605">
        <v>1</v>
      </c>
    </row>
    <row r="1966" spans="1:30" ht="15.75" thickBot="1" x14ac:dyDescent="0.3">
      <c r="A1966" s="593" t="s">
        <v>431</v>
      </c>
      <c r="B1966" s="672">
        <v>45511</v>
      </c>
      <c r="C1966" s="671" t="s">
        <v>396</v>
      </c>
      <c r="D1966" s="606" t="s">
        <v>397</v>
      </c>
      <c r="E1966" s="670"/>
      <c r="F1966" s="670"/>
      <c r="G1966" s="670"/>
      <c r="H1966" s="670"/>
      <c r="I1966" s="670"/>
      <c r="J1966" s="670"/>
      <c r="K1966" s="670"/>
      <c r="L1966" s="670"/>
      <c r="M1966" s="670"/>
      <c r="N1966" s="670"/>
      <c r="O1966" s="607">
        <v>141.22999999999999</v>
      </c>
      <c r="P1966" s="670"/>
      <c r="Q1966" s="603">
        <v>141.22999999999999</v>
      </c>
      <c r="R1966" s="670"/>
      <c r="S1966" s="670"/>
      <c r="T1966" s="670"/>
      <c r="U1966" s="670"/>
      <c r="V1966" s="670"/>
      <c r="W1966" s="670"/>
      <c r="X1966" s="670"/>
      <c r="Y1966" s="670"/>
      <c r="Z1966" s="670"/>
      <c r="AA1966" s="670"/>
      <c r="AB1966" s="608">
        <v>1</v>
      </c>
      <c r="AC1966" s="670"/>
      <c r="AD1966" s="605">
        <v>1</v>
      </c>
    </row>
    <row r="1967" spans="1:30" ht="15.75" thickBot="1" x14ac:dyDescent="0.3">
      <c r="A1967" s="593" t="s">
        <v>431</v>
      </c>
      <c r="B1967" s="692" t="s">
        <v>398</v>
      </c>
      <c r="C1967" s="692" t="s">
        <v>396</v>
      </c>
      <c r="D1967" s="600" t="s">
        <v>397</v>
      </c>
      <c r="E1967" s="602"/>
      <c r="F1967" s="602"/>
      <c r="G1967" s="602"/>
      <c r="H1967" s="602"/>
      <c r="I1967" s="602"/>
      <c r="J1967" s="602"/>
      <c r="K1967" s="602"/>
      <c r="L1967" s="602"/>
      <c r="M1967" s="602"/>
      <c r="N1967" s="602"/>
      <c r="O1967" s="602"/>
      <c r="P1967" s="602"/>
      <c r="Q1967" s="591"/>
      <c r="R1967" s="604">
        <v>3</v>
      </c>
      <c r="S1967" s="602"/>
      <c r="T1967" s="602"/>
      <c r="U1967" s="602"/>
      <c r="V1967" s="602"/>
      <c r="W1967" s="602"/>
      <c r="X1967" s="602"/>
      <c r="Y1967" s="602"/>
      <c r="Z1967" s="604">
        <v>5</v>
      </c>
      <c r="AA1967" s="604">
        <v>4</v>
      </c>
      <c r="AB1967" s="604">
        <v>4</v>
      </c>
      <c r="AC1967" s="604">
        <v>2</v>
      </c>
      <c r="AD1967" s="605">
        <v>17</v>
      </c>
    </row>
    <row r="1968" spans="1:30" ht="15.75" thickBot="1" x14ac:dyDescent="0.3">
      <c r="A1968" s="593" t="s">
        <v>431</v>
      </c>
      <c r="B1968" s="692" t="s">
        <v>398</v>
      </c>
      <c r="C1968" s="692" t="s">
        <v>396</v>
      </c>
      <c r="D1968" s="606" t="s">
        <v>399</v>
      </c>
      <c r="E1968" s="670"/>
      <c r="F1968" s="670"/>
      <c r="G1968" s="670"/>
      <c r="H1968" s="670"/>
      <c r="I1968" s="670"/>
      <c r="J1968" s="670"/>
      <c r="K1968" s="670"/>
      <c r="L1968" s="670"/>
      <c r="M1968" s="670"/>
      <c r="N1968" s="670"/>
      <c r="O1968" s="670"/>
      <c r="P1968" s="670"/>
      <c r="Q1968" s="591"/>
      <c r="R1968" s="670"/>
      <c r="S1968" s="670"/>
      <c r="T1968" s="670"/>
      <c r="U1968" s="670"/>
      <c r="V1968" s="670"/>
      <c r="W1968" s="670"/>
      <c r="X1968" s="670"/>
      <c r="Y1968" s="670"/>
      <c r="Z1968" s="670"/>
      <c r="AA1968" s="670"/>
      <c r="AB1968" s="670"/>
      <c r="AC1968" s="608">
        <v>1</v>
      </c>
      <c r="AD1968" s="605">
        <v>1</v>
      </c>
    </row>
    <row r="1969" spans="1:30" ht="15.75" thickBot="1" x14ac:dyDescent="0.3">
      <c r="A1969" s="593" t="s">
        <v>431</v>
      </c>
      <c r="B1969" s="692" t="s">
        <v>398</v>
      </c>
      <c r="C1969" s="692" t="s">
        <v>396</v>
      </c>
      <c r="D1969" s="600" t="s">
        <v>407</v>
      </c>
      <c r="E1969" s="602"/>
      <c r="F1969" s="602"/>
      <c r="G1969" s="602"/>
      <c r="H1969" s="602"/>
      <c r="I1969" s="602"/>
      <c r="J1969" s="602"/>
      <c r="K1969" s="602"/>
      <c r="L1969" s="602"/>
      <c r="M1969" s="602"/>
      <c r="N1969" s="602"/>
      <c r="O1969" s="602"/>
      <c r="P1969" s="602"/>
      <c r="Q1969" s="591"/>
      <c r="R1969" s="604">
        <v>4</v>
      </c>
      <c r="S1969" s="602"/>
      <c r="T1969" s="602"/>
      <c r="U1969" s="602"/>
      <c r="V1969" s="602"/>
      <c r="W1969" s="602"/>
      <c r="X1969" s="602"/>
      <c r="Y1969" s="602"/>
      <c r="Z1969" s="604">
        <v>2</v>
      </c>
      <c r="AA1969" s="604">
        <v>2</v>
      </c>
      <c r="AB1969" s="602"/>
      <c r="AC1969" s="602"/>
      <c r="AD1969" s="605">
        <v>8</v>
      </c>
    </row>
    <row r="1970" spans="1:30" ht="15.75" thickBot="1" x14ac:dyDescent="0.3">
      <c r="A1970" s="593" t="s">
        <v>431</v>
      </c>
      <c r="B1970" s="671" t="s">
        <v>400</v>
      </c>
      <c r="C1970" s="671" t="s">
        <v>400</v>
      </c>
      <c r="D1970" s="609" t="s">
        <v>400</v>
      </c>
      <c r="E1970" s="603">
        <v>457.38</v>
      </c>
      <c r="F1970" s="603">
        <v>386.59</v>
      </c>
      <c r="G1970" s="603">
        <v>257.27999999999997</v>
      </c>
      <c r="H1970" s="591"/>
      <c r="I1970" s="603">
        <v>1882.6</v>
      </c>
      <c r="J1970" s="603">
        <v>300</v>
      </c>
      <c r="K1970" s="603">
        <v>1510.98</v>
      </c>
      <c r="L1970" s="591"/>
      <c r="M1970" s="603">
        <v>900</v>
      </c>
      <c r="N1970" s="603">
        <v>493.21</v>
      </c>
      <c r="O1970" s="603">
        <v>880.83</v>
      </c>
      <c r="P1970" s="603">
        <v>600</v>
      </c>
      <c r="Q1970" s="603">
        <v>7668.87</v>
      </c>
      <c r="R1970" s="610">
        <v>8</v>
      </c>
      <c r="S1970" s="610">
        <v>2</v>
      </c>
      <c r="T1970" s="610">
        <v>1</v>
      </c>
      <c r="U1970" s="591"/>
      <c r="V1970" s="610">
        <v>8</v>
      </c>
      <c r="W1970" s="610">
        <v>1</v>
      </c>
      <c r="X1970" s="610">
        <v>7</v>
      </c>
      <c r="Y1970" s="591"/>
      <c r="Z1970" s="610">
        <v>7</v>
      </c>
      <c r="AA1970" s="610">
        <v>6</v>
      </c>
      <c r="AB1970" s="610">
        <v>4</v>
      </c>
      <c r="AC1970" s="610">
        <v>2</v>
      </c>
      <c r="AD1970" s="605">
        <v>39</v>
      </c>
    </row>
    <row r="1971" spans="1:30" ht="15.75" thickBot="1" x14ac:dyDescent="0.3">
      <c r="A1971" s="593" t="s">
        <v>432</v>
      </c>
      <c r="B1971" s="673">
        <v>45139</v>
      </c>
      <c r="C1971" s="671" t="s">
        <v>396</v>
      </c>
      <c r="D1971" s="600" t="s">
        <v>402</v>
      </c>
      <c r="E1971" s="601">
        <v>4770</v>
      </c>
      <c r="F1971" s="602"/>
      <c r="G1971" s="602"/>
      <c r="H1971" s="602"/>
      <c r="I1971" s="602"/>
      <c r="J1971" s="602"/>
      <c r="K1971" s="602"/>
      <c r="L1971" s="602"/>
      <c r="M1971" s="602"/>
      <c r="N1971" s="602"/>
      <c r="O1971" s="602"/>
      <c r="P1971" s="602"/>
      <c r="Q1971" s="603">
        <v>4770</v>
      </c>
      <c r="R1971" s="604">
        <v>10</v>
      </c>
      <c r="S1971" s="602"/>
      <c r="T1971" s="602"/>
      <c r="U1971" s="602"/>
      <c r="V1971" s="602"/>
      <c r="W1971" s="602"/>
      <c r="X1971" s="602"/>
      <c r="Y1971" s="602"/>
      <c r="Z1971" s="602"/>
      <c r="AA1971" s="602"/>
      <c r="AB1971" s="602"/>
      <c r="AC1971" s="602"/>
      <c r="AD1971" s="605">
        <v>10</v>
      </c>
    </row>
    <row r="1972" spans="1:30" ht="15.75" thickBot="1" x14ac:dyDescent="0.3">
      <c r="A1972" s="593" t="s">
        <v>432</v>
      </c>
      <c r="B1972" s="672">
        <v>45141</v>
      </c>
      <c r="C1972" s="671" t="s">
        <v>396</v>
      </c>
      <c r="D1972" s="606" t="s">
        <v>402</v>
      </c>
      <c r="E1972" s="607">
        <v>6342</v>
      </c>
      <c r="F1972" s="670"/>
      <c r="G1972" s="670"/>
      <c r="H1972" s="670"/>
      <c r="I1972" s="670"/>
      <c r="J1972" s="670"/>
      <c r="K1972" s="670"/>
      <c r="L1972" s="670"/>
      <c r="M1972" s="670"/>
      <c r="N1972" s="670"/>
      <c r="O1972" s="670"/>
      <c r="P1972" s="670"/>
      <c r="Q1972" s="603">
        <v>6342</v>
      </c>
      <c r="R1972" s="608">
        <v>15</v>
      </c>
      <c r="S1972" s="670"/>
      <c r="T1972" s="670"/>
      <c r="U1972" s="670"/>
      <c r="V1972" s="670"/>
      <c r="W1972" s="670"/>
      <c r="X1972" s="670"/>
      <c r="Y1972" s="670"/>
      <c r="Z1972" s="670"/>
      <c r="AA1972" s="670"/>
      <c r="AB1972" s="670"/>
      <c r="AC1972" s="670"/>
      <c r="AD1972" s="605">
        <v>15</v>
      </c>
    </row>
    <row r="1973" spans="1:30" ht="15.75" thickBot="1" x14ac:dyDescent="0.3">
      <c r="A1973" s="593" t="s">
        <v>432</v>
      </c>
      <c r="B1973" s="673">
        <v>45153</v>
      </c>
      <c r="C1973" s="671" t="s">
        <v>396</v>
      </c>
      <c r="D1973" s="600" t="s">
        <v>399</v>
      </c>
      <c r="E1973" s="601">
        <v>13052</v>
      </c>
      <c r="F1973" s="602"/>
      <c r="G1973" s="602"/>
      <c r="H1973" s="602"/>
      <c r="I1973" s="602"/>
      <c r="J1973" s="602"/>
      <c r="K1973" s="602"/>
      <c r="L1973" s="602"/>
      <c r="M1973" s="602"/>
      <c r="N1973" s="602"/>
      <c r="O1973" s="602"/>
      <c r="P1973" s="602"/>
      <c r="Q1973" s="603">
        <v>13052</v>
      </c>
      <c r="R1973" s="604">
        <v>20</v>
      </c>
      <c r="S1973" s="602"/>
      <c r="T1973" s="602"/>
      <c r="U1973" s="602"/>
      <c r="V1973" s="602"/>
      <c r="W1973" s="602"/>
      <c r="X1973" s="602"/>
      <c r="Y1973" s="602"/>
      <c r="Z1973" s="602"/>
      <c r="AA1973" s="602"/>
      <c r="AB1973" s="602"/>
      <c r="AC1973" s="602"/>
      <c r="AD1973" s="605">
        <v>20</v>
      </c>
    </row>
    <row r="1974" spans="1:30" ht="15.75" thickBot="1" x14ac:dyDescent="0.3">
      <c r="A1974" s="593" t="s">
        <v>432</v>
      </c>
      <c r="B1974" s="672">
        <v>45160</v>
      </c>
      <c r="C1974" s="671" t="s">
        <v>396</v>
      </c>
      <c r="D1974" s="606" t="s">
        <v>399</v>
      </c>
      <c r="E1974" s="607">
        <v>9984</v>
      </c>
      <c r="F1974" s="670"/>
      <c r="G1974" s="670"/>
      <c r="H1974" s="670"/>
      <c r="I1974" s="670"/>
      <c r="J1974" s="670"/>
      <c r="K1974" s="670"/>
      <c r="L1974" s="670"/>
      <c r="M1974" s="670"/>
      <c r="N1974" s="670"/>
      <c r="O1974" s="670"/>
      <c r="P1974" s="670"/>
      <c r="Q1974" s="603">
        <v>9984</v>
      </c>
      <c r="R1974" s="608">
        <v>17</v>
      </c>
      <c r="S1974" s="670"/>
      <c r="T1974" s="670"/>
      <c r="U1974" s="670"/>
      <c r="V1974" s="670"/>
      <c r="W1974" s="670"/>
      <c r="X1974" s="670"/>
      <c r="Y1974" s="670"/>
      <c r="Z1974" s="670"/>
      <c r="AA1974" s="670"/>
      <c r="AB1974" s="670"/>
      <c r="AC1974" s="670"/>
      <c r="AD1974" s="605">
        <v>17</v>
      </c>
    </row>
    <row r="1975" spans="1:30" ht="15.75" thickBot="1" x14ac:dyDescent="0.3">
      <c r="A1975" s="593" t="s">
        <v>432</v>
      </c>
      <c r="B1975" s="673">
        <v>45167</v>
      </c>
      <c r="C1975" s="671" t="s">
        <v>396</v>
      </c>
      <c r="D1975" s="600" t="s">
        <v>402</v>
      </c>
      <c r="E1975" s="601">
        <v>6617</v>
      </c>
      <c r="F1975" s="602"/>
      <c r="G1975" s="602"/>
      <c r="H1975" s="602"/>
      <c r="I1975" s="602"/>
      <c r="J1975" s="602"/>
      <c r="K1975" s="602"/>
      <c r="L1975" s="602"/>
      <c r="M1975" s="602"/>
      <c r="N1975" s="602"/>
      <c r="O1975" s="602"/>
      <c r="P1975" s="602"/>
      <c r="Q1975" s="603">
        <v>6617</v>
      </c>
      <c r="R1975" s="604">
        <v>7</v>
      </c>
      <c r="S1975" s="602"/>
      <c r="T1975" s="602"/>
      <c r="U1975" s="602"/>
      <c r="V1975" s="602"/>
      <c r="W1975" s="602"/>
      <c r="X1975" s="602"/>
      <c r="Y1975" s="602"/>
      <c r="Z1975" s="602"/>
      <c r="AA1975" s="602"/>
      <c r="AB1975" s="602"/>
      <c r="AC1975" s="602"/>
      <c r="AD1975" s="605">
        <v>7</v>
      </c>
    </row>
    <row r="1976" spans="1:30" ht="15.75" thickBot="1" x14ac:dyDescent="0.3">
      <c r="A1976" s="593" t="s">
        <v>432</v>
      </c>
      <c r="B1976" s="672">
        <v>45168</v>
      </c>
      <c r="C1976" s="671" t="s">
        <v>396</v>
      </c>
      <c r="D1976" s="606" t="s">
        <v>402</v>
      </c>
      <c r="E1976" s="607">
        <v>5263</v>
      </c>
      <c r="F1976" s="670"/>
      <c r="G1976" s="670"/>
      <c r="H1976" s="670"/>
      <c r="I1976" s="670"/>
      <c r="J1976" s="670"/>
      <c r="K1976" s="670"/>
      <c r="L1976" s="670"/>
      <c r="M1976" s="670"/>
      <c r="N1976" s="670"/>
      <c r="O1976" s="670"/>
      <c r="P1976" s="670"/>
      <c r="Q1976" s="603">
        <v>5263</v>
      </c>
      <c r="R1976" s="608">
        <v>12</v>
      </c>
      <c r="S1976" s="670"/>
      <c r="T1976" s="670"/>
      <c r="U1976" s="670"/>
      <c r="V1976" s="670"/>
      <c r="W1976" s="670"/>
      <c r="X1976" s="670"/>
      <c r="Y1976" s="670"/>
      <c r="Z1976" s="670"/>
      <c r="AA1976" s="670"/>
      <c r="AB1976" s="670"/>
      <c r="AC1976" s="670"/>
      <c r="AD1976" s="605">
        <v>12</v>
      </c>
    </row>
    <row r="1977" spans="1:30" ht="15.75" thickBot="1" x14ac:dyDescent="0.3">
      <c r="A1977" s="593" t="s">
        <v>432</v>
      </c>
      <c r="B1977" s="673">
        <v>45184</v>
      </c>
      <c r="C1977" s="671" t="s">
        <v>396</v>
      </c>
      <c r="D1977" s="600" t="s">
        <v>399</v>
      </c>
      <c r="E1977" s="601">
        <v>82865</v>
      </c>
      <c r="F1977" s="601">
        <v>34145</v>
      </c>
      <c r="G1977" s="602"/>
      <c r="H1977" s="602"/>
      <c r="I1977" s="602"/>
      <c r="J1977" s="602"/>
      <c r="K1977" s="602"/>
      <c r="L1977" s="602"/>
      <c r="M1977" s="602"/>
      <c r="N1977" s="602"/>
      <c r="O1977" s="602"/>
      <c r="P1977" s="602"/>
      <c r="Q1977" s="603">
        <v>117010</v>
      </c>
      <c r="R1977" s="604">
        <v>131</v>
      </c>
      <c r="S1977" s="604">
        <v>51</v>
      </c>
      <c r="T1977" s="602"/>
      <c r="U1977" s="602"/>
      <c r="V1977" s="602"/>
      <c r="W1977" s="602"/>
      <c r="X1977" s="602"/>
      <c r="Y1977" s="602"/>
      <c r="Z1977" s="602"/>
      <c r="AA1977" s="602"/>
      <c r="AB1977" s="602"/>
      <c r="AC1977" s="602"/>
      <c r="AD1977" s="605">
        <v>182</v>
      </c>
    </row>
    <row r="1978" spans="1:30" ht="15.75" thickBot="1" x14ac:dyDescent="0.3">
      <c r="A1978" s="593" t="s">
        <v>432</v>
      </c>
      <c r="B1978" s="672">
        <v>45279</v>
      </c>
      <c r="C1978" s="671" t="s">
        <v>396</v>
      </c>
      <c r="D1978" s="606" t="s">
        <v>402</v>
      </c>
      <c r="E1978" s="670"/>
      <c r="F1978" s="670"/>
      <c r="G1978" s="607">
        <v>10478</v>
      </c>
      <c r="H1978" s="607">
        <v>38983</v>
      </c>
      <c r="I1978" s="607">
        <v>6093</v>
      </c>
      <c r="J1978" s="670"/>
      <c r="K1978" s="670"/>
      <c r="L1978" s="670"/>
      <c r="M1978" s="670"/>
      <c r="N1978" s="670"/>
      <c r="O1978" s="670"/>
      <c r="P1978" s="670"/>
      <c r="Q1978" s="603">
        <v>55554</v>
      </c>
      <c r="R1978" s="670"/>
      <c r="S1978" s="670"/>
      <c r="T1978" s="608">
        <v>22</v>
      </c>
      <c r="U1978" s="608">
        <v>118</v>
      </c>
      <c r="V1978" s="608">
        <v>15</v>
      </c>
      <c r="W1978" s="670"/>
      <c r="X1978" s="670"/>
      <c r="Y1978" s="670"/>
      <c r="Z1978" s="670"/>
      <c r="AA1978" s="670"/>
      <c r="AB1978" s="670"/>
      <c r="AC1978" s="670"/>
      <c r="AD1978" s="605">
        <v>155</v>
      </c>
    </row>
    <row r="1979" spans="1:30" ht="15.75" thickBot="1" x14ac:dyDescent="0.3">
      <c r="A1979" s="593" t="s">
        <v>432</v>
      </c>
      <c r="B1979" s="673">
        <v>45316</v>
      </c>
      <c r="C1979" s="671" t="s">
        <v>396</v>
      </c>
      <c r="D1979" s="600" t="s">
        <v>402</v>
      </c>
      <c r="E1979" s="602"/>
      <c r="F1979" s="602"/>
      <c r="G1979" s="602"/>
      <c r="H1979" s="601">
        <v>8348</v>
      </c>
      <c r="I1979" s="601">
        <v>13166</v>
      </c>
      <c r="J1979" s="601">
        <v>3433</v>
      </c>
      <c r="K1979" s="602"/>
      <c r="L1979" s="602"/>
      <c r="M1979" s="602"/>
      <c r="N1979" s="602"/>
      <c r="O1979" s="602"/>
      <c r="P1979" s="602"/>
      <c r="Q1979" s="603">
        <v>24947</v>
      </c>
      <c r="R1979" s="602"/>
      <c r="S1979" s="602"/>
      <c r="T1979" s="602"/>
      <c r="U1979" s="604">
        <v>12</v>
      </c>
      <c r="V1979" s="604">
        <v>36</v>
      </c>
      <c r="W1979" s="604">
        <v>8</v>
      </c>
      <c r="X1979" s="602"/>
      <c r="Y1979" s="602"/>
      <c r="Z1979" s="602"/>
      <c r="AA1979" s="602"/>
      <c r="AB1979" s="602"/>
      <c r="AC1979" s="602"/>
      <c r="AD1979" s="605">
        <v>56</v>
      </c>
    </row>
    <row r="1980" spans="1:30" ht="15.75" thickBot="1" x14ac:dyDescent="0.3">
      <c r="A1980" s="593" t="s">
        <v>432</v>
      </c>
      <c r="B1980" s="672">
        <v>45321</v>
      </c>
      <c r="C1980" s="671" t="s">
        <v>396</v>
      </c>
      <c r="D1980" s="606" t="s">
        <v>399</v>
      </c>
      <c r="E1980" s="670"/>
      <c r="F1980" s="670"/>
      <c r="G1980" s="607">
        <v>59635</v>
      </c>
      <c r="H1980" s="607">
        <v>11391</v>
      </c>
      <c r="I1980" s="607">
        <v>704</v>
      </c>
      <c r="J1980" s="607">
        <v>4655</v>
      </c>
      <c r="K1980" s="670"/>
      <c r="L1980" s="670"/>
      <c r="M1980" s="670"/>
      <c r="N1980" s="670"/>
      <c r="O1980" s="670"/>
      <c r="P1980" s="670"/>
      <c r="Q1980" s="603">
        <v>76385</v>
      </c>
      <c r="R1980" s="670"/>
      <c r="S1980" s="670"/>
      <c r="T1980" s="608">
        <v>93</v>
      </c>
      <c r="U1980" s="608">
        <v>19</v>
      </c>
      <c r="V1980" s="608">
        <v>1</v>
      </c>
      <c r="W1980" s="608">
        <v>15</v>
      </c>
      <c r="X1980" s="670"/>
      <c r="Y1980" s="670"/>
      <c r="Z1980" s="670"/>
      <c r="AA1980" s="670"/>
      <c r="AB1980" s="670"/>
      <c r="AC1980" s="670"/>
      <c r="AD1980" s="605">
        <v>113</v>
      </c>
    </row>
    <row r="1981" spans="1:30" ht="15.75" thickBot="1" x14ac:dyDescent="0.3">
      <c r="A1981" s="593" t="s">
        <v>432</v>
      </c>
      <c r="B1981" s="673">
        <v>45322</v>
      </c>
      <c r="C1981" s="671" t="s">
        <v>396</v>
      </c>
      <c r="D1981" s="600" t="s">
        <v>399</v>
      </c>
      <c r="E1981" s="602"/>
      <c r="F1981" s="602"/>
      <c r="G1981" s="601">
        <v>54869</v>
      </c>
      <c r="H1981" s="601">
        <v>13001</v>
      </c>
      <c r="I1981" s="602"/>
      <c r="J1981" s="601">
        <v>5154</v>
      </c>
      <c r="K1981" s="602"/>
      <c r="L1981" s="602"/>
      <c r="M1981" s="602"/>
      <c r="N1981" s="602"/>
      <c r="O1981" s="602"/>
      <c r="P1981" s="602"/>
      <c r="Q1981" s="603">
        <v>73024</v>
      </c>
      <c r="R1981" s="602"/>
      <c r="S1981" s="602"/>
      <c r="T1981" s="604">
        <v>88</v>
      </c>
      <c r="U1981" s="604">
        <v>32</v>
      </c>
      <c r="V1981" s="602"/>
      <c r="W1981" s="604">
        <v>16</v>
      </c>
      <c r="X1981" s="602"/>
      <c r="Y1981" s="602"/>
      <c r="Z1981" s="602"/>
      <c r="AA1981" s="602"/>
      <c r="AB1981" s="602"/>
      <c r="AC1981" s="602"/>
      <c r="AD1981" s="605">
        <v>121</v>
      </c>
    </row>
    <row r="1982" spans="1:30" ht="15.75" thickBot="1" x14ac:dyDescent="0.3">
      <c r="A1982" s="593" t="s">
        <v>432</v>
      </c>
      <c r="B1982" s="672">
        <v>45323</v>
      </c>
      <c r="C1982" s="671" t="s">
        <v>396</v>
      </c>
      <c r="D1982" s="606" t="s">
        <v>399</v>
      </c>
      <c r="E1982" s="670"/>
      <c r="F1982" s="670"/>
      <c r="G1982" s="607">
        <v>68446</v>
      </c>
      <c r="H1982" s="607">
        <v>20650</v>
      </c>
      <c r="I1982" s="670"/>
      <c r="J1982" s="607">
        <v>5743</v>
      </c>
      <c r="K1982" s="607">
        <v>2713</v>
      </c>
      <c r="L1982" s="670"/>
      <c r="M1982" s="670"/>
      <c r="N1982" s="670"/>
      <c r="O1982" s="670"/>
      <c r="P1982" s="670"/>
      <c r="Q1982" s="603">
        <v>97552</v>
      </c>
      <c r="R1982" s="670"/>
      <c r="S1982" s="670"/>
      <c r="T1982" s="608">
        <v>116</v>
      </c>
      <c r="U1982" s="608">
        <v>33</v>
      </c>
      <c r="V1982" s="670"/>
      <c r="W1982" s="608">
        <v>16</v>
      </c>
      <c r="X1982" s="608">
        <v>11</v>
      </c>
      <c r="Y1982" s="670"/>
      <c r="Z1982" s="670"/>
      <c r="AA1982" s="670"/>
      <c r="AB1982" s="670"/>
      <c r="AC1982" s="670"/>
      <c r="AD1982" s="605">
        <v>149</v>
      </c>
    </row>
    <row r="1983" spans="1:30" ht="15.75" thickBot="1" x14ac:dyDescent="0.3">
      <c r="A1983" s="593" t="s">
        <v>432</v>
      </c>
      <c r="B1983" s="691">
        <v>45350</v>
      </c>
      <c r="C1983" s="692" t="s">
        <v>396</v>
      </c>
      <c r="D1983" s="600" t="s">
        <v>402</v>
      </c>
      <c r="E1983" s="602"/>
      <c r="F1983" s="602"/>
      <c r="G1983" s="602"/>
      <c r="H1983" s="601">
        <v>13933</v>
      </c>
      <c r="I1983" s="601">
        <v>12782</v>
      </c>
      <c r="J1983" s="601">
        <v>16133</v>
      </c>
      <c r="K1983" s="601">
        <v>9002</v>
      </c>
      <c r="L1983" s="602"/>
      <c r="M1983" s="602"/>
      <c r="N1983" s="602"/>
      <c r="O1983" s="602"/>
      <c r="P1983" s="602"/>
      <c r="Q1983" s="603">
        <v>51850</v>
      </c>
      <c r="R1983" s="602"/>
      <c r="S1983" s="602"/>
      <c r="T1983" s="602"/>
      <c r="U1983" s="604">
        <v>38</v>
      </c>
      <c r="V1983" s="604">
        <v>30</v>
      </c>
      <c r="W1983" s="604">
        <v>36</v>
      </c>
      <c r="X1983" s="604">
        <v>16</v>
      </c>
      <c r="Y1983" s="602"/>
      <c r="Z1983" s="602"/>
      <c r="AA1983" s="602"/>
      <c r="AB1983" s="602"/>
      <c r="AC1983" s="602"/>
      <c r="AD1983" s="605">
        <v>120</v>
      </c>
    </row>
    <row r="1984" spans="1:30" ht="15.75" thickBot="1" x14ac:dyDescent="0.3">
      <c r="A1984" s="593" t="s">
        <v>432</v>
      </c>
      <c r="B1984" s="690">
        <v>45350</v>
      </c>
      <c r="C1984" s="692" t="s">
        <v>396</v>
      </c>
      <c r="D1984" s="606" t="s">
        <v>399</v>
      </c>
      <c r="E1984" s="670"/>
      <c r="F1984" s="670"/>
      <c r="G1984" s="607">
        <v>4973</v>
      </c>
      <c r="H1984" s="607">
        <v>54692</v>
      </c>
      <c r="I1984" s="607">
        <v>4521</v>
      </c>
      <c r="J1984" s="607">
        <v>9712</v>
      </c>
      <c r="K1984" s="607">
        <v>1866</v>
      </c>
      <c r="L1984" s="670"/>
      <c r="M1984" s="670"/>
      <c r="N1984" s="670"/>
      <c r="O1984" s="670"/>
      <c r="P1984" s="670"/>
      <c r="Q1984" s="603">
        <v>75764</v>
      </c>
      <c r="R1984" s="670"/>
      <c r="S1984" s="670"/>
      <c r="T1984" s="608">
        <v>10</v>
      </c>
      <c r="U1984" s="608">
        <v>106</v>
      </c>
      <c r="V1984" s="608">
        <v>7</v>
      </c>
      <c r="W1984" s="608">
        <v>14</v>
      </c>
      <c r="X1984" s="608">
        <v>4</v>
      </c>
      <c r="Y1984" s="670"/>
      <c r="Z1984" s="670"/>
      <c r="AA1984" s="670"/>
      <c r="AB1984" s="670"/>
      <c r="AC1984" s="670"/>
      <c r="AD1984" s="605">
        <v>135</v>
      </c>
    </row>
    <row r="1985" spans="1:30" ht="15.75" thickBot="1" x14ac:dyDescent="0.3">
      <c r="A1985" s="593" t="s">
        <v>432</v>
      </c>
      <c r="B1985" s="673">
        <v>45351</v>
      </c>
      <c r="C1985" s="671" t="s">
        <v>396</v>
      </c>
      <c r="D1985" s="600" t="s">
        <v>399</v>
      </c>
      <c r="E1985" s="602"/>
      <c r="F1985" s="602"/>
      <c r="G1985" s="601">
        <v>2300</v>
      </c>
      <c r="H1985" s="601">
        <v>70474</v>
      </c>
      <c r="I1985" s="601">
        <v>9918</v>
      </c>
      <c r="J1985" s="601">
        <v>8511</v>
      </c>
      <c r="K1985" s="601">
        <v>3610</v>
      </c>
      <c r="L1985" s="602"/>
      <c r="M1985" s="602"/>
      <c r="N1985" s="602"/>
      <c r="O1985" s="602"/>
      <c r="P1985" s="602"/>
      <c r="Q1985" s="603">
        <v>94813</v>
      </c>
      <c r="R1985" s="602"/>
      <c r="S1985" s="602"/>
      <c r="T1985" s="604">
        <v>5</v>
      </c>
      <c r="U1985" s="604">
        <v>125</v>
      </c>
      <c r="V1985" s="604">
        <v>20</v>
      </c>
      <c r="W1985" s="604">
        <v>13</v>
      </c>
      <c r="X1985" s="604">
        <v>9</v>
      </c>
      <c r="Y1985" s="602"/>
      <c r="Z1985" s="602"/>
      <c r="AA1985" s="602"/>
      <c r="AB1985" s="602"/>
      <c r="AC1985" s="602"/>
      <c r="AD1985" s="605">
        <v>163</v>
      </c>
    </row>
    <row r="1986" spans="1:30" ht="15.75" thickBot="1" x14ac:dyDescent="0.3">
      <c r="A1986" s="593" t="s">
        <v>432</v>
      </c>
      <c r="B1986" s="672">
        <v>45363</v>
      </c>
      <c r="C1986" s="671" t="s">
        <v>396</v>
      </c>
      <c r="D1986" s="606" t="s">
        <v>402</v>
      </c>
      <c r="E1986" s="670"/>
      <c r="F1986" s="670"/>
      <c r="G1986" s="670"/>
      <c r="H1986" s="607">
        <v>516</v>
      </c>
      <c r="I1986" s="607">
        <v>2541</v>
      </c>
      <c r="J1986" s="607">
        <v>2639</v>
      </c>
      <c r="K1986" s="607">
        <v>3000</v>
      </c>
      <c r="L1986" s="607">
        <v>2388</v>
      </c>
      <c r="M1986" s="670"/>
      <c r="N1986" s="670"/>
      <c r="O1986" s="670"/>
      <c r="P1986" s="670"/>
      <c r="Q1986" s="603">
        <v>11084</v>
      </c>
      <c r="R1986" s="670"/>
      <c r="S1986" s="670"/>
      <c r="T1986" s="670"/>
      <c r="U1986" s="608">
        <v>1</v>
      </c>
      <c r="V1986" s="608">
        <v>5</v>
      </c>
      <c r="W1986" s="608">
        <v>3</v>
      </c>
      <c r="X1986" s="608">
        <v>3</v>
      </c>
      <c r="Y1986" s="608">
        <v>3</v>
      </c>
      <c r="Z1986" s="670"/>
      <c r="AA1986" s="670"/>
      <c r="AB1986" s="670"/>
      <c r="AC1986" s="670"/>
      <c r="AD1986" s="605">
        <v>15</v>
      </c>
    </row>
    <row r="1987" spans="1:30" ht="15.75" thickBot="1" x14ac:dyDescent="0.3">
      <c r="A1987" s="593" t="s">
        <v>432</v>
      </c>
      <c r="B1987" s="673">
        <v>45365</v>
      </c>
      <c r="C1987" s="671" t="s">
        <v>396</v>
      </c>
      <c r="D1987" s="600" t="s">
        <v>402</v>
      </c>
      <c r="E1987" s="602"/>
      <c r="F1987" s="602"/>
      <c r="G1987" s="602"/>
      <c r="H1987" s="601">
        <v>32381</v>
      </c>
      <c r="I1987" s="601">
        <v>15223</v>
      </c>
      <c r="J1987" s="601">
        <v>9898</v>
      </c>
      <c r="K1987" s="601">
        <v>8640</v>
      </c>
      <c r="L1987" s="601">
        <v>19163</v>
      </c>
      <c r="M1987" s="602"/>
      <c r="N1987" s="602"/>
      <c r="O1987" s="602"/>
      <c r="P1987" s="602"/>
      <c r="Q1987" s="603">
        <v>85305</v>
      </c>
      <c r="R1987" s="602"/>
      <c r="S1987" s="602"/>
      <c r="T1987" s="602"/>
      <c r="U1987" s="604">
        <v>79</v>
      </c>
      <c r="V1987" s="604">
        <v>31</v>
      </c>
      <c r="W1987" s="604">
        <v>21</v>
      </c>
      <c r="X1987" s="604">
        <v>16</v>
      </c>
      <c r="Y1987" s="604">
        <v>33</v>
      </c>
      <c r="Z1987" s="602"/>
      <c r="AA1987" s="602"/>
      <c r="AB1987" s="602"/>
      <c r="AC1987" s="602"/>
      <c r="AD1987" s="605">
        <v>180</v>
      </c>
    </row>
    <row r="1988" spans="1:30" ht="15.75" thickBot="1" x14ac:dyDescent="0.3">
      <c r="A1988" s="593" t="s">
        <v>432</v>
      </c>
      <c r="B1988" s="672">
        <v>45371</v>
      </c>
      <c r="C1988" s="671" t="s">
        <v>396</v>
      </c>
      <c r="D1988" s="606" t="s">
        <v>399</v>
      </c>
      <c r="E1988" s="670"/>
      <c r="F1988" s="670"/>
      <c r="G1988" s="670"/>
      <c r="H1988" s="607">
        <v>759</v>
      </c>
      <c r="I1988" s="670"/>
      <c r="J1988" s="670"/>
      <c r="K1988" s="670"/>
      <c r="L1988" s="670"/>
      <c r="M1988" s="670"/>
      <c r="N1988" s="670"/>
      <c r="O1988" s="670"/>
      <c r="P1988" s="670"/>
      <c r="Q1988" s="603">
        <v>759</v>
      </c>
      <c r="R1988" s="670"/>
      <c r="S1988" s="670"/>
      <c r="T1988" s="670"/>
      <c r="U1988" s="608">
        <v>1</v>
      </c>
      <c r="V1988" s="670"/>
      <c r="W1988" s="670"/>
      <c r="X1988" s="670"/>
      <c r="Y1988" s="670"/>
      <c r="Z1988" s="670"/>
      <c r="AA1988" s="670"/>
      <c r="AB1988" s="670"/>
      <c r="AC1988" s="670"/>
      <c r="AD1988" s="605">
        <v>1</v>
      </c>
    </row>
    <row r="1989" spans="1:30" ht="15.75" thickBot="1" x14ac:dyDescent="0.3">
      <c r="A1989" s="593" t="s">
        <v>432</v>
      </c>
      <c r="B1989" s="673">
        <v>45394</v>
      </c>
      <c r="C1989" s="671" t="s">
        <v>396</v>
      </c>
      <c r="D1989" s="600" t="s">
        <v>399</v>
      </c>
      <c r="E1989" s="602"/>
      <c r="F1989" s="602"/>
      <c r="G1989" s="602"/>
      <c r="H1989" s="601">
        <v>29750</v>
      </c>
      <c r="I1989" s="601">
        <v>48575</v>
      </c>
      <c r="J1989" s="601">
        <v>60665</v>
      </c>
      <c r="K1989" s="601">
        <v>26182</v>
      </c>
      <c r="L1989" s="601">
        <v>34502</v>
      </c>
      <c r="M1989" s="601">
        <v>13647</v>
      </c>
      <c r="N1989" s="602"/>
      <c r="O1989" s="602"/>
      <c r="P1989" s="602"/>
      <c r="Q1989" s="603">
        <v>213321</v>
      </c>
      <c r="R1989" s="602"/>
      <c r="S1989" s="602"/>
      <c r="T1989" s="602"/>
      <c r="U1989" s="604">
        <v>52</v>
      </c>
      <c r="V1989" s="604">
        <v>65</v>
      </c>
      <c r="W1989" s="604">
        <v>86</v>
      </c>
      <c r="X1989" s="604">
        <v>34</v>
      </c>
      <c r="Y1989" s="604">
        <v>47</v>
      </c>
      <c r="Z1989" s="604">
        <v>32</v>
      </c>
      <c r="AA1989" s="602"/>
      <c r="AB1989" s="602"/>
      <c r="AC1989" s="602"/>
      <c r="AD1989" s="605">
        <v>297</v>
      </c>
    </row>
    <row r="1990" spans="1:30" ht="15.75" thickBot="1" x14ac:dyDescent="0.3">
      <c r="A1990" s="593" t="s">
        <v>432</v>
      </c>
      <c r="B1990" s="672">
        <v>45397</v>
      </c>
      <c r="C1990" s="671" t="s">
        <v>396</v>
      </c>
      <c r="D1990" s="606" t="s">
        <v>399</v>
      </c>
      <c r="E1990" s="670"/>
      <c r="F1990" s="670"/>
      <c r="G1990" s="670"/>
      <c r="H1990" s="607">
        <v>18556</v>
      </c>
      <c r="I1990" s="607">
        <v>14980</v>
      </c>
      <c r="J1990" s="607">
        <v>30639</v>
      </c>
      <c r="K1990" s="607">
        <v>13585</v>
      </c>
      <c r="L1990" s="607">
        <v>19702</v>
      </c>
      <c r="M1990" s="607">
        <v>10247</v>
      </c>
      <c r="N1990" s="670"/>
      <c r="O1990" s="670"/>
      <c r="P1990" s="670"/>
      <c r="Q1990" s="603">
        <v>107709</v>
      </c>
      <c r="R1990" s="670"/>
      <c r="S1990" s="670"/>
      <c r="T1990" s="670"/>
      <c r="U1990" s="608">
        <v>31</v>
      </c>
      <c r="V1990" s="608">
        <v>23</v>
      </c>
      <c r="W1990" s="608">
        <v>43</v>
      </c>
      <c r="X1990" s="608">
        <v>21</v>
      </c>
      <c r="Y1990" s="608">
        <v>24</v>
      </c>
      <c r="Z1990" s="608">
        <v>25</v>
      </c>
      <c r="AA1990" s="670"/>
      <c r="AB1990" s="670"/>
      <c r="AC1990" s="670"/>
      <c r="AD1990" s="605">
        <v>149</v>
      </c>
    </row>
    <row r="1991" spans="1:30" ht="15.75" thickBot="1" x14ac:dyDescent="0.3">
      <c r="A1991" s="593" t="s">
        <v>432</v>
      </c>
      <c r="B1991" s="673">
        <v>45399</v>
      </c>
      <c r="C1991" s="671" t="s">
        <v>396</v>
      </c>
      <c r="D1991" s="600" t="s">
        <v>399</v>
      </c>
      <c r="E1991" s="602"/>
      <c r="F1991" s="602"/>
      <c r="G1991" s="601">
        <v>1000</v>
      </c>
      <c r="H1991" s="601">
        <v>19554</v>
      </c>
      <c r="I1991" s="601">
        <v>23624</v>
      </c>
      <c r="J1991" s="601">
        <v>23788</v>
      </c>
      <c r="K1991" s="601">
        <v>17377</v>
      </c>
      <c r="L1991" s="601">
        <v>13153</v>
      </c>
      <c r="M1991" s="601">
        <v>7419</v>
      </c>
      <c r="N1991" s="602"/>
      <c r="O1991" s="602"/>
      <c r="P1991" s="602"/>
      <c r="Q1991" s="603">
        <v>105915</v>
      </c>
      <c r="R1991" s="602"/>
      <c r="S1991" s="602"/>
      <c r="T1991" s="604">
        <v>1</v>
      </c>
      <c r="U1991" s="604">
        <v>31</v>
      </c>
      <c r="V1991" s="604">
        <v>37</v>
      </c>
      <c r="W1991" s="604">
        <v>35</v>
      </c>
      <c r="X1991" s="604">
        <v>20</v>
      </c>
      <c r="Y1991" s="604">
        <v>18</v>
      </c>
      <c r="Z1991" s="604">
        <v>19</v>
      </c>
      <c r="AA1991" s="602"/>
      <c r="AB1991" s="602"/>
      <c r="AC1991" s="602"/>
      <c r="AD1991" s="605">
        <v>148</v>
      </c>
    </row>
    <row r="1992" spans="1:30" ht="15.75" thickBot="1" x14ac:dyDescent="0.3">
      <c r="A1992" s="593" t="s">
        <v>432</v>
      </c>
      <c r="B1992" s="672">
        <v>45400</v>
      </c>
      <c r="C1992" s="671" t="s">
        <v>396</v>
      </c>
      <c r="D1992" s="606" t="s">
        <v>399</v>
      </c>
      <c r="E1992" s="670"/>
      <c r="F1992" s="670"/>
      <c r="G1992" s="670"/>
      <c r="H1992" s="607">
        <v>14592</v>
      </c>
      <c r="I1992" s="607">
        <v>22688</v>
      </c>
      <c r="J1992" s="607">
        <v>35200</v>
      </c>
      <c r="K1992" s="607">
        <v>10772</v>
      </c>
      <c r="L1992" s="607">
        <v>15401</v>
      </c>
      <c r="M1992" s="607">
        <v>4483</v>
      </c>
      <c r="N1992" s="670"/>
      <c r="O1992" s="670"/>
      <c r="P1992" s="670"/>
      <c r="Q1992" s="603">
        <v>103136</v>
      </c>
      <c r="R1992" s="670"/>
      <c r="S1992" s="670"/>
      <c r="T1992" s="670"/>
      <c r="U1992" s="608">
        <v>25</v>
      </c>
      <c r="V1992" s="608">
        <v>31</v>
      </c>
      <c r="W1992" s="608">
        <v>51</v>
      </c>
      <c r="X1992" s="608">
        <v>13</v>
      </c>
      <c r="Y1992" s="608">
        <v>22</v>
      </c>
      <c r="Z1992" s="608">
        <v>11</v>
      </c>
      <c r="AA1992" s="670"/>
      <c r="AB1992" s="670"/>
      <c r="AC1992" s="670"/>
      <c r="AD1992" s="605">
        <v>139</v>
      </c>
    </row>
    <row r="1993" spans="1:30" ht="15.75" thickBot="1" x14ac:dyDescent="0.3">
      <c r="A1993" s="593" t="s">
        <v>432</v>
      </c>
      <c r="B1993" s="673">
        <v>45406</v>
      </c>
      <c r="C1993" s="671" t="s">
        <v>396</v>
      </c>
      <c r="D1993" s="600" t="s">
        <v>402</v>
      </c>
      <c r="E1993" s="602"/>
      <c r="F1993" s="602"/>
      <c r="G1993" s="602"/>
      <c r="H1993" s="601">
        <v>1192</v>
      </c>
      <c r="I1993" s="601">
        <v>8119</v>
      </c>
      <c r="J1993" s="601">
        <v>16436</v>
      </c>
      <c r="K1993" s="601">
        <v>11921</v>
      </c>
      <c r="L1993" s="601">
        <v>14049</v>
      </c>
      <c r="M1993" s="601">
        <v>14473</v>
      </c>
      <c r="N1993" s="602"/>
      <c r="O1993" s="602"/>
      <c r="P1993" s="602"/>
      <c r="Q1993" s="603">
        <v>66190</v>
      </c>
      <c r="R1993" s="602"/>
      <c r="S1993" s="602"/>
      <c r="T1993" s="602"/>
      <c r="U1993" s="604">
        <v>3</v>
      </c>
      <c r="V1993" s="604">
        <v>19</v>
      </c>
      <c r="W1993" s="604">
        <v>39</v>
      </c>
      <c r="X1993" s="604">
        <v>27</v>
      </c>
      <c r="Y1993" s="604">
        <v>24</v>
      </c>
      <c r="Z1993" s="604">
        <v>32</v>
      </c>
      <c r="AA1993" s="602"/>
      <c r="AB1993" s="602"/>
      <c r="AC1993" s="602"/>
      <c r="AD1993" s="605">
        <v>144</v>
      </c>
    </row>
    <row r="1994" spans="1:30" ht="15.75" thickBot="1" x14ac:dyDescent="0.3">
      <c r="A1994" s="593" t="s">
        <v>432</v>
      </c>
      <c r="B1994" s="672">
        <v>45408</v>
      </c>
      <c r="C1994" s="671" t="s">
        <v>396</v>
      </c>
      <c r="D1994" s="606" t="s">
        <v>399</v>
      </c>
      <c r="E1994" s="670"/>
      <c r="F1994" s="670"/>
      <c r="G1994" s="670"/>
      <c r="H1994" s="607">
        <v>12714</v>
      </c>
      <c r="I1994" s="607">
        <v>22094</v>
      </c>
      <c r="J1994" s="607">
        <v>23020</v>
      </c>
      <c r="K1994" s="607">
        <v>11404</v>
      </c>
      <c r="L1994" s="607">
        <v>15481</v>
      </c>
      <c r="M1994" s="607">
        <v>4773</v>
      </c>
      <c r="N1994" s="670"/>
      <c r="O1994" s="670"/>
      <c r="P1994" s="670"/>
      <c r="Q1994" s="603">
        <v>89486</v>
      </c>
      <c r="R1994" s="670"/>
      <c r="S1994" s="670"/>
      <c r="T1994" s="670"/>
      <c r="U1994" s="608">
        <v>19</v>
      </c>
      <c r="V1994" s="608">
        <v>32</v>
      </c>
      <c r="W1994" s="608">
        <v>32</v>
      </c>
      <c r="X1994" s="608">
        <v>18</v>
      </c>
      <c r="Y1994" s="608">
        <v>18</v>
      </c>
      <c r="Z1994" s="608">
        <v>12</v>
      </c>
      <c r="AA1994" s="670"/>
      <c r="AB1994" s="670"/>
      <c r="AC1994" s="670"/>
      <c r="AD1994" s="605">
        <v>124</v>
      </c>
    </row>
    <row r="1995" spans="1:30" ht="15.75" thickBot="1" x14ac:dyDescent="0.3">
      <c r="A1995" s="593" t="s">
        <v>432</v>
      </c>
      <c r="B1995" s="673">
        <v>45411</v>
      </c>
      <c r="C1995" s="671" t="s">
        <v>396</v>
      </c>
      <c r="D1995" s="600" t="s">
        <v>399</v>
      </c>
      <c r="E1995" s="602"/>
      <c r="F1995" s="602"/>
      <c r="G1995" s="602"/>
      <c r="H1995" s="601">
        <v>13442</v>
      </c>
      <c r="I1995" s="601">
        <v>25884</v>
      </c>
      <c r="J1995" s="601">
        <v>32191</v>
      </c>
      <c r="K1995" s="601">
        <v>11074</v>
      </c>
      <c r="L1995" s="601">
        <v>15128</v>
      </c>
      <c r="M1995" s="601">
        <v>6220</v>
      </c>
      <c r="N1995" s="602"/>
      <c r="O1995" s="602"/>
      <c r="P1995" s="602"/>
      <c r="Q1995" s="603">
        <v>103939</v>
      </c>
      <c r="R1995" s="602"/>
      <c r="S1995" s="602"/>
      <c r="T1995" s="602"/>
      <c r="U1995" s="604">
        <v>22</v>
      </c>
      <c r="V1995" s="604">
        <v>41</v>
      </c>
      <c r="W1995" s="604">
        <v>46</v>
      </c>
      <c r="X1995" s="604">
        <v>18</v>
      </c>
      <c r="Y1995" s="604">
        <v>18</v>
      </c>
      <c r="Z1995" s="604">
        <v>14</v>
      </c>
      <c r="AA1995" s="602"/>
      <c r="AB1995" s="602"/>
      <c r="AC1995" s="602"/>
      <c r="AD1995" s="605">
        <v>149</v>
      </c>
    </row>
    <row r="1996" spans="1:30" ht="15.75" thickBot="1" x14ac:dyDescent="0.3">
      <c r="A1996" s="593" t="s">
        <v>432</v>
      </c>
      <c r="B1996" s="672">
        <v>45413</v>
      </c>
      <c r="C1996" s="671" t="s">
        <v>396</v>
      </c>
      <c r="D1996" s="606" t="s">
        <v>402</v>
      </c>
      <c r="E1996" s="670"/>
      <c r="F1996" s="670"/>
      <c r="G1996" s="670"/>
      <c r="H1996" s="670"/>
      <c r="I1996" s="670"/>
      <c r="J1996" s="670"/>
      <c r="K1996" s="670"/>
      <c r="L1996" s="670"/>
      <c r="M1996" s="670"/>
      <c r="N1996" s="607">
        <v>625</v>
      </c>
      <c r="O1996" s="670"/>
      <c r="P1996" s="670"/>
      <c r="Q1996" s="603">
        <v>625</v>
      </c>
      <c r="R1996" s="670"/>
      <c r="S1996" s="670"/>
      <c r="T1996" s="670"/>
      <c r="U1996" s="670"/>
      <c r="V1996" s="670"/>
      <c r="W1996" s="670"/>
      <c r="X1996" s="670"/>
      <c r="Y1996" s="670"/>
      <c r="Z1996" s="670"/>
      <c r="AA1996" s="608">
        <v>1</v>
      </c>
      <c r="AB1996" s="670"/>
      <c r="AC1996" s="670"/>
      <c r="AD1996" s="605">
        <v>1</v>
      </c>
    </row>
    <row r="1997" spans="1:30" ht="15.75" thickBot="1" x14ac:dyDescent="0.3">
      <c r="A1997" s="593" t="s">
        <v>432</v>
      </c>
      <c r="B1997" s="673">
        <v>45428</v>
      </c>
      <c r="C1997" s="671" t="s">
        <v>396</v>
      </c>
      <c r="D1997" s="600" t="s">
        <v>402</v>
      </c>
      <c r="E1997" s="602"/>
      <c r="F1997" s="602"/>
      <c r="G1997" s="602"/>
      <c r="H1997" s="602"/>
      <c r="I1997" s="602"/>
      <c r="J1997" s="601">
        <v>947</v>
      </c>
      <c r="K1997" s="601">
        <v>6508</v>
      </c>
      <c r="L1997" s="601">
        <v>9244</v>
      </c>
      <c r="M1997" s="601">
        <v>5729</v>
      </c>
      <c r="N1997" s="601">
        <v>8446</v>
      </c>
      <c r="O1997" s="602"/>
      <c r="P1997" s="602"/>
      <c r="Q1997" s="603">
        <v>30874</v>
      </c>
      <c r="R1997" s="602"/>
      <c r="S1997" s="602"/>
      <c r="T1997" s="602"/>
      <c r="U1997" s="602"/>
      <c r="V1997" s="602"/>
      <c r="W1997" s="604">
        <v>2</v>
      </c>
      <c r="X1997" s="604">
        <v>11</v>
      </c>
      <c r="Y1997" s="604">
        <v>17</v>
      </c>
      <c r="Z1997" s="604">
        <v>10</v>
      </c>
      <c r="AA1997" s="604">
        <v>16</v>
      </c>
      <c r="AB1997" s="602"/>
      <c r="AC1997" s="602"/>
      <c r="AD1997" s="605">
        <v>56</v>
      </c>
    </row>
    <row r="1998" spans="1:30" ht="15.75" thickBot="1" x14ac:dyDescent="0.3">
      <c r="A1998" s="593" t="s">
        <v>432</v>
      </c>
      <c r="B1998" s="672">
        <v>45450</v>
      </c>
      <c r="C1998" s="671" t="s">
        <v>396</v>
      </c>
      <c r="D1998" s="606" t="s">
        <v>399</v>
      </c>
      <c r="E1998" s="670"/>
      <c r="F1998" s="670"/>
      <c r="G1998" s="670"/>
      <c r="H1998" s="670"/>
      <c r="I1998" s="670"/>
      <c r="J1998" s="607">
        <v>13449</v>
      </c>
      <c r="K1998" s="607">
        <v>39524</v>
      </c>
      <c r="L1998" s="607">
        <v>19645</v>
      </c>
      <c r="M1998" s="607">
        <v>21850</v>
      </c>
      <c r="N1998" s="607">
        <v>2503</v>
      </c>
      <c r="O1998" s="607">
        <v>1557</v>
      </c>
      <c r="P1998" s="670"/>
      <c r="Q1998" s="603">
        <v>98528</v>
      </c>
      <c r="R1998" s="670"/>
      <c r="S1998" s="670"/>
      <c r="T1998" s="670"/>
      <c r="U1998" s="670"/>
      <c r="V1998" s="670"/>
      <c r="W1998" s="608">
        <v>19</v>
      </c>
      <c r="X1998" s="608">
        <v>51</v>
      </c>
      <c r="Y1998" s="608">
        <v>24</v>
      </c>
      <c r="Z1998" s="608">
        <v>30</v>
      </c>
      <c r="AA1998" s="608">
        <v>4</v>
      </c>
      <c r="AB1998" s="608">
        <v>4</v>
      </c>
      <c r="AC1998" s="670"/>
      <c r="AD1998" s="605">
        <v>129</v>
      </c>
    </row>
    <row r="1999" spans="1:30" ht="15.75" thickBot="1" x14ac:dyDescent="0.3">
      <c r="A1999" s="593" t="s">
        <v>432</v>
      </c>
      <c r="B1999" s="673">
        <v>45464</v>
      </c>
      <c r="C1999" s="671" t="s">
        <v>396</v>
      </c>
      <c r="D1999" s="600" t="s">
        <v>399</v>
      </c>
      <c r="E1999" s="602"/>
      <c r="F1999" s="602"/>
      <c r="G1999" s="602"/>
      <c r="H1999" s="602"/>
      <c r="I1999" s="602"/>
      <c r="J1999" s="601">
        <v>2163</v>
      </c>
      <c r="K1999" s="601">
        <v>5163</v>
      </c>
      <c r="L1999" s="601">
        <v>24283</v>
      </c>
      <c r="M1999" s="601">
        <v>58322</v>
      </c>
      <c r="N1999" s="601">
        <v>23712</v>
      </c>
      <c r="O1999" s="601">
        <v>2730</v>
      </c>
      <c r="P1999" s="602"/>
      <c r="Q1999" s="603">
        <v>116373</v>
      </c>
      <c r="R1999" s="602"/>
      <c r="S1999" s="602"/>
      <c r="T1999" s="602"/>
      <c r="U1999" s="602"/>
      <c r="V1999" s="602"/>
      <c r="W1999" s="604">
        <v>4</v>
      </c>
      <c r="X1999" s="604">
        <v>7</v>
      </c>
      <c r="Y1999" s="604">
        <v>28</v>
      </c>
      <c r="Z1999" s="604">
        <v>66</v>
      </c>
      <c r="AA1999" s="604">
        <v>34</v>
      </c>
      <c r="AB1999" s="604">
        <v>5</v>
      </c>
      <c r="AC1999" s="602"/>
      <c r="AD1999" s="605">
        <v>140</v>
      </c>
    </row>
    <row r="2000" spans="1:30" ht="15.75" thickBot="1" x14ac:dyDescent="0.3">
      <c r="A2000" s="593" t="s">
        <v>432</v>
      </c>
      <c r="B2000" s="672">
        <v>45468</v>
      </c>
      <c r="C2000" s="671" t="s">
        <v>396</v>
      </c>
      <c r="D2000" s="606" t="s">
        <v>399</v>
      </c>
      <c r="E2000" s="670"/>
      <c r="F2000" s="670"/>
      <c r="G2000" s="670"/>
      <c r="H2000" s="670"/>
      <c r="I2000" s="670"/>
      <c r="J2000" s="607">
        <v>9294</v>
      </c>
      <c r="K2000" s="607">
        <v>15076</v>
      </c>
      <c r="L2000" s="607">
        <v>28346</v>
      </c>
      <c r="M2000" s="607">
        <v>37573</v>
      </c>
      <c r="N2000" s="607">
        <v>14006</v>
      </c>
      <c r="O2000" s="607">
        <v>4575</v>
      </c>
      <c r="P2000" s="670"/>
      <c r="Q2000" s="603">
        <v>108870</v>
      </c>
      <c r="R2000" s="670"/>
      <c r="S2000" s="670"/>
      <c r="T2000" s="670"/>
      <c r="U2000" s="670"/>
      <c r="V2000" s="670"/>
      <c r="W2000" s="608">
        <v>12</v>
      </c>
      <c r="X2000" s="608">
        <v>23</v>
      </c>
      <c r="Y2000" s="608">
        <v>36</v>
      </c>
      <c r="Z2000" s="608">
        <v>46</v>
      </c>
      <c r="AA2000" s="608">
        <v>19</v>
      </c>
      <c r="AB2000" s="608">
        <v>8</v>
      </c>
      <c r="AC2000" s="670"/>
      <c r="AD2000" s="605">
        <v>141</v>
      </c>
    </row>
    <row r="2001" spans="1:30" ht="15.75" thickBot="1" x14ac:dyDescent="0.3">
      <c r="A2001" s="593" t="s">
        <v>432</v>
      </c>
      <c r="B2001" s="673">
        <v>45469</v>
      </c>
      <c r="C2001" s="671" t="s">
        <v>396</v>
      </c>
      <c r="D2001" s="600" t="s">
        <v>399</v>
      </c>
      <c r="E2001" s="602"/>
      <c r="F2001" s="602"/>
      <c r="G2001" s="602"/>
      <c r="H2001" s="602"/>
      <c r="I2001" s="602"/>
      <c r="J2001" s="601">
        <v>7048</v>
      </c>
      <c r="K2001" s="601">
        <v>20572</v>
      </c>
      <c r="L2001" s="601">
        <v>22978</v>
      </c>
      <c r="M2001" s="601">
        <v>186839</v>
      </c>
      <c r="N2001" s="601">
        <v>64287</v>
      </c>
      <c r="O2001" s="601">
        <v>15262</v>
      </c>
      <c r="P2001" s="602"/>
      <c r="Q2001" s="603">
        <v>316986</v>
      </c>
      <c r="R2001" s="602"/>
      <c r="S2001" s="602"/>
      <c r="T2001" s="602"/>
      <c r="U2001" s="602"/>
      <c r="V2001" s="602"/>
      <c r="W2001" s="604">
        <v>12</v>
      </c>
      <c r="X2001" s="604">
        <v>26</v>
      </c>
      <c r="Y2001" s="604">
        <v>29</v>
      </c>
      <c r="Z2001" s="604">
        <v>234</v>
      </c>
      <c r="AA2001" s="604">
        <v>97</v>
      </c>
      <c r="AB2001" s="604">
        <v>20</v>
      </c>
      <c r="AC2001" s="602"/>
      <c r="AD2001" s="605">
        <v>412</v>
      </c>
    </row>
    <row r="2002" spans="1:30" ht="15.75" thickBot="1" x14ac:dyDescent="0.3">
      <c r="A2002" s="593" t="s">
        <v>432</v>
      </c>
      <c r="B2002" s="672">
        <v>45470</v>
      </c>
      <c r="C2002" s="671" t="s">
        <v>396</v>
      </c>
      <c r="D2002" s="606" t="s">
        <v>399</v>
      </c>
      <c r="E2002" s="670"/>
      <c r="F2002" s="670"/>
      <c r="G2002" s="670"/>
      <c r="H2002" s="670"/>
      <c r="I2002" s="607">
        <v>886</v>
      </c>
      <c r="J2002" s="607">
        <v>1967</v>
      </c>
      <c r="K2002" s="607">
        <v>4221</v>
      </c>
      <c r="L2002" s="607">
        <v>13068</v>
      </c>
      <c r="M2002" s="607">
        <v>38964</v>
      </c>
      <c r="N2002" s="607">
        <v>129254</v>
      </c>
      <c r="O2002" s="607">
        <v>64702</v>
      </c>
      <c r="P2002" s="670"/>
      <c r="Q2002" s="603">
        <v>253062</v>
      </c>
      <c r="R2002" s="670"/>
      <c r="S2002" s="670"/>
      <c r="T2002" s="670"/>
      <c r="U2002" s="670"/>
      <c r="V2002" s="608">
        <v>1</v>
      </c>
      <c r="W2002" s="608">
        <v>3</v>
      </c>
      <c r="X2002" s="608">
        <v>7</v>
      </c>
      <c r="Y2002" s="608">
        <v>15</v>
      </c>
      <c r="Z2002" s="608">
        <v>52</v>
      </c>
      <c r="AA2002" s="608">
        <v>169</v>
      </c>
      <c r="AB2002" s="608">
        <v>77</v>
      </c>
      <c r="AC2002" s="670"/>
      <c r="AD2002" s="605">
        <v>319</v>
      </c>
    </row>
    <row r="2003" spans="1:30" ht="15.75" thickBot="1" x14ac:dyDescent="0.3">
      <c r="A2003" s="593" t="s">
        <v>432</v>
      </c>
      <c r="B2003" s="673">
        <v>45471</v>
      </c>
      <c r="C2003" s="671" t="s">
        <v>396</v>
      </c>
      <c r="D2003" s="600" t="s">
        <v>402</v>
      </c>
      <c r="E2003" s="602"/>
      <c r="F2003" s="602"/>
      <c r="G2003" s="602"/>
      <c r="H2003" s="602"/>
      <c r="I2003" s="602"/>
      <c r="J2003" s="601">
        <v>301</v>
      </c>
      <c r="K2003" s="601">
        <v>3764</v>
      </c>
      <c r="L2003" s="601">
        <v>3046</v>
      </c>
      <c r="M2003" s="601">
        <v>22581</v>
      </c>
      <c r="N2003" s="601">
        <v>16508</v>
      </c>
      <c r="O2003" s="601">
        <v>14989</v>
      </c>
      <c r="P2003" s="602"/>
      <c r="Q2003" s="603">
        <v>61189</v>
      </c>
      <c r="R2003" s="602"/>
      <c r="S2003" s="602"/>
      <c r="T2003" s="602"/>
      <c r="U2003" s="602"/>
      <c r="V2003" s="602"/>
      <c r="W2003" s="604">
        <v>1</v>
      </c>
      <c r="X2003" s="604">
        <v>9</v>
      </c>
      <c r="Y2003" s="604">
        <v>8</v>
      </c>
      <c r="Z2003" s="604">
        <v>40</v>
      </c>
      <c r="AA2003" s="604">
        <v>37</v>
      </c>
      <c r="AB2003" s="604">
        <v>31</v>
      </c>
      <c r="AC2003" s="602"/>
      <c r="AD2003" s="605">
        <v>126</v>
      </c>
    </row>
    <row r="2004" spans="1:30" ht="15.75" thickBot="1" x14ac:dyDescent="0.3">
      <c r="A2004" s="593" t="s">
        <v>432</v>
      </c>
      <c r="B2004" s="672">
        <v>45483</v>
      </c>
      <c r="C2004" s="671" t="s">
        <v>396</v>
      </c>
      <c r="D2004" s="606" t="s">
        <v>399</v>
      </c>
      <c r="E2004" s="670"/>
      <c r="F2004" s="670"/>
      <c r="G2004" s="670"/>
      <c r="H2004" s="670"/>
      <c r="I2004" s="670"/>
      <c r="J2004" s="670"/>
      <c r="K2004" s="607">
        <v>492</v>
      </c>
      <c r="L2004" s="670"/>
      <c r="M2004" s="670"/>
      <c r="N2004" s="670"/>
      <c r="O2004" s="670"/>
      <c r="P2004" s="670"/>
      <c r="Q2004" s="603">
        <v>492</v>
      </c>
      <c r="R2004" s="670"/>
      <c r="S2004" s="670"/>
      <c r="T2004" s="670"/>
      <c r="U2004" s="670"/>
      <c r="V2004" s="670"/>
      <c r="W2004" s="670"/>
      <c r="X2004" s="608">
        <v>1</v>
      </c>
      <c r="Y2004" s="670"/>
      <c r="Z2004" s="670"/>
      <c r="AA2004" s="670"/>
      <c r="AB2004" s="670"/>
      <c r="AC2004" s="670"/>
      <c r="AD2004" s="605">
        <v>1</v>
      </c>
    </row>
    <row r="2005" spans="1:30" ht="15.75" thickBot="1" x14ac:dyDescent="0.3">
      <c r="A2005" s="593" t="s">
        <v>432</v>
      </c>
      <c r="B2005" s="673">
        <v>45484</v>
      </c>
      <c r="C2005" s="671" t="s">
        <v>396</v>
      </c>
      <c r="D2005" s="600" t="s">
        <v>399</v>
      </c>
      <c r="E2005" s="602"/>
      <c r="F2005" s="602"/>
      <c r="G2005" s="602"/>
      <c r="H2005" s="601">
        <v>1000</v>
      </c>
      <c r="I2005" s="602"/>
      <c r="J2005" s="602"/>
      <c r="K2005" s="602"/>
      <c r="L2005" s="602"/>
      <c r="M2005" s="601">
        <v>1248</v>
      </c>
      <c r="N2005" s="601">
        <v>61054</v>
      </c>
      <c r="O2005" s="601">
        <v>46170</v>
      </c>
      <c r="P2005" s="601">
        <v>2829</v>
      </c>
      <c r="Q2005" s="603">
        <v>112301</v>
      </c>
      <c r="R2005" s="602"/>
      <c r="S2005" s="602"/>
      <c r="T2005" s="602"/>
      <c r="U2005" s="604">
        <v>1</v>
      </c>
      <c r="V2005" s="602"/>
      <c r="W2005" s="602"/>
      <c r="X2005" s="602"/>
      <c r="Y2005" s="602"/>
      <c r="Z2005" s="604">
        <v>2</v>
      </c>
      <c r="AA2005" s="604">
        <v>75</v>
      </c>
      <c r="AB2005" s="604">
        <v>61</v>
      </c>
      <c r="AC2005" s="604">
        <v>6</v>
      </c>
      <c r="AD2005" s="605">
        <v>143</v>
      </c>
    </row>
    <row r="2006" spans="1:30" ht="15.75" thickBot="1" x14ac:dyDescent="0.3">
      <c r="A2006" s="593" t="s">
        <v>432</v>
      </c>
      <c r="B2006" s="672">
        <v>45489</v>
      </c>
      <c r="C2006" s="671" t="s">
        <v>396</v>
      </c>
      <c r="D2006" s="606" t="s">
        <v>399</v>
      </c>
      <c r="E2006" s="670"/>
      <c r="F2006" s="670"/>
      <c r="G2006" s="670"/>
      <c r="H2006" s="670"/>
      <c r="I2006" s="607">
        <v>519</v>
      </c>
      <c r="J2006" s="670"/>
      <c r="K2006" s="607">
        <v>822</v>
      </c>
      <c r="L2006" s="670"/>
      <c r="M2006" s="607">
        <v>250</v>
      </c>
      <c r="N2006" s="607">
        <v>51842</v>
      </c>
      <c r="O2006" s="607">
        <v>47617</v>
      </c>
      <c r="P2006" s="607">
        <v>13572</v>
      </c>
      <c r="Q2006" s="603">
        <v>114622</v>
      </c>
      <c r="R2006" s="670"/>
      <c r="S2006" s="670"/>
      <c r="T2006" s="670"/>
      <c r="U2006" s="670"/>
      <c r="V2006" s="608">
        <v>1</v>
      </c>
      <c r="W2006" s="670"/>
      <c r="X2006" s="608">
        <v>1</v>
      </c>
      <c r="Y2006" s="670"/>
      <c r="Z2006" s="608">
        <v>1</v>
      </c>
      <c r="AA2006" s="608">
        <v>70</v>
      </c>
      <c r="AB2006" s="608">
        <v>59</v>
      </c>
      <c r="AC2006" s="608">
        <v>19</v>
      </c>
      <c r="AD2006" s="605">
        <v>149</v>
      </c>
    </row>
    <row r="2007" spans="1:30" ht="15.75" thickBot="1" x14ac:dyDescent="0.3">
      <c r="A2007" s="593" t="s">
        <v>432</v>
      </c>
      <c r="B2007" s="673">
        <v>45491</v>
      </c>
      <c r="C2007" s="671" t="s">
        <v>396</v>
      </c>
      <c r="D2007" s="600" t="s">
        <v>399</v>
      </c>
      <c r="E2007" s="602"/>
      <c r="F2007" s="602"/>
      <c r="G2007" s="602"/>
      <c r="H2007" s="601">
        <v>1810</v>
      </c>
      <c r="I2007" s="601">
        <v>326</v>
      </c>
      <c r="J2007" s="602"/>
      <c r="K2007" s="602"/>
      <c r="L2007" s="602"/>
      <c r="M2007" s="601">
        <v>4531</v>
      </c>
      <c r="N2007" s="601">
        <v>161028</v>
      </c>
      <c r="O2007" s="601">
        <v>137316</v>
      </c>
      <c r="P2007" s="601">
        <v>45466</v>
      </c>
      <c r="Q2007" s="603">
        <v>350477</v>
      </c>
      <c r="R2007" s="602"/>
      <c r="S2007" s="602"/>
      <c r="T2007" s="602"/>
      <c r="U2007" s="604">
        <v>2</v>
      </c>
      <c r="V2007" s="604">
        <v>1</v>
      </c>
      <c r="W2007" s="602"/>
      <c r="X2007" s="602"/>
      <c r="Y2007" s="602"/>
      <c r="Z2007" s="604">
        <v>8</v>
      </c>
      <c r="AA2007" s="604">
        <v>212</v>
      </c>
      <c r="AB2007" s="604">
        <v>177</v>
      </c>
      <c r="AC2007" s="604">
        <v>68</v>
      </c>
      <c r="AD2007" s="605">
        <v>466</v>
      </c>
    </row>
    <row r="2008" spans="1:30" ht="15.75" thickBot="1" x14ac:dyDescent="0.3">
      <c r="A2008" s="593" t="s">
        <v>432</v>
      </c>
      <c r="B2008" s="672">
        <v>45492</v>
      </c>
      <c r="C2008" s="671" t="s">
        <v>396</v>
      </c>
      <c r="D2008" s="606" t="s">
        <v>402</v>
      </c>
      <c r="E2008" s="670"/>
      <c r="F2008" s="670"/>
      <c r="G2008" s="670"/>
      <c r="H2008" s="670"/>
      <c r="I2008" s="670"/>
      <c r="J2008" s="670"/>
      <c r="K2008" s="670"/>
      <c r="L2008" s="670"/>
      <c r="M2008" s="607">
        <v>13584</v>
      </c>
      <c r="N2008" s="607">
        <v>27298</v>
      </c>
      <c r="O2008" s="607">
        <v>25496</v>
      </c>
      <c r="P2008" s="607">
        <v>14083</v>
      </c>
      <c r="Q2008" s="603">
        <v>80461</v>
      </c>
      <c r="R2008" s="670"/>
      <c r="S2008" s="670"/>
      <c r="T2008" s="670"/>
      <c r="U2008" s="670"/>
      <c r="V2008" s="670"/>
      <c r="W2008" s="670"/>
      <c r="X2008" s="670"/>
      <c r="Y2008" s="670"/>
      <c r="Z2008" s="608">
        <v>24</v>
      </c>
      <c r="AA2008" s="608">
        <v>57</v>
      </c>
      <c r="AB2008" s="608">
        <v>46</v>
      </c>
      <c r="AC2008" s="608">
        <v>24</v>
      </c>
      <c r="AD2008" s="605">
        <v>151</v>
      </c>
    </row>
    <row r="2009" spans="1:30" ht="15.75" thickBot="1" x14ac:dyDescent="0.3">
      <c r="A2009" s="593" t="s">
        <v>432</v>
      </c>
      <c r="B2009" s="673">
        <v>45503</v>
      </c>
      <c r="C2009" s="671" t="s">
        <v>396</v>
      </c>
      <c r="D2009" s="600" t="s">
        <v>399</v>
      </c>
      <c r="E2009" s="602"/>
      <c r="F2009" s="602"/>
      <c r="G2009" s="602"/>
      <c r="H2009" s="602"/>
      <c r="I2009" s="602"/>
      <c r="J2009" s="602"/>
      <c r="K2009" s="602"/>
      <c r="L2009" s="602"/>
      <c r="M2009" s="602"/>
      <c r="N2009" s="602"/>
      <c r="O2009" s="602"/>
      <c r="P2009" s="601">
        <v>55</v>
      </c>
      <c r="Q2009" s="603">
        <v>55</v>
      </c>
      <c r="R2009" s="602"/>
      <c r="S2009" s="602"/>
      <c r="T2009" s="602"/>
      <c r="U2009" s="602"/>
      <c r="V2009" s="602"/>
      <c r="W2009" s="602"/>
      <c r="X2009" s="602"/>
      <c r="Y2009" s="602"/>
      <c r="Z2009" s="602"/>
      <c r="AA2009" s="602"/>
      <c r="AB2009" s="602"/>
      <c r="AC2009" s="604">
        <v>2</v>
      </c>
      <c r="AD2009" s="605">
        <v>2</v>
      </c>
    </row>
    <row r="2010" spans="1:30" ht="15.75" thickBot="1" x14ac:dyDescent="0.3">
      <c r="A2010" s="593" t="s">
        <v>432</v>
      </c>
      <c r="B2010" s="672">
        <v>45517</v>
      </c>
      <c r="C2010" s="671" t="s">
        <v>396</v>
      </c>
      <c r="D2010" s="606" t="s">
        <v>402</v>
      </c>
      <c r="E2010" s="670"/>
      <c r="F2010" s="670"/>
      <c r="G2010" s="670"/>
      <c r="H2010" s="670"/>
      <c r="I2010" s="670"/>
      <c r="J2010" s="670"/>
      <c r="K2010" s="670"/>
      <c r="L2010" s="670"/>
      <c r="M2010" s="607">
        <v>548</v>
      </c>
      <c r="N2010" s="607">
        <v>3033</v>
      </c>
      <c r="O2010" s="607">
        <v>16763</v>
      </c>
      <c r="P2010" s="607">
        <v>7504</v>
      </c>
      <c r="Q2010" s="603">
        <v>27848</v>
      </c>
      <c r="R2010" s="670"/>
      <c r="S2010" s="670"/>
      <c r="T2010" s="670"/>
      <c r="U2010" s="670"/>
      <c r="V2010" s="670"/>
      <c r="W2010" s="670"/>
      <c r="X2010" s="670"/>
      <c r="Y2010" s="670"/>
      <c r="Z2010" s="608">
        <v>1</v>
      </c>
      <c r="AA2010" s="608">
        <v>4</v>
      </c>
      <c r="AB2010" s="608">
        <v>25</v>
      </c>
      <c r="AC2010" s="608">
        <v>13</v>
      </c>
      <c r="AD2010" s="605">
        <v>43</v>
      </c>
    </row>
    <row r="2011" spans="1:30" ht="15.75" thickBot="1" x14ac:dyDescent="0.3">
      <c r="A2011" s="593" t="s">
        <v>432</v>
      </c>
      <c r="B2011" s="692" t="s">
        <v>398</v>
      </c>
      <c r="C2011" s="692" t="s">
        <v>396</v>
      </c>
      <c r="D2011" s="600" t="s">
        <v>402</v>
      </c>
      <c r="E2011" s="602"/>
      <c r="F2011" s="602"/>
      <c r="G2011" s="602"/>
      <c r="H2011" s="602"/>
      <c r="I2011" s="602"/>
      <c r="J2011" s="602"/>
      <c r="K2011" s="602"/>
      <c r="L2011" s="602"/>
      <c r="M2011" s="602"/>
      <c r="N2011" s="602"/>
      <c r="O2011" s="602"/>
      <c r="P2011" s="602"/>
      <c r="Q2011" s="591"/>
      <c r="R2011" s="604">
        <v>9</v>
      </c>
      <c r="S2011" s="604">
        <v>1</v>
      </c>
      <c r="T2011" s="604">
        <v>23</v>
      </c>
      <c r="U2011" s="604">
        <v>272</v>
      </c>
      <c r="V2011" s="604">
        <v>141</v>
      </c>
      <c r="W2011" s="604">
        <v>117</v>
      </c>
      <c r="X2011" s="604">
        <v>99</v>
      </c>
      <c r="Y2011" s="604">
        <v>86</v>
      </c>
      <c r="Z2011" s="604">
        <v>131</v>
      </c>
      <c r="AA2011" s="604">
        <v>121</v>
      </c>
      <c r="AB2011" s="604">
        <v>92</v>
      </c>
      <c r="AC2011" s="604">
        <v>27</v>
      </c>
      <c r="AD2011" s="605">
        <v>1047</v>
      </c>
    </row>
    <row r="2012" spans="1:30" ht="15.75" thickBot="1" x14ac:dyDescent="0.3">
      <c r="A2012" s="593" t="s">
        <v>432</v>
      </c>
      <c r="B2012" s="692" t="s">
        <v>398</v>
      </c>
      <c r="C2012" s="692" t="s">
        <v>396</v>
      </c>
      <c r="D2012" s="606" t="s">
        <v>397</v>
      </c>
      <c r="E2012" s="670"/>
      <c r="F2012" s="670"/>
      <c r="G2012" s="670"/>
      <c r="H2012" s="670"/>
      <c r="I2012" s="670"/>
      <c r="J2012" s="670"/>
      <c r="K2012" s="670"/>
      <c r="L2012" s="670"/>
      <c r="M2012" s="670"/>
      <c r="N2012" s="670"/>
      <c r="O2012" s="670"/>
      <c r="P2012" s="670"/>
      <c r="Q2012" s="591"/>
      <c r="R2012" s="670"/>
      <c r="S2012" s="670"/>
      <c r="T2012" s="608">
        <v>1</v>
      </c>
      <c r="U2012" s="670"/>
      <c r="V2012" s="670"/>
      <c r="W2012" s="670"/>
      <c r="X2012" s="670"/>
      <c r="Y2012" s="670"/>
      <c r="Z2012" s="670"/>
      <c r="AA2012" s="670"/>
      <c r="AB2012" s="670"/>
      <c r="AC2012" s="670"/>
      <c r="AD2012" s="605">
        <v>1</v>
      </c>
    </row>
    <row r="2013" spans="1:30" ht="15.75" thickBot="1" x14ac:dyDescent="0.3">
      <c r="A2013" s="593" t="s">
        <v>432</v>
      </c>
      <c r="B2013" s="692" t="s">
        <v>398</v>
      </c>
      <c r="C2013" s="692" t="s">
        <v>396</v>
      </c>
      <c r="D2013" s="600" t="s">
        <v>399</v>
      </c>
      <c r="E2013" s="602"/>
      <c r="F2013" s="602"/>
      <c r="G2013" s="602"/>
      <c r="H2013" s="602"/>
      <c r="I2013" s="602"/>
      <c r="J2013" s="602"/>
      <c r="K2013" s="602"/>
      <c r="L2013" s="602"/>
      <c r="M2013" s="602"/>
      <c r="N2013" s="602"/>
      <c r="O2013" s="602"/>
      <c r="P2013" s="602"/>
      <c r="Q2013" s="591"/>
      <c r="R2013" s="604">
        <v>161</v>
      </c>
      <c r="S2013" s="604">
        <v>50</v>
      </c>
      <c r="T2013" s="604">
        <v>318</v>
      </c>
      <c r="U2013" s="604">
        <v>505</v>
      </c>
      <c r="V2013" s="604">
        <v>271</v>
      </c>
      <c r="W2013" s="604">
        <v>408</v>
      </c>
      <c r="X2013" s="604">
        <v>259</v>
      </c>
      <c r="Y2013" s="604">
        <v>286</v>
      </c>
      <c r="Z2013" s="604">
        <v>495</v>
      </c>
      <c r="AA2013" s="604">
        <v>684</v>
      </c>
      <c r="AB2013" s="604">
        <v>392</v>
      </c>
      <c r="AC2013" s="604">
        <v>192</v>
      </c>
      <c r="AD2013" s="605">
        <v>3745</v>
      </c>
    </row>
    <row r="2014" spans="1:30" ht="15.75" thickBot="1" x14ac:dyDescent="0.3">
      <c r="A2014" s="593" t="s">
        <v>432</v>
      </c>
      <c r="B2014" s="692" t="s">
        <v>398</v>
      </c>
      <c r="C2014" s="692" t="s">
        <v>396</v>
      </c>
      <c r="D2014" s="606" t="s">
        <v>403</v>
      </c>
      <c r="E2014" s="670"/>
      <c r="F2014" s="670"/>
      <c r="G2014" s="670"/>
      <c r="H2014" s="670"/>
      <c r="I2014" s="670"/>
      <c r="J2014" s="670"/>
      <c r="K2014" s="670"/>
      <c r="L2014" s="670"/>
      <c r="M2014" s="670"/>
      <c r="N2014" s="670"/>
      <c r="O2014" s="670"/>
      <c r="P2014" s="670"/>
      <c r="Q2014" s="591"/>
      <c r="R2014" s="670"/>
      <c r="S2014" s="670"/>
      <c r="T2014" s="670"/>
      <c r="U2014" s="670"/>
      <c r="V2014" s="608">
        <v>1</v>
      </c>
      <c r="W2014" s="670"/>
      <c r="X2014" s="670"/>
      <c r="Y2014" s="608">
        <v>3</v>
      </c>
      <c r="Z2014" s="670"/>
      <c r="AA2014" s="670"/>
      <c r="AB2014" s="670"/>
      <c r="AC2014" s="608">
        <v>1</v>
      </c>
      <c r="AD2014" s="605">
        <v>5</v>
      </c>
    </row>
    <row r="2015" spans="1:30" ht="15.75" thickBot="1" x14ac:dyDescent="0.3">
      <c r="A2015" s="593" t="s">
        <v>432</v>
      </c>
      <c r="B2015" s="692" t="s">
        <v>398</v>
      </c>
      <c r="C2015" s="692" t="s">
        <v>396</v>
      </c>
      <c r="D2015" s="600" t="s">
        <v>407</v>
      </c>
      <c r="E2015" s="602"/>
      <c r="F2015" s="602"/>
      <c r="G2015" s="602"/>
      <c r="H2015" s="602"/>
      <c r="I2015" s="602"/>
      <c r="J2015" s="602"/>
      <c r="K2015" s="602"/>
      <c r="L2015" s="602"/>
      <c r="M2015" s="602"/>
      <c r="N2015" s="602"/>
      <c r="O2015" s="602"/>
      <c r="P2015" s="602"/>
      <c r="Q2015" s="591"/>
      <c r="R2015" s="604">
        <v>1</v>
      </c>
      <c r="S2015" s="604">
        <v>7</v>
      </c>
      <c r="T2015" s="602"/>
      <c r="U2015" s="602"/>
      <c r="V2015" s="602"/>
      <c r="W2015" s="602"/>
      <c r="X2015" s="602"/>
      <c r="Y2015" s="602"/>
      <c r="Z2015" s="602"/>
      <c r="AA2015" s="602"/>
      <c r="AB2015" s="602"/>
      <c r="AC2015" s="602"/>
      <c r="AD2015" s="605">
        <v>8</v>
      </c>
    </row>
    <row r="2016" spans="1:30" ht="15.75" thickBot="1" x14ac:dyDescent="0.3">
      <c r="A2016" s="593" t="s">
        <v>432</v>
      </c>
      <c r="B2016" s="671" t="s">
        <v>400</v>
      </c>
      <c r="C2016" s="671" t="s">
        <v>400</v>
      </c>
      <c r="D2016" s="609" t="s">
        <v>400</v>
      </c>
      <c r="E2016" s="603">
        <v>128893</v>
      </c>
      <c r="F2016" s="603">
        <v>34145</v>
      </c>
      <c r="G2016" s="603">
        <v>201701</v>
      </c>
      <c r="H2016" s="603">
        <v>377738</v>
      </c>
      <c r="I2016" s="603">
        <v>232643</v>
      </c>
      <c r="J2016" s="603">
        <v>322986</v>
      </c>
      <c r="K2016" s="603">
        <v>227288</v>
      </c>
      <c r="L2016" s="603">
        <v>269577</v>
      </c>
      <c r="M2016" s="603">
        <v>453281</v>
      </c>
      <c r="N2016" s="603">
        <v>563596</v>
      </c>
      <c r="O2016" s="603">
        <v>377177</v>
      </c>
      <c r="P2016" s="603">
        <v>83509</v>
      </c>
      <c r="Q2016" s="603">
        <v>3272534</v>
      </c>
      <c r="R2016" s="610">
        <v>201</v>
      </c>
      <c r="S2016" s="610">
        <v>59</v>
      </c>
      <c r="T2016" s="610">
        <v>321</v>
      </c>
      <c r="U2016" s="610">
        <v>611</v>
      </c>
      <c r="V2016" s="610">
        <v>336</v>
      </c>
      <c r="W2016" s="610">
        <v>467</v>
      </c>
      <c r="X2016" s="610">
        <v>318</v>
      </c>
      <c r="Y2016" s="610">
        <v>341</v>
      </c>
      <c r="Z2016" s="610">
        <v>610</v>
      </c>
      <c r="AA2016" s="610">
        <v>756</v>
      </c>
      <c r="AB2016" s="610">
        <v>504</v>
      </c>
      <c r="AC2016" s="610">
        <v>240</v>
      </c>
      <c r="AD2016" s="605">
        <v>3821</v>
      </c>
    </row>
    <row r="2017" spans="1:30" ht="15.75" thickBot="1" x14ac:dyDescent="0.3">
      <c r="A2017" s="593" t="s">
        <v>433</v>
      </c>
      <c r="B2017" s="673">
        <v>45146</v>
      </c>
      <c r="C2017" s="671" t="s">
        <v>396</v>
      </c>
      <c r="D2017" s="600" t="s">
        <v>407</v>
      </c>
      <c r="E2017" s="601">
        <v>2057.0700000000002</v>
      </c>
      <c r="F2017" s="602"/>
      <c r="G2017" s="602"/>
      <c r="H2017" s="602"/>
      <c r="I2017" s="602"/>
      <c r="J2017" s="602"/>
      <c r="K2017" s="602"/>
      <c r="L2017" s="602"/>
      <c r="M2017" s="602"/>
      <c r="N2017" s="602"/>
      <c r="O2017" s="602"/>
      <c r="P2017" s="602"/>
      <c r="Q2017" s="603">
        <v>2057.0700000000002</v>
      </c>
      <c r="R2017" s="604">
        <v>5</v>
      </c>
      <c r="S2017" s="602"/>
      <c r="T2017" s="602"/>
      <c r="U2017" s="602"/>
      <c r="V2017" s="602"/>
      <c r="W2017" s="602"/>
      <c r="X2017" s="602"/>
      <c r="Y2017" s="602"/>
      <c r="Z2017" s="602"/>
      <c r="AA2017" s="602"/>
      <c r="AB2017" s="602"/>
      <c r="AC2017" s="602"/>
      <c r="AD2017" s="605">
        <v>5</v>
      </c>
    </row>
    <row r="2018" spans="1:30" ht="15.75" thickBot="1" x14ac:dyDescent="0.3">
      <c r="A2018" s="593" t="s">
        <v>433</v>
      </c>
      <c r="B2018" s="672">
        <v>45155</v>
      </c>
      <c r="C2018" s="671" t="s">
        <v>396</v>
      </c>
      <c r="D2018" s="606" t="s">
        <v>407</v>
      </c>
      <c r="E2018" s="607">
        <v>3400.81</v>
      </c>
      <c r="F2018" s="670"/>
      <c r="G2018" s="670"/>
      <c r="H2018" s="670"/>
      <c r="I2018" s="670"/>
      <c r="J2018" s="670"/>
      <c r="K2018" s="670"/>
      <c r="L2018" s="670"/>
      <c r="M2018" s="670"/>
      <c r="N2018" s="670"/>
      <c r="O2018" s="670"/>
      <c r="P2018" s="670"/>
      <c r="Q2018" s="603">
        <v>3400.81</v>
      </c>
      <c r="R2018" s="608">
        <v>8</v>
      </c>
      <c r="S2018" s="670"/>
      <c r="T2018" s="670"/>
      <c r="U2018" s="670"/>
      <c r="V2018" s="670"/>
      <c r="W2018" s="670"/>
      <c r="X2018" s="670"/>
      <c r="Y2018" s="670"/>
      <c r="Z2018" s="670"/>
      <c r="AA2018" s="670"/>
      <c r="AB2018" s="670"/>
      <c r="AC2018" s="670"/>
      <c r="AD2018" s="605">
        <v>8</v>
      </c>
    </row>
    <row r="2019" spans="1:30" ht="15.75" thickBot="1" x14ac:dyDescent="0.3">
      <c r="A2019" s="593" t="s">
        <v>433</v>
      </c>
      <c r="B2019" s="673">
        <v>45162</v>
      </c>
      <c r="C2019" s="671" t="s">
        <v>396</v>
      </c>
      <c r="D2019" s="600" t="s">
        <v>407</v>
      </c>
      <c r="E2019" s="601">
        <v>3212.93</v>
      </c>
      <c r="F2019" s="602"/>
      <c r="G2019" s="602"/>
      <c r="H2019" s="602"/>
      <c r="I2019" s="602"/>
      <c r="J2019" s="602"/>
      <c r="K2019" s="602"/>
      <c r="L2019" s="602"/>
      <c r="M2019" s="602"/>
      <c r="N2019" s="602"/>
      <c r="O2019" s="602"/>
      <c r="P2019" s="602"/>
      <c r="Q2019" s="603">
        <v>3212.93</v>
      </c>
      <c r="R2019" s="604">
        <v>8</v>
      </c>
      <c r="S2019" s="602"/>
      <c r="T2019" s="602"/>
      <c r="U2019" s="602"/>
      <c r="V2019" s="602"/>
      <c r="W2019" s="602"/>
      <c r="X2019" s="602"/>
      <c r="Y2019" s="602"/>
      <c r="Z2019" s="602"/>
      <c r="AA2019" s="602"/>
      <c r="AB2019" s="602"/>
      <c r="AC2019" s="602"/>
      <c r="AD2019" s="605">
        <v>8</v>
      </c>
    </row>
    <row r="2020" spans="1:30" ht="15.75" thickBot="1" x14ac:dyDescent="0.3">
      <c r="A2020" s="593" t="s">
        <v>433</v>
      </c>
      <c r="B2020" s="672">
        <v>45168</v>
      </c>
      <c r="C2020" s="671" t="s">
        <v>396</v>
      </c>
      <c r="D2020" s="606" t="s">
        <v>407</v>
      </c>
      <c r="E2020" s="607">
        <v>13109.43</v>
      </c>
      <c r="F2020" s="670"/>
      <c r="G2020" s="670"/>
      <c r="H2020" s="670"/>
      <c r="I2020" s="670"/>
      <c r="J2020" s="670"/>
      <c r="K2020" s="670"/>
      <c r="L2020" s="670"/>
      <c r="M2020" s="670"/>
      <c r="N2020" s="670"/>
      <c r="O2020" s="670"/>
      <c r="P2020" s="670"/>
      <c r="Q2020" s="603">
        <v>13109.43</v>
      </c>
      <c r="R2020" s="608">
        <v>25</v>
      </c>
      <c r="S2020" s="670"/>
      <c r="T2020" s="670"/>
      <c r="U2020" s="670"/>
      <c r="V2020" s="670"/>
      <c r="W2020" s="670"/>
      <c r="X2020" s="670"/>
      <c r="Y2020" s="670"/>
      <c r="Z2020" s="670"/>
      <c r="AA2020" s="670"/>
      <c r="AB2020" s="670"/>
      <c r="AC2020" s="670"/>
      <c r="AD2020" s="605">
        <v>25</v>
      </c>
    </row>
    <row r="2021" spans="1:30" ht="15.75" thickBot="1" x14ac:dyDescent="0.3">
      <c r="A2021" s="593" t="s">
        <v>433</v>
      </c>
      <c r="B2021" s="673">
        <v>45169</v>
      </c>
      <c r="C2021" s="671" t="s">
        <v>396</v>
      </c>
      <c r="D2021" s="600" t="s">
        <v>407</v>
      </c>
      <c r="E2021" s="601">
        <v>45910.45</v>
      </c>
      <c r="F2021" s="602"/>
      <c r="G2021" s="602"/>
      <c r="H2021" s="602"/>
      <c r="I2021" s="602"/>
      <c r="J2021" s="602"/>
      <c r="K2021" s="602"/>
      <c r="L2021" s="602"/>
      <c r="M2021" s="602"/>
      <c r="N2021" s="602"/>
      <c r="O2021" s="602"/>
      <c r="P2021" s="602"/>
      <c r="Q2021" s="603">
        <v>45910.45</v>
      </c>
      <c r="R2021" s="604">
        <v>91</v>
      </c>
      <c r="S2021" s="602"/>
      <c r="T2021" s="602"/>
      <c r="U2021" s="602"/>
      <c r="V2021" s="602"/>
      <c r="W2021" s="602"/>
      <c r="X2021" s="602"/>
      <c r="Y2021" s="602"/>
      <c r="Z2021" s="602"/>
      <c r="AA2021" s="602"/>
      <c r="AB2021" s="602"/>
      <c r="AC2021" s="602"/>
      <c r="AD2021" s="605">
        <v>91</v>
      </c>
    </row>
    <row r="2022" spans="1:30" ht="15.75" thickBot="1" x14ac:dyDescent="0.3">
      <c r="A2022" s="593" t="s">
        <v>433</v>
      </c>
      <c r="B2022" s="672">
        <v>45180</v>
      </c>
      <c r="C2022" s="671" t="s">
        <v>396</v>
      </c>
      <c r="D2022" s="606" t="s">
        <v>407</v>
      </c>
      <c r="E2022" s="607">
        <v>7939.35</v>
      </c>
      <c r="F2022" s="670"/>
      <c r="G2022" s="670"/>
      <c r="H2022" s="670"/>
      <c r="I2022" s="670"/>
      <c r="J2022" s="670"/>
      <c r="K2022" s="670"/>
      <c r="L2022" s="670"/>
      <c r="M2022" s="670"/>
      <c r="N2022" s="670"/>
      <c r="O2022" s="670"/>
      <c r="P2022" s="670"/>
      <c r="Q2022" s="603">
        <v>7939.35</v>
      </c>
      <c r="R2022" s="608">
        <v>23</v>
      </c>
      <c r="S2022" s="670"/>
      <c r="T2022" s="670"/>
      <c r="U2022" s="670"/>
      <c r="V2022" s="670"/>
      <c r="W2022" s="670"/>
      <c r="X2022" s="670"/>
      <c r="Y2022" s="670"/>
      <c r="Z2022" s="670"/>
      <c r="AA2022" s="670"/>
      <c r="AB2022" s="670"/>
      <c r="AC2022" s="670"/>
      <c r="AD2022" s="605">
        <v>23</v>
      </c>
    </row>
    <row r="2023" spans="1:30" ht="15.75" thickBot="1" x14ac:dyDescent="0.3">
      <c r="A2023" s="593" t="s">
        <v>433</v>
      </c>
      <c r="B2023" s="673">
        <v>45183</v>
      </c>
      <c r="C2023" s="671" t="s">
        <v>396</v>
      </c>
      <c r="D2023" s="600" t="s">
        <v>407</v>
      </c>
      <c r="E2023" s="601">
        <v>11180.42</v>
      </c>
      <c r="F2023" s="601">
        <v>2958.47</v>
      </c>
      <c r="G2023" s="602"/>
      <c r="H2023" s="602"/>
      <c r="I2023" s="602"/>
      <c r="J2023" s="602"/>
      <c r="K2023" s="602"/>
      <c r="L2023" s="602"/>
      <c r="M2023" s="602"/>
      <c r="N2023" s="602"/>
      <c r="O2023" s="602"/>
      <c r="P2023" s="602"/>
      <c r="Q2023" s="603">
        <v>14138.89</v>
      </c>
      <c r="R2023" s="604">
        <v>21</v>
      </c>
      <c r="S2023" s="604">
        <v>6</v>
      </c>
      <c r="T2023" s="602"/>
      <c r="U2023" s="602"/>
      <c r="V2023" s="602"/>
      <c r="W2023" s="602"/>
      <c r="X2023" s="602"/>
      <c r="Y2023" s="602"/>
      <c r="Z2023" s="602"/>
      <c r="AA2023" s="602"/>
      <c r="AB2023" s="602"/>
      <c r="AC2023" s="602"/>
      <c r="AD2023" s="605">
        <v>27</v>
      </c>
    </row>
    <row r="2024" spans="1:30" ht="15.75" thickBot="1" x14ac:dyDescent="0.3">
      <c r="A2024" s="593" t="s">
        <v>433</v>
      </c>
      <c r="B2024" s="672">
        <v>45195</v>
      </c>
      <c r="C2024" s="671" t="s">
        <v>396</v>
      </c>
      <c r="D2024" s="606" t="s">
        <v>407</v>
      </c>
      <c r="E2024" s="607">
        <v>150</v>
      </c>
      <c r="F2024" s="670"/>
      <c r="G2024" s="670"/>
      <c r="H2024" s="670"/>
      <c r="I2024" s="670"/>
      <c r="J2024" s="670"/>
      <c r="K2024" s="670"/>
      <c r="L2024" s="670"/>
      <c r="M2024" s="670"/>
      <c r="N2024" s="670"/>
      <c r="O2024" s="670"/>
      <c r="P2024" s="670"/>
      <c r="Q2024" s="603">
        <v>150</v>
      </c>
      <c r="R2024" s="608">
        <v>1</v>
      </c>
      <c r="S2024" s="670"/>
      <c r="T2024" s="670"/>
      <c r="U2024" s="670"/>
      <c r="V2024" s="670"/>
      <c r="W2024" s="670"/>
      <c r="X2024" s="670"/>
      <c r="Y2024" s="670"/>
      <c r="Z2024" s="670"/>
      <c r="AA2024" s="670"/>
      <c r="AB2024" s="670"/>
      <c r="AC2024" s="670"/>
      <c r="AD2024" s="605">
        <v>1</v>
      </c>
    </row>
    <row r="2025" spans="1:30" ht="15.75" thickBot="1" x14ac:dyDescent="0.3">
      <c r="A2025" s="593" t="s">
        <v>433</v>
      </c>
      <c r="B2025" s="673">
        <v>45196</v>
      </c>
      <c r="C2025" s="671" t="s">
        <v>396</v>
      </c>
      <c r="D2025" s="600" t="s">
        <v>407</v>
      </c>
      <c r="E2025" s="601">
        <v>37449.24</v>
      </c>
      <c r="F2025" s="601">
        <v>19554.990000000002</v>
      </c>
      <c r="G2025" s="602"/>
      <c r="H2025" s="602"/>
      <c r="I2025" s="602"/>
      <c r="J2025" s="602"/>
      <c r="K2025" s="602"/>
      <c r="L2025" s="602"/>
      <c r="M2025" s="602"/>
      <c r="N2025" s="602"/>
      <c r="O2025" s="602"/>
      <c r="P2025" s="602"/>
      <c r="Q2025" s="603">
        <v>57004.23</v>
      </c>
      <c r="R2025" s="604">
        <v>69</v>
      </c>
      <c r="S2025" s="604">
        <v>40</v>
      </c>
      <c r="T2025" s="602"/>
      <c r="U2025" s="602"/>
      <c r="V2025" s="602"/>
      <c r="W2025" s="602"/>
      <c r="X2025" s="602"/>
      <c r="Y2025" s="602"/>
      <c r="Z2025" s="602"/>
      <c r="AA2025" s="602"/>
      <c r="AB2025" s="602"/>
      <c r="AC2025" s="602"/>
      <c r="AD2025" s="605">
        <v>109</v>
      </c>
    </row>
    <row r="2026" spans="1:30" ht="15.75" thickBot="1" x14ac:dyDescent="0.3">
      <c r="A2026" s="593" t="s">
        <v>433</v>
      </c>
      <c r="B2026" s="672">
        <v>45197</v>
      </c>
      <c r="C2026" s="671" t="s">
        <v>396</v>
      </c>
      <c r="D2026" s="606" t="s">
        <v>407</v>
      </c>
      <c r="E2026" s="607">
        <v>448.22</v>
      </c>
      <c r="F2026" s="607">
        <v>9193.31</v>
      </c>
      <c r="G2026" s="670"/>
      <c r="H2026" s="670"/>
      <c r="I2026" s="670"/>
      <c r="J2026" s="670"/>
      <c r="K2026" s="670"/>
      <c r="L2026" s="670"/>
      <c r="M2026" s="670"/>
      <c r="N2026" s="670"/>
      <c r="O2026" s="670"/>
      <c r="P2026" s="670"/>
      <c r="Q2026" s="603">
        <v>9641.5300000000007</v>
      </c>
      <c r="R2026" s="608">
        <v>1</v>
      </c>
      <c r="S2026" s="608">
        <v>17</v>
      </c>
      <c r="T2026" s="670"/>
      <c r="U2026" s="670"/>
      <c r="V2026" s="670"/>
      <c r="W2026" s="670"/>
      <c r="X2026" s="670"/>
      <c r="Y2026" s="670"/>
      <c r="Z2026" s="670"/>
      <c r="AA2026" s="670"/>
      <c r="AB2026" s="670"/>
      <c r="AC2026" s="670"/>
      <c r="AD2026" s="605">
        <v>18</v>
      </c>
    </row>
    <row r="2027" spans="1:30" ht="15.75" thickBot="1" x14ac:dyDescent="0.3">
      <c r="A2027" s="593" t="s">
        <v>433</v>
      </c>
      <c r="B2027" s="673">
        <v>45201</v>
      </c>
      <c r="C2027" s="671" t="s">
        <v>396</v>
      </c>
      <c r="D2027" s="600" t="s">
        <v>407</v>
      </c>
      <c r="E2027" s="602"/>
      <c r="F2027" s="602"/>
      <c r="G2027" s="601">
        <v>150</v>
      </c>
      <c r="H2027" s="602"/>
      <c r="I2027" s="602"/>
      <c r="J2027" s="602"/>
      <c r="K2027" s="602"/>
      <c r="L2027" s="602"/>
      <c r="M2027" s="602"/>
      <c r="N2027" s="602"/>
      <c r="O2027" s="602"/>
      <c r="P2027" s="602"/>
      <c r="Q2027" s="603">
        <v>150</v>
      </c>
      <c r="R2027" s="602"/>
      <c r="S2027" s="602"/>
      <c r="T2027" s="604">
        <v>1</v>
      </c>
      <c r="U2027" s="602"/>
      <c r="V2027" s="602"/>
      <c r="W2027" s="602"/>
      <c r="X2027" s="602"/>
      <c r="Y2027" s="602"/>
      <c r="Z2027" s="602"/>
      <c r="AA2027" s="602"/>
      <c r="AB2027" s="602"/>
      <c r="AC2027" s="602"/>
      <c r="AD2027" s="605">
        <v>1</v>
      </c>
    </row>
    <row r="2028" spans="1:30" ht="15.75" thickBot="1" x14ac:dyDescent="0.3">
      <c r="A2028" s="593" t="s">
        <v>433</v>
      </c>
      <c r="B2028" s="672">
        <v>45208</v>
      </c>
      <c r="C2028" s="671" t="s">
        <v>396</v>
      </c>
      <c r="D2028" s="606" t="s">
        <v>407</v>
      </c>
      <c r="E2028" s="670"/>
      <c r="F2028" s="607">
        <v>37579.81</v>
      </c>
      <c r="G2028" s="607">
        <v>4444.58</v>
      </c>
      <c r="H2028" s="670"/>
      <c r="I2028" s="670"/>
      <c r="J2028" s="670"/>
      <c r="K2028" s="670"/>
      <c r="L2028" s="670"/>
      <c r="M2028" s="670"/>
      <c r="N2028" s="670"/>
      <c r="O2028" s="670"/>
      <c r="P2028" s="670"/>
      <c r="Q2028" s="603">
        <v>42024.39</v>
      </c>
      <c r="R2028" s="670"/>
      <c r="S2028" s="608">
        <v>72</v>
      </c>
      <c r="T2028" s="608">
        <v>11</v>
      </c>
      <c r="U2028" s="670"/>
      <c r="V2028" s="670"/>
      <c r="W2028" s="670"/>
      <c r="X2028" s="670"/>
      <c r="Y2028" s="670"/>
      <c r="Z2028" s="670"/>
      <c r="AA2028" s="670"/>
      <c r="AB2028" s="670"/>
      <c r="AC2028" s="670"/>
      <c r="AD2028" s="605">
        <v>83</v>
      </c>
    </row>
    <row r="2029" spans="1:30" ht="15.75" thickBot="1" x14ac:dyDescent="0.3">
      <c r="A2029" s="593" t="s">
        <v>433</v>
      </c>
      <c r="B2029" s="673">
        <v>45212</v>
      </c>
      <c r="C2029" s="671" t="s">
        <v>396</v>
      </c>
      <c r="D2029" s="600" t="s">
        <v>407</v>
      </c>
      <c r="E2029" s="601">
        <v>12162.82</v>
      </c>
      <c r="F2029" s="601">
        <v>32884.51</v>
      </c>
      <c r="G2029" s="601">
        <v>7421.95</v>
      </c>
      <c r="H2029" s="602"/>
      <c r="I2029" s="602"/>
      <c r="J2029" s="602"/>
      <c r="K2029" s="602"/>
      <c r="L2029" s="602"/>
      <c r="M2029" s="602"/>
      <c r="N2029" s="602"/>
      <c r="O2029" s="602"/>
      <c r="P2029" s="602"/>
      <c r="Q2029" s="603">
        <v>52469.279999999999</v>
      </c>
      <c r="R2029" s="604">
        <v>23</v>
      </c>
      <c r="S2029" s="604">
        <v>64</v>
      </c>
      <c r="T2029" s="604">
        <v>15</v>
      </c>
      <c r="U2029" s="602"/>
      <c r="V2029" s="602"/>
      <c r="W2029" s="602"/>
      <c r="X2029" s="602"/>
      <c r="Y2029" s="602"/>
      <c r="Z2029" s="602"/>
      <c r="AA2029" s="602"/>
      <c r="AB2029" s="602"/>
      <c r="AC2029" s="602"/>
      <c r="AD2029" s="605">
        <v>102</v>
      </c>
    </row>
    <row r="2030" spans="1:30" ht="15.75" thickBot="1" x14ac:dyDescent="0.3">
      <c r="A2030" s="593" t="s">
        <v>433</v>
      </c>
      <c r="B2030" s="672">
        <v>45216</v>
      </c>
      <c r="C2030" s="671" t="s">
        <v>396</v>
      </c>
      <c r="D2030" s="606" t="s">
        <v>407</v>
      </c>
      <c r="E2030" s="670"/>
      <c r="F2030" s="607">
        <v>1800</v>
      </c>
      <c r="G2030" s="607">
        <v>3134.38</v>
      </c>
      <c r="H2030" s="670"/>
      <c r="I2030" s="670"/>
      <c r="J2030" s="670"/>
      <c r="K2030" s="670"/>
      <c r="L2030" s="670"/>
      <c r="M2030" s="670"/>
      <c r="N2030" s="670"/>
      <c r="O2030" s="670"/>
      <c r="P2030" s="670"/>
      <c r="Q2030" s="603">
        <v>4934.38</v>
      </c>
      <c r="R2030" s="670"/>
      <c r="S2030" s="608">
        <v>3</v>
      </c>
      <c r="T2030" s="608">
        <v>6</v>
      </c>
      <c r="U2030" s="670"/>
      <c r="V2030" s="670"/>
      <c r="W2030" s="670"/>
      <c r="X2030" s="670"/>
      <c r="Y2030" s="670"/>
      <c r="Z2030" s="670"/>
      <c r="AA2030" s="670"/>
      <c r="AB2030" s="670"/>
      <c r="AC2030" s="670"/>
      <c r="AD2030" s="605">
        <v>9</v>
      </c>
    </row>
    <row r="2031" spans="1:30" ht="15.75" thickBot="1" x14ac:dyDescent="0.3">
      <c r="A2031" s="593" t="s">
        <v>433</v>
      </c>
      <c r="B2031" s="673">
        <v>45231</v>
      </c>
      <c r="C2031" s="671" t="s">
        <v>396</v>
      </c>
      <c r="D2031" s="600" t="s">
        <v>407</v>
      </c>
      <c r="E2031" s="601">
        <v>4695.8500000000004</v>
      </c>
      <c r="F2031" s="601">
        <v>2877.06</v>
      </c>
      <c r="G2031" s="601">
        <v>36324.400000000001</v>
      </c>
      <c r="H2031" s="601">
        <v>6665.8</v>
      </c>
      <c r="I2031" s="602"/>
      <c r="J2031" s="602"/>
      <c r="K2031" s="602"/>
      <c r="L2031" s="602"/>
      <c r="M2031" s="602"/>
      <c r="N2031" s="602"/>
      <c r="O2031" s="602"/>
      <c r="P2031" s="602"/>
      <c r="Q2031" s="603">
        <v>50563.11</v>
      </c>
      <c r="R2031" s="604">
        <v>10</v>
      </c>
      <c r="S2031" s="604">
        <v>6</v>
      </c>
      <c r="T2031" s="604">
        <v>72</v>
      </c>
      <c r="U2031" s="604">
        <v>16</v>
      </c>
      <c r="V2031" s="602"/>
      <c r="W2031" s="602"/>
      <c r="X2031" s="602"/>
      <c r="Y2031" s="602"/>
      <c r="Z2031" s="602"/>
      <c r="AA2031" s="602"/>
      <c r="AB2031" s="602"/>
      <c r="AC2031" s="602"/>
      <c r="AD2031" s="605">
        <v>103</v>
      </c>
    </row>
    <row r="2032" spans="1:30" ht="15.75" thickBot="1" x14ac:dyDescent="0.3">
      <c r="A2032" s="593" t="s">
        <v>433</v>
      </c>
      <c r="B2032" s="672">
        <v>45237</v>
      </c>
      <c r="C2032" s="671" t="s">
        <v>396</v>
      </c>
      <c r="D2032" s="606" t="s">
        <v>407</v>
      </c>
      <c r="E2032" s="670"/>
      <c r="F2032" s="607">
        <v>2563.83</v>
      </c>
      <c r="G2032" s="607">
        <v>10991.1</v>
      </c>
      <c r="H2032" s="607">
        <v>2503.3000000000002</v>
      </c>
      <c r="I2032" s="670"/>
      <c r="J2032" s="670"/>
      <c r="K2032" s="670"/>
      <c r="L2032" s="670"/>
      <c r="M2032" s="670"/>
      <c r="N2032" s="670"/>
      <c r="O2032" s="670"/>
      <c r="P2032" s="670"/>
      <c r="Q2032" s="603">
        <v>16058.23</v>
      </c>
      <c r="R2032" s="670"/>
      <c r="S2032" s="608">
        <v>5</v>
      </c>
      <c r="T2032" s="608">
        <v>21</v>
      </c>
      <c r="U2032" s="608">
        <v>5</v>
      </c>
      <c r="V2032" s="670"/>
      <c r="W2032" s="670"/>
      <c r="X2032" s="670"/>
      <c r="Y2032" s="670"/>
      <c r="Z2032" s="670"/>
      <c r="AA2032" s="670"/>
      <c r="AB2032" s="670"/>
      <c r="AC2032" s="670"/>
      <c r="AD2032" s="605">
        <v>31</v>
      </c>
    </row>
    <row r="2033" spans="1:30" ht="15.75" thickBot="1" x14ac:dyDescent="0.3">
      <c r="A2033" s="593" t="s">
        <v>433</v>
      </c>
      <c r="B2033" s="673">
        <v>45246</v>
      </c>
      <c r="C2033" s="671" t="s">
        <v>396</v>
      </c>
      <c r="D2033" s="600" t="s">
        <v>407</v>
      </c>
      <c r="E2033" s="601">
        <v>600</v>
      </c>
      <c r="F2033" s="601">
        <v>13726.77</v>
      </c>
      <c r="G2033" s="601">
        <v>58320.1</v>
      </c>
      <c r="H2033" s="601">
        <v>22222.58</v>
      </c>
      <c r="I2033" s="602"/>
      <c r="J2033" s="602"/>
      <c r="K2033" s="602"/>
      <c r="L2033" s="602"/>
      <c r="M2033" s="602"/>
      <c r="N2033" s="602"/>
      <c r="O2033" s="602"/>
      <c r="P2033" s="602"/>
      <c r="Q2033" s="603">
        <v>94869.45</v>
      </c>
      <c r="R2033" s="604">
        <v>1</v>
      </c>
      <c r="S2033" s="604">
        <v>24</v>
      </c>
      <c r="T2033" s="604">
        <v>114</v>
      </c>
      <c r="U2033" s="604">
        <v>46</v>
      </c>
      <c r="V2033" s="602"/>
      <c r="W2033" s="602"/>
      <c r="X2033" s="602"/>
      <c r="Y2033" s="602"/>
      <c r="Z2033" s="602"/>
      <c r="AA2033" s="602"/>
      <c r="AB2033" s="602"/>
      <c r="AC2033" s="602"/>
      <c r="AD2033" s="605">
        <v>183</v>
      </c>
    </row>
    <row r="2034" spans="1:30" ht="15.75" thickBot="1" x14ac:dyDescent="0.3">
      <c r="A2034" s="593" t="s">
        <v>433</v>
      </c>
      <c r="B2034" s="672">
        <v>45259</v>
      </c>
      <c r="C2034" s="671" t="s">
        <v>396</v>
      </c>
      <c r="D2034" s="606" t="s">
        <v>407</v>
      </c>
      <c r="E2034" s="670"/>
      <c r="F2034" s="670"/>
      <c r="G2034" s="607">
        <v>1129.93</v>
      </c>
      <c r="H2034" s="607">
        <v>35908.870000000003</v>
      </c>
      <c r="I2034" s="670"/>
      <c r="J2034" s="670"/>
      <c r="K2034" s="670"/>
      <c r="L2034" s="670"/>
      <c r="M2034" s="670"/>
      <c r="N2034" s="670"/>
      <c r="O2034" s="670"/>
      <c r="P2034" s="670"/>
      <c r="Q2034" s="603">
        <v>37038.800000000003</v>
      </c>
      <c r="R2034" s="670"/>
      <c r="S2034" s="670"/>
      <c r="T2034" s="608">
        <v>2</v>
      </c>
      <c r="U2034" s="608">
        <v>73</v>
      </c>
      <c r="V2034" s="670"/>
      <c r="W2034" s="670"/>
      <c r="X2034" s="670"/>
      <c r="Y2034" s="670"/>
      <c r="Z2034" s="670"/>
      <c r="AA2034" s="670"/>
      <c r="AB2034" s="670"/>
      <c r="AC2034" s="670"/>
      <c r="AD2034" s="605">
        <v>75</v>
      </c>
    </row>
    <row r="2035" spans="1:30" ht="15.75" thickBot="1" x14ac:dyDescent="0.3">
      <c r="A2035" s="593" t="s">
        <v>433</v>
      </c>
      <c r="B2035" s="673">
        <v>45261</v>
      </c>
      <c r="C2035" s="671" t="s">
        <v>396</v>
      </c>
      <c r="D2035" s="600" t="s">
        <v>407</v>
      </c>
      <c r="E2035" s="602"/>
      <c r="F2035" s="602"/>
      <c r="G2035" s="602"/>
      <c r="H2035" s="601">
        <v>600</v>
      </c>
      <c r="I2035" s="602"/>
      <c r="J2035" s="602"/>
      <c r="K2035" s="602"/>
      <c r="L2035" s="602"/>
      <c r="M2035" s="602"/>
      <c r="N2035" s="602"/>
      <c r="O2035" s="602"/>
      <c r="P2035" s="602"/>
      <c r="Q2035" s="603">
        <v>600</v>
      </c>
      <c r="R2035" s="602"/>
      <c r="S2035" s="602"/>
      <c r="T2035" s="602"/>
      <c r="U2035" s="604">
        <v>1</v>
      </c>
      <c r="V2035" s="602"/>
      <c r="W2035" s="602"/>
      <c r="X2035" s="602"/>
      <c r="Y2035" s="602"/>
      <c r="Z2035" s="602"/>
      <c r="AA2035" s="602"/>
      <c r="AB2035" s="602"/>
      <c r="AC2035" s="602"/>
      <c r="AD2035" s="605">
        <v>1</v>
      </c>
    </row>
    <row r="2036" spans="1:30" ht="15.75" thickBot="1" x14ac:dyDescent="0.3">
      <c r="A2036" s="593" t="s">
        <v>433</v>
      </c>
      <c r="B2036" s="672">
        <v>45265</v>
      </c>
      <c r="C2036" s="671" t="s">
        <v>396</v>
      </c>
      <c r="D2036" s="606" t="s">
        <v>407</v>
      </c>
      <c r="E2036" s="670"/>
      <c r="F2036" s="670"/>
      <c r="G2036" s="607">
        <v>4783.6400000000003</v>
      </c>
      <c r="H2036" s="607">
        <v>11755.36</v>
      </c>
      <c r="I2036" s="607">
        <v>1576.82</v>
      </c>
      <c r="J2036" s="670"/>
      <c r="K2036" s="670"/>
      <c r="L2036" s="670"/>
      <c r="M2036" s="670"/>
      <c r="N2036" s="670"/>
      <c r="O2036" s="670"/>
      <c r="P2036" s="670"/>
      <c r="Q2036" s="603">
        <v>18115.82</v>
      </c>
      <c r="R2036" s="670"/>
      <c r="S2036" s="670"/>
      <c r="T2036" s="608">
        <v>9</v>
      </c>
      <c r="U2036" s="608">
        <v>20</v>
      </c>
      <c r="V2036" s="608">
        <v>3</v>
      </c>
      <c r="W2036" s="670"/>
      <c r="X2036" s="670"/>
      <c r="Y2036" s="670"/>
      <c r="Z2036" s="670"/>
      <c r="AA2036" s="670"/>
      <c r="AB2036" s="670"/>
      <c r="AC2036" s="670"/>
      <c r="AD2036" s="605">
        <v>32</v>
      </c>
    </row>
    <row r="2037" spans="1:30" ht="15.75" thickBot="1" x14ac:dyDescent="0.3">
      <c r="A2037" s="593" t="s">
        <v>433</v>
      </c>
      <c r="B2037" s="673">
        <v>45273</v>
      </c>
      <c r="C2037" s="671" t="s">
        <v>396</v>
      </c>
      <c r="D2037" s="600" t="s">
        <v>407</v>
      </c>
      <c r="E2037" s="602"/>
      <c r="F2037" s="602"/>
      <c r="G2037" s="601">
        <v>458.94</v>
      </c>
      <c r="H2037" s="601">
        <v>53138.559999999998</v>
      </c>
      <c r="I2037" s="601">
        <v>7572.69</v>
      </c>
      <c r="J2037" s="602"/>
      <c r="K2037" s="602"/>
      <c r="L2037" s="602"/>
      <c r="M2037" s="602"/>
      <c r="N2037" s="602"/>
      <c r="O2037" s="602"/>
      <c r="P2037" s="602"/>
      <c r="Q2037" s="603">
        <v>61170.19</v>
      </c>
      <c r="R2037" s="602"/>
      <c r="S2037" s="602"/>
      <c r="T2037" s="604">
        <v>1</v>
      </c>
      <c r="U2037" s="604">
        <v>104</v>
      </c>
      <c r="V2037" s="604">
        <v>16</v>
      </c>
      <c r="W2037" s="602"/>
      <c r="X2037" s="602"/>
      <c r="Y2037" s="602"/>
      <c r="Z2037" s="602"/>
      <c r="AA2037" s="602"/>
      <c r="AB2037" s="602"/>
      <c r="AC2037" s="602"/>
      <c r="AD2037" s="605">
        <v>121</v>
      </c>
    </row>
    <row r="2038" spans="1:30" ht="15.75" thickBot="1" x14ac:dyDescent="0.3">
      <c r="A2038" s="593" t="s">
        <v>433</v>
      </c>
      <c r="B2038" s="672">
        <v>45279</v>
      </c>
      <c r="C2038" s="671" t="s">
        <v>396</v>
      </c>
      <c r="D2038" s="606" t="s">
        <v>407</v>
      </c>
      <c r="E2038" s="670"/>
      <c r="F2038" s="670"/>
      <c r="G2038" s="670"/>
      <c r="H2038" s="607">
        <v>150</v>
      </c>
      <c r="I2038" s="670"/>
      <c r="J2038" s="670"/>
      <c r="K2038" s="670"/>
      <c r="L2038" s="670"/>
      <c r="M2038" s="670"/>
      <c r="N2038" s="670"/>
      <c r="O2038" s="670"/>
      <c r="P2038" s="670"/>
      <c r="Q2038" s="603">
        <v>150</v>
      </c>
      <c r="R2038" s="670"/>
      <c r="S2038" s="670"/>
      <c r="T2038" s="670"/>
      <c r="U2038" s="608">
        <v>1</v>
      </c>
      <c r="V2038" s="670"/>
      <c r="W2038" s="670"/>
      <c r="X2038" s="670"/>
      <c r="Y2038" s="670"/>
      <c r="Z2038" s="670"/>
      <c r="AA2038" s="670"/>
      <c r="AB2038" s="670"/>
      <c r="AC2038" s="670"/>
      <c r="AD2038" s="605">
        <v>1</v>
      </c>
    </row>
    <row r="2039" spans="1:30" ht="15.75" thickBot="1" x14ac:dyDescent="0.3">
      <c r="A2039" s="593" t="s">
        <v>433</v>
      </c>
      <c r="B2039" s="673">
        <v>45280</v>
      </c>
      <c r="C2039" s="671" t="s">
        <v>396</v>
      </c>
      <c r="D2039" s="600" t="s">
        <v>407</v>
      </c>
      <c r="E2039" s="602"/>
      <c r="F2039" s="602"/>
      <c r="G2039" s="602"/>
      <c r="H2039" s="601">
        <v>3089.47</v>
      </c>
      <c r="I2039" s="601">
        <v>4522.28</v>
      </c>
      <c r="J2039" s="602"/>
      <c r="K2039" s="602"/>
      <c r="L2039" s="602"/>
      <c r="M2039" s="602"/>
      <c r="N2039" s="602"/>
      <c r="O2039" s="602"/>
      <c r="P2039" s="602"/>
      <c r="Q2039" s="603">
        <v>7611.75</v>
      </c>
      <c r="R2039" s="602"/>
      <c r="S2039" s="602"/>
      <c r="T2039" s="602"/>
      <c r="U2039" s="604">
        <v>6</v>
      </c>
      <c r="V2039" s="604">
        <v>9</v>
      </c>
      <c r="W2039" s="602"/>
      <c r="X2039" s="602"/>
      <c r="Y2039" s="602"/>
      <c r="Z2039" s="602"/>
      <c r="AA2039" s="602"/>
      <c r="AB2039" s="602"/>
      <c r="AC2039" s="602"/>
      <c r="AD2039" s="605">
        <v>15</v>
      </c>
    </row>
    <row r="2040" spans="1:30" ht="15.75" thickBot="1" x14ac:dyDescent="0.3">
      <c r="A2040" s="593" t="s">
        <v>433</v>
      </c>
      <c r="B2040" s="672">
        <v>45299</v>
      </c>
      <c r="C2040" s="671" t="s">
        <v>396</v>
      </c>
      <c r="D2040" s="606" t="s">
        <v>407</v>
      </c>
      <c r="E2040" s="607">
        <v>916.73</v>
      </c>
      <c r="F2040" s="670"/>
      <c r="G2040" s="670"/>
      <c r="H2040" s="607">
        <v>10261.969999999999</v>
      </c>
      <c r="I2040" s="607">
        <v>18262.3</v>
      </c>
      <c r="J2040" s="607">
        <v>6676.24</v>
      </c>
      <c r="K2040" s="670"/>
      <c r="L2040" s="670"/>
      <c r="M2040" s="670"/>
      <c r="N2040" s="670"/>
      <c r="O2040" s="670"/>
      <c r="P2040" s="670"/>
      <c r="Q2040" s="603">
        <v>36117.24</v>
      </c>
      <c r="R2040" s="608">
        <v>1</v>
      </c>
      <c r="S2040" s="670"/>
      <c r="T2040" s="670"/>
      <c r="U2040" s="608">
        <v>18</v>
      </c>
      <c r="V2040" s="608">
        <v>36</v>
      </c>
      <c r="W2040" s="608">
        <v>15</v>
      </c>
      <c r="X2040" s="670"/>
      <c r="Y2040" s="670"/>
      <c r="Z2040" s="670"/>
      <c r="AA2040" s="670"/>
      <c r="AB2040" s="670"/>
      <c r="AC2040" s="670"/>
      <c r="AD2040" s="605">
        <v>70</v>
      </c>
    </row>
    <row r="2041" spans="1:30" ht="15.75" thickBot="1" x14ac:dyDescent="0.3">
      <c r="A2041" s="593" t="s">
        <v>433</v>
      </c>
      <c r="B2041" s="673">
        <v>45302</v>
      </c>
      <c r="C2041" s="671" t="s">
        <v>396</v>
      </c>
      <c r="D2041" s="600" t="s">
        <v>407</v>
      </c>
      <c r="E2041" s="601">
        <v>5912.59</v>
      </c>
      <c r="F2041" s="602"/>
      <c r="G2041" s="601">
        <v>5093.92</v>
      </c>
      <c r="H2041" s="601">
        <v>600</v>
      </c>
      <c r="I2041" s="601">
        <v>45998.44</v>
      </c>
      <c r="J2041" s="601">
        <v>7848.77</v>
      </c>
      <c r="K2041" s="602"/>
      <c r="L2041" s="602"/>
      <c r="M2041" s="602"/>
      <c r="N2041" s="602"/>
      <c r="O2041" s="602"/>
      <c r="P2041" s="602"/>
      <c r="Q2041" s="603">
        <v>65453.72</v>
      </c>
      <c r="R2041" s="604">
        <v>10</v>
      </c>
      <c r="S2041" s="602"/>
      <c r="T2041" s="604">
        <v>9</v>
      </c>
      <c r="U2041" s="604">
        <v>1</v>
      </c>
      <c r="V2041" s="604">
        <v>90</v>
      </c>
      <c r="W2041" s="604">
        <v>15</v>
      </c>
      <c r="X2041" s="602"/>
      <c r="Y2041" s="602"/>
      <c r="Z2041" s="602"/>
      <c r="AA2041" s="602"/>
      <c r="AB2041" s="602"/>
      <c r="AC2041" s="602"/>
      <c r="AD2041" s="605">
        <v>125</v>
      </c>
    </row>
    <row r="2042" spans="1:30" ht="15.75" thickBot="1" x14ac:dyDescent="0.3">
      <c r="A2042" s="593" t="s">
        <v>433</v>
      </c>
      <c r="B2042" s="672">
        <v>45317</v>
      </c>
      <c r="C2042" s="671" t="s">
        <v>396</v>
      </c>
      <c r="D2042" s="606" t="s">
        <v>407</v>
      </c>
      <c r="E2042" s="670"/>
      <c r="F2042" s="670"/>
      <c r="G2042" s="670"/>
      <c r="H2042" s="670"/>
      <c r="I2042" s="607">
        <v>2537.3200000000002</v>
      </c>
      <c r="J2042" s="607">
        <v>10223.82</v>
      </c>
      <c r="K2042" s="670"/>
      <c r="L2042" s="670"/>
      <c r="M2042" s="670"/>
      <c r="N2042" s="670"/>
      <c r="O2042" s="670"/>
      <c r="P2042" s="670"/>
      <c r="Q2042" s="603">
        <v>12761.14</v>
      </c>
      <c r="R2042" s="670"/>
      <c r="S2042" s="670"/>
      <c r="T2042" s="670"/>
      <c r="U2042" s="670"/>
      <c r="V2042" s="608">
        <v>6</v>
      </c>
      <c r="W2042" s="608">
        <v>22</v>
      </c>
      <c r="X2042" s="670"/>
      <c r="Y2042" s="670"/>
      <c r="Z2042" s="670"/>
      <c r="AA2042" s="670"/>
      <c r="AB2042" s="670"/>
      <c r="AC2042" s="670"/>
      <c r="AD2042" s="605">
        <v>28</v>
      </c>
    </row>
    <row r="2043" spans="1:30" ht="15.75" thickBot="1" x14ac:dyDescent="0.3">
      <c r="A2043" s="593" t="s">
        <v>433</v>
      </c>
      <c r="B2043" s="673">
        <v>45327</v>
      </c>
      <c r="C2043" s="671" t="s">
        <v>396</v>
      </c>
      <c r="D2043" s="600" t="s">
        <v>407</v>
      </c>
      <c r="E2043" s="602"/>
      <c r="F2043" s="602"/>
      <c r="G2043" s="602"/>
      <c r="H2043" s="602"/>
      <c r="I2043" s="602"/>
      <c r="J2043" s="601">
        <v>41774.93</v>
      </c>
      <c r="K2043" s="601">
        <v>1624.22</v>
      </c>
      <c r="L2043" s="602"/>
      <c r="M2043" s="602"/>
      <c r="N2043" s="602"/>
      <c r="O2043" s="602"/>
      <c r="P2043" s="602"/>
      <c r="Q2043" s="603">
        <v>43399.15</v>
      </c>
      <c r="R2043" s="602"/>
      <c r="S2043" s="602"/>
      <c r="T2043" s="602"/>
      <c r="U2043" s="602"/>
      <c r="V2043" s="602"/>
      <c r="W2043" s="604">
        <v>80</v>
      </c>
      <c r="X2043" s="604">
        <v>4</v>
      </c>
      <c r="Y2043" s="602"/>
      <c r="Z2043" s="602"/>
      <c r="AA2043" s="602"/>
      <c r="AB2043" s="602"/>
      <c r="AC2043" s="602"/>
      <c r="AD2043" s="605">
        <v>84</v>
      </c>
    </row>
    <row r="2044" spans="1:30" ht="15.75" thickBot="1" x14ac:dyDescent="0.3">
      <c r="A2044" s="593" t="s">
        <v>433</v>
      </c>
      <c r="B2044" s="672">
        <v>45328</v>
      </c>
      <c r="C2044" s="671" t="s">
        <v>396</v>
      </c>
      <c r="D2044" s="606" t="s">
        <v>407</v>
      </c>
      <c r="E2044" s="670"/>
      <c r="F2044" s="670"/>
      <c r="G2044" s="670"/>
      <c r="H2044" s="670"/>
      <c r="I2044" s="607">
        <v>2242.0100000000002</v>
      </c>
      <c r="J2044" s="607">
        <v>24187.89</v>
      </c>
      <c r="K2044" s="607">
        <v>2671</v>
      </c>
      <c r="L2044" s="670"/>
      <c r="M2044" s="670"/>
      <c r="N2044" s="670"/>
      <c r="O2044" s="670"/>
      <c r="P2044" s="670"/>
      <c r="Q2044" s="603">
        <v>29100.9</v>
      </c>
      <c r="R2044" s="670"/>
      <c r="S2044" s="670"/>
      <c r="T2044" s="670"/>
      <c r="U2044" s="670"/>
      <c r="V2044" s="608">
        <v>5</v>
      </c>
      <c r="W2044" s="608">
        <v>46</v>
      </c>
      <c r="X2044" s="608">
        <v>5</v>
      </c>
      <c r="Y2044" s="670"/>
      <c r="Z2044" s="670"/>
      <c r="AA2044" s="670"/>
      <c r="AB2044" s="670"/>
      <c r="AC2044" s="670"/>
      <c r="AD2044" s="605">
        <v>56</v>
      </c>
    </row>
    <row r="2045" spans="1:30" ht="15.75" thickBot="1" x14ac:dyDescent="0.3">
      <c r="A2045" s="593" t="s">
        <v>433</v>
      </c>
      <c r="B2045" s="673">
        <v>45335</v>
      </c>
      <c r="C2045" s="671" t="s">
        <v>396</v>
      </c>
      <c r="D2045" s="600" t="s">
        <v>407</v>
      </c>
      <c r="E2045" s="602"/>
      <c r="F2045" s="602"/>
      <c r="G2045" s="602"/>
      <c r="H2045" s="602"/>
      <c r="I2045" s="601">
        <v>14465.13</v>
      </c>
      <c r="J2045" s="601">
        <v>24192.83</v>
      </c>
      <c r="K2045" s="602"/>
      <c r="L2045" s="602"/>
      <c r="M2045" s="602"/>
      <c r="N2045" s="602"/>
      <c r="O2045" s="602"/>
      <c r="P2045" s="602"/>
      <c r="Q2045" s="603">
        <v>38657.96</v>
      </c>
      <c r="R2045" s="602"/>
      <c r="S2045" s="602"/>
      <c r="T2045" s="602"/>
      <c r="U2045" s="602"/>
      <c r="V2045" s="604">
        <v>29</v>
      </c>
      <c r="W2045" s="604">
        <v>46</v>
      </c>
      <c r="X2045" s="602"/>
      <c r="Y2045" s="602"/>
      <c r="Z2045" s="602"/>
      <c r="AA2045" s="602"/>
      <c r="AB2045" s="602"/>
      <c r="AC2045" s="602"/>
      <c r="AD2045" s="605">
        <v>75</v>
      </c>
    </row>
    <row r="2046" spans="1:30" ht="15.75" thickBot="1" x14ac:dyDescent="0.3">
      <c r="A2046" s="593" t="s">
        <v>433</v>
      </c>
      <c r="B2046" s="672">
        <v>45336</v>
      </c>
      <c r="C2046" s="671" t="s">
        <v>396</v>
      </c>
      <c r="D2046" s="606" t="s">
        <v>407</v>
      </c>
      <c r="E2046" s="670"/>
      <c r="F2046" s="670"/>
      <c r="G2046" s="670"/>
      <c r="H2046" s="670"/>
      <c r="I2046" s="670"/>
      <c r="J2046" s="607">
        <v>34660.730000000003</v>
      </c>
      <c r="K2046" s="607">
        <v>9130.59</v>
      </c>
      <c r="L2046" s="670"/>
      <c r="M2046" s="670"/>
      <c r="N2046" s="670"/>
      <c r="O2046" s="670"/>
      <c r="P2046" s="670"/>
      <c r="Q2046" s="603">
        <v>43791.32</v>
      </c>
      <c r="R2046" s="670"/>
      <c r="S2046" s="670"/>
      <c r="T2046" s="670"/>
      <c r="U2046" s="670"/>
      <c r="V2046" s="670"/>
      <c r="W2046" s="608">
        <v>64</v>
      </c>
      <c r="X2046" s="608">
        <v>20</v>
      </c>
      <c r="Y2046" s="670"/>
      <c r="Z2046" s="670"/>
      <c r="AA2046" s="670"/>
      <c r="AB2046" s="670"/>
      <c r="AC2046" s="670"/>
      <c r="AD2046" s="605">
        <v>84</v>
      </c>
    </row>
    <row r="2047" spans="1:30" ht="15.75" thickBot="1" x14ac:dyDescent="0.3">
      <c r="A2047" s="593" t="s">
        <v>433</v>
      </c>
      <c r="B2047" s="673">
        <v>45345</v>
      </c>
      <c r="C2047" s="671" t="s">
        <v>396</v>
      </c>
      <c r="D2047" s="600" t="s">
        <v>407</v>
      </c>
      <c r="E2047" s="602"/>
      <c r="F2047" s="602"/>
      <c r="G2047" s="602"/>
      <c r="H2047" s="602"/>
      <c r="I2047" s="602"/>
      <c r="J2047" s="601">
        <v>7582.87</v>
      </c>
      <c r="K2047" s="601">
        <v>24157.39</v>
      </c>
      <c r="L2047" s="602"/>
      <c r="M2047" s="602"/>
      <c r="N2047" s="602"/>
      <c r="O2047" s="602"/>
      <c r="P2047" s="602"/>
      <c r="Q2047" s="603">
        <v>31740.26</v>
      </c>
      <c r="R2047" s="602"/>
      <c r="S2047" s="602"/>
      <c r="T2047" s="602"/>
      <c r="U2047" s="602"/>
      <c r="V2047" s="602"/>
      <c r="W2047" s="604">
        <v>15</v>
      </c>
      <c r="X2047" s="604">
        <v>47</v>
      </c>
      <c r="Y2047" s="602"/>
      <c r="Z2047" s="602"/>
      <c r="AA2047" s="602"/>
      <c r="AB2047" s="602"/>
      <c r="AC2047" s="602"/>
      <c r="AD2047" s="605">
        <v>62</v>
      </c>
    </row>
    <row r="2048" spans="1:30" ht="15.75" thickBot="1" x14ac:dyDescent="0.3">
      <c r="A2048" s="593" t="s">
        <v>433</v>
      </c>
      <c r="B2048" s="672">
        <v>45350</v>
      </c>
      <c r="C2048" s="671" t="s">
        <v>396</v>
      </c>
      <c r="D2048" s="606" t="s">
        <v>407</v>
      </c>
      <c r="E2048" s="670"/>
      <c r="F2048" s="670"/>
      <c r="G2048" s="670"/>
      <c r="H2048" s="670"/>
      <c r="I2048" s="670"/>
      <c r="J2048" s="607">
        <v>1826.4</v>
      </c>
      <c r="K2048" s="607">
        <v>58068.87</v>
      </c>
      <c r="L2048" s="670"/>
      <c r="M2048" s="670"/>
      <c r="N2048" s="670"/>
      <c r="O2048" s="670"/>
      <c r="P2048" s="670"/>
      <c r="Q2048" s="603">
        <v>59895.27</v>
      </c>
      <c r="R2048" s="670"/>
      <c r="S2048" s="670"/>
      <c r="T2048" s="670"/>
      <c r="U2048" s="670"/>
      <c r="V2048" s="670"/>
      <c r="W2048" s="608">
        <v>4</v>
      </c>
      <c r="X2048" s="608">
        <v>105</v>
      </c>
      <c r="Y2048" s="670"/>
      <c r="Z2048" s="670"/>
      <c r="AA2048" s="670"/>
      <c r="AB2048" s="670"/>
      <c r="AC2048" s="670"/>
      <c r="AD2048" s="605">
        <v>109</v>
      </c>
    </row>
    <row r="2049" spans="1:30" ht="15.75" thickBot="1" x14ac:dyDescent="0.3">
      <c r="A2049" s="593" t="s">
        <v>433</v>
      </c>
      <c r="B2049" s="673">
        <v>45363</v>
      </c>
      <c r="C2049" s="671" t="s">
        <v>396</v>
      </c>
      <c r="D2049" s="600" t="s">
        <v>407</v>
      </c>
      <c r="E2049" s="602"/>
      <c r="F2049" s="602"/>
      <c r="G2049" s="602"/>
      <c r="H2049" s="602"/>
      <c r="I2049" s="602"/>
      <c r="J2049" s="602"/>
      <c r="K2049" s="601">
        <v>150</v>
      </c>
      <c r="L2049" s="602"/>
      <c r="M2049" s="602"/>
      <c r="N2049" s="602"/>
      <c r="O2049" s="602"/>
      <c r="P2049" s="602"/>
      <c r="Q2049" s="603">
        <v>150</v>
      </c>
      <c r="R2049" s="602"/>
      <c r="S2049" s="602"/>
      <c r="T2049" s="602"/>
      <c r="U2049" s="602"/>
      <c r="V2049" s="602"/>
      <c r="W2049" s="602"/>
      <c r="X2049" s="604">
        <v>1</v>
      </c>
      <c r="Y2049" s="602"/>
      <c r="Z2049" s="602"/>
      <c r="AA2049" s="602"/>
      <c r="AB2049" s="602"/>
      <c r="AC2049" s="602"/>
      <c r="AD2049" s="605">
        <v>1</v>
      </c>
    </row>
    <row r="2050" spans="1:30" ht="15.75" thickBot="1" x14ac:dyDescent="0.3">
      <c r="A2050" s="593" t="s">
        <v>433</v>
      </c>
      <c r="B2050" s="672">
        <v>45364</v>
      </c>
      <c r="C2050" s="671" t="s">
        <v>396</v>
      </c>
      <c r="D2050" s="606" t="s">
        <v>407</v>
      </c>
      <c r="E2050" s="670"/>
      <c r="F2050" s="607">
        <v>600</v>
      </c>
      <c r="G2050" s="607">
        <v>3422.5</v>
      </c>
      <c r="H2050" s="607">
        <v>4701.1899999999996</v>
      </c>
      <c r="I2050" s="607">
        <v>600</v>
      </c>
      <c r="J2050" s="670"/>
      <c r="K2050" s="607">
        <v>17424.509999999998</v>
      </c>
      <c r="L2050" s="607">
        <v>4918.71</v>
      </c>
      <c r="M2050" s="670"/>
      <c r="N2050" s="670"/>
      <c r="O2050" s="670"/>
      <c r="P2050" s="670"/>
      <c r="Q2050" s="603">
        <v>31666.91</v>
      </c>
      <c r="R2050" s="670"/>
      <c r="S2050" s="608">
        <v>1</v>
      </c>
      <c r="T2050" s="608">
        <v>6</v>
      </c>
      <c r="U2050" s="608">
        <v>10</v>
      </c>
      <c r="V2050" s="608">
        <v>1</v>
      </c>
      <c r="W2050" s="670"/>
      <c r="X2050" s="608">
        <v>33</v>
      </c>
      <c r="Y2050" s="608">
        <v>11</v>
      </c>
      <c r="Z2050" s="670"/>
      <c r="AA2050" s="670"/>
      <c r="AB2050" s="670"/>
      <c r="AC2050" s="670"/>
      <c r="AD2050" s="605">
        <v>62</v>
      </c>
    </row>
    <row r="2051" spans="1:30" ht="15.75" thickBot="1" x14ac:dyDescent="0.3">
      <c r="A2051" s="593" t="s">
        <v>433</v>
      </c>
      <c r="B2051" s="673">
        <v>45366</v>
      </c>
      <c r="C2051" s="671" t="s">
        <v>396</v>
      </c>
      <c r="D2051" s="600" t="s">
        <v>407</v>
      </c>
      <c r="E2051" s="602"/>
      <c r="F2051" s="602"/>
      <c r="G2051" s="602"/>
      <c r="H2051" s="602"/>
      <c r="I2051" s="602"/>
      <c r="J2051" s="602"/>
      <c r="K2051" s="601">
        <v>44200.480000000003</v>
      </c>
      <c r="L2051" s="601">
        <v>5919.4</v>
      </c>
      <c r="M2051" s="602"/>
      <c r="N2051" s="602"/>
      <c r="O2051" s="602"/>
      <c r="P2051" s="602"/>
      <c r="Q2051" s="603">
        <v>50119.88</v>
      </c>
      <c r="R2051" s="602"/>
      <c r="S2051" s="602"/>
      <c r="T2051" s="602"/>
      <c r="U2051" s="602"/>
      <c r="V2051" s="602"/>
      <c r="W2051" s="602"/>
      <c r="X2051" s="604">
        <v>81</v>
      </c>
      <c r="Y2051" s="604">
        <v>13</v>
      </c>
      <c r="Z2051" s="602"/>
      <c r="AA2051" s="602"/>
      <c r="AB2051" s="602"/>
      <c r="AC2051" s="602"/>
      <c r="AD2051" s="605">
        <v>94</v>
      </c>
    </row>
    <row r="2052" spans="1:30" ht="15.75" thickBot="1" x14ac:dyDescent="0.3">
      <c r="A2052" s="593" t="s">
        <v>433</v>
      </c>
      <c r="B2052" s="672">
        <v>45370</v>
      </c>
      <c r="C2052" s="671" t="s">
        <v>396</v>
      </c>
      <c r="D2052" s="606" t="s">
        <v>407</v>
      </c>
      <c r="E2052" s="670"/>
      <c r="F2052" s="670"/>
      <c r="G2052" s="670"/>
      <c r="H2052" s="670"/>
      <c r="I2052" s="670"/>
      <c r="J2052" s="670"/>
      <c r="K2052" s="607">
        <v>24076.97</v>
      </c>
      <c r="L2052" s="607">
        <v>22474.17</v>
      </c>
      <c r="M2052" s="670"/>
      <c r="N2052" s="670"/>
      <c r="O2052" s="670"/>
      <c r="P2052" s="670"/>
      <c r="Q2052" s="603">
        <v>46551.14</v>
      </c>
      <c r="R2052" s="670"/>
      <c r="S2052" s="670"/>
      <c r="T2052" s="670"/>
      <c r="U2052" s="670"/>
      <c r="V2052" s="670"/>
      <c r="W2052" s="670"/>
      <c r="X2052" s="608">
        <v>46</v>
      </c>
      <c r="Y2052" s="608">
        <v>44</v>
      </c>
      <c r="Z2052" s="670"/>
      <c r="AA2052" s="670"/>
      <c r="AB2052" s="670"/>
      <c r="AC2052" s="670"/>
      <c r="AD2052" s="605">
        <v>90</v>
      </c>
    </row>
    <row r="2053" spans="1:30" ht="15.75" thickBot="1" x14ac:dyDescent="0.3">
      <c r="A2053" s="593" t="s">
        <v>433</v>
      </c>
      <c r="B2053" s="673">
        <v>45379</v>
      </c>
      <c r="C2053" s="671" t="s">
        <v>396</v>
      </c>
      <c r="D2053" s="600" t="s">
        <v>407</v>
      </c>
      <c r="E2053" s="602"/>
      <c r="F2053" s="602"/>
      <c r="G2053" s="602"/>
      <c r="H2053" s="602"/>
      <c r="I2053" s="602"/>
      <c r="J2053" s="602"/>
      <c r="K2053" s="602"/>
      <c r="L2053" s="601">
        <v>23468.28</v>
      </c>
      <c r="M2053" s="602"/>
      <c r="N2053" s="602"/>
      <c r="O2053" s="602"/>
      <c r="P2053" s="602"/>
      <c r="Q2053" s="603">
        <v>23468.28</v>
      </c>
      <c r="R2053" s="602"/>
      <c r="S2053" s="602"/>
      <c r="T2053" s="602"/>
      <c r="U2053" s="602"/>
      <c r="V2053" s="602"/>
      <c r="W2053" s="602"/>
      <c r="X2053" s="602"/>
      <c r="Y2053" s="604">
        <v>44</v>
      </c>
      <c r="Z2053" s="602"/>
      <c r="AA2053" s="602"/>
      <c r="AB2053" s="602"/>
      <c r="AC2053" s="602"/>
      <c r="AD2053" s="605">
        <v>44</v>
      </c>
    </row>
    <row r="2054" spans="1:30" ht="15.75" thickBot="1" x14ac:dyDescent="0.3">
      <c r="A2054" s="593" t="s">
        <v>433</v>
      </c>
      <c r="B2054" s="672">
        <v>45380</v>
      </c>
      <c r="C2054" s="671" t="s">
        <v>396</v>
      </c>
      <c r="D2054" s="606" t="s">
        <v>407</v>
      </c>
      <c r="E2054" s="670"/>
      <c r="F2054" s="670"/>
      <c r="G2054" s="670"/>
      <c r="H2054" s="607">
        <v>298.02999999999997</v>
      </c>
      <c r="I2054" s="670"/>
      <c r="J2054" s="670"/>
      <c r="K2054" s="670"/>
      <c r="L2054" s="670"/>
      <c r="M2054" s="670"/>
      <c r="N2054" s="670"/>
      <c r="O2054" s="670"/>
      <c r="P2054" s="670"/>
      <c r="Q2054" s="603">
        <v>298.02999999999997</v>
      </c>
      <c r="R2054" s="670"/>
      <c r="S2054" s="670"/>
      <c r="T2054" s="670"/>
      <c r="U2054" s="608">
        <v>1</v>
      </c>
      <c r="V2054" s="670"/>
      <c r="W2054" s="670"/>
      <c r="X2054" s="670"/>
      <c r="Y2054" s="670"/>
      <c r="Z2054" s="670"/>
      <c r="AA2054" s="670"/>
      <c r="AB2054" s="670"/>
      <c r="AC2054" s="670"/>
      <c r="AD2054" s="605">
        <v>1</v>
      </c>
    </row>
    <row r="2055" spans="1:30" ht="15.75" thickBot="1" x14ac:dyDescent="0.3">
      <c r="A2055" s="593" t="s">
        <v>433</v>
      </c>
      <c r="B2055" s="673">
        <v>45387</v>
      </c>
      <c r="C2055" s="671" t="s">
        <v>396</v>
      </c>
      <c r="D2055" s="600" t="s">
        <v>407</v>
      </c>
      <c r="E2055" s="602"/>
      <c r="F2055" s="602"/>
      <c r="G2055" s="602"/>
      <c r="H2055" s="602"/>
      <c r="I2055" s="602"/>
      <c r="J2055" s="602"/>
      <c r="K2055" s="602"/>
      <c r="L2055" s="602"/>
      <c r="M2055" s="601">
        <v>450</v>
      </c>
      <c r="N2055" s="602"/>
      <c r="O2055" s="602"/>
      <c r="P2055" s="602"/>
      <c r="Q2055" s="603">
        <v>450</v>
      </c>
      <c r="R2055" s="602"/>
      <c r="S2055" s="602"/>
      <c r="T2055" s="602"/>
      <c r="U2055" s="602"/>
      <c r="V2055" s="602"/>
      <c r="W2055" s="602"/>
      <c r="X2055" s="602"/>
      <c r="Y2055" s="602"/>
      <c r="Z2055" s="604">
        <v>3</v>
      </c>
      <c r="AA2055" s="602"/>
      <c r="AB2055" s="602"/>
      <c r="AC2055" s="602"/>
      <c r="AD2055" s="605">
        <v>3</v>
      </c>
    </row>
    <row r="2056" spans="1:30" ht="15.75" thickBot="1" x14ac:dyDescent="0.3">
      <c r="A2056" s="593" t="s">
        <v>433</v>
      </c>
      <c r="B2056" s="672">
        <v>45392</v>
      </c>
      <c r="C2056" s="671" t="s">
        <v>396</v>
      </c>
      <c r="D2056" s="606" t="s">
        <v>407</v>
      </c>
      <c r="E2056" s="670"/>
      <c r="F2056" s="670"/>
      <c r="G2056" s="670"/>
      <c r="H2056" s="670"/>
      <c r="I2056" s="670"/>
      <c r="J2056" s="670"/>
      <c r="K2056" s="670"/>
      <c r="L2056" s="607">
        <v>29012.82</v>
      </c>
      <c r="M2056" s="607">
        <v>677.87</v>
      </c>
      <c r="N2056" s="670"/>
      <c r="O2056" s="670"/>
      <c r="P2056" s="670"/>
      <c r="Q2056" s="603">
        <v>29690.69</v>
      </c>
      <c r="R2056" s="670"/>
      <c r="S2056" s="670"/>
      <c r="T2056" s="670"/>
      <c r="U2056" s="670"/>
      <c r="V2056" s="670"/>
      <c r="W2056" s="670"/>
      <c r="X2056" s="670"/>
      <c r="Y2056" s="608">
        <v>56</v>
      </c>
      <c r="Z2056" s="608">
        <v>2</v>
      </c>
      <c r="AA2056" s="670"/>
      <c r="AB2056" s="670"/>
      <c r="AC2056" s="670"/>
      <c r="AD2056" s="605">
        <v>58</v>
      </c>
    </row>
    <row r="2057" spans="1:30" ht="15.75" thickBot="1" x14ac:dyDescent="0.3">
      <c r="A2057" s="593" t="s">
        <v>433</v>
      </c>
      <c r="B2057" s="673">
        <v>45406</v>
      </c>
      <c r="C2057" s="671" t="s">
        <v>396</v>
      </c>
      <c r="D2057" s="600" t="s">
        <v>407</v>
      </c>
      <c r="E2057" s="601">
        <v>600</v>
      </c>
      <c r="F2057" s="602"/>
      <c r="G2057" s="602"/>
      <c r="H2057" s="602"/>
      <c r="I2057" s="601">
        <v>1800</v>
      </c>
      <c r="J2057" s="602"/>
      <c r="K2057" s="602"/>
      <c r="L2057" s="601">
        <v>60225.41</v>
      </c>
      <c r="M2057" s="601">
        <v>26300.23</v>
      </c>
      <c r="N2057" s="602"/>
      <c r="O2057" s="602"/>
      <c r="P2057" s="602"/>
      <c r="Q2057" s="603">
        <v>88925.64</v>
      </c>
      <c r="R2057" s="604">
        <v>1</v>
      </c>
      <c r="S2057" s="602"/>
      <c r="T2057" s="602"/>
      <c r="U2057" s="602"/>
      <c r="V2057" s="604">
        <v>3</v>
      </c>
      <c r="W2057" s="602"/>
      <c r="X2057" s="602"/>
      <c r="Y2057" s="604">
        <v>109</v>
      </c>
      <c r="Z2057" s="604">
        <v>58</v>
      </c>
      <c r="AA2057" s="602"/>
      <c r="AB2057" s="602"/>
      <c r="AC2057" s="602"/>
      <c r="AD2057" s="605">
        <v>170</v>
      </c>
    </row>
    <row r="2058" spans="1:30" ht="15.75" thickBot="1" x14ac:dyDescent="0.3">
      <c r="A2058" s="593" t="s">
        <v>433</v>
      </c>
      <c r="B2058" s="672">
        <v>45412</v>
      </c>
      <c r="C2058" s="671" t="s">
        <v>396</v>
      </c>
      <c r="D2058" s="606" t="s">
        <v>407</v>
      </c>
      <c r="E2058" s="670"/>
      <c r="F2058" s="670"/>
      <c r="G2058" s="670"/>
      <c r="H2058" s="670"/>
      <c r="I2058" s="670"/>
      <c r="J2058" s="670"/>
      <c r="K2058" s="670"/>
      <c r="L2058" s="670"/>
      <c r="M2058" s="607">
        <v>150</v>
      </c>
      <c r="N2058" s="670"/>
      <c r="O2058" s="670"/>
      <c r="P2058" s="670"/>
      <c r="Q2058" s="603">
        <v>150</v>
      </c>
      <c r="R2058" s="670"/>
      <c r="S2058" s="670"/>
      <c r="T2058" s="670"/>
      <c r="U2058" s="670"/>
      <c r="V2058" s="670"/>
      <c r="W2058" s="670"/>
      <c r="X2058" s="670"/>
      <c r="Y2058" s="670"/>
      <c r="Z2058" s="608">
        <v>1</v>
      </c>
      <c r="AA2058" s="670"/>
      <c r="AB2058" s="670"/>
      <c r="AC2058" s="670"/>
      <c r="AD2058" s="605">
        <v>1</v>
      </c>
    </row>
    <row r="2059" spans="1:30" ht="15.75" thickBot="1" x14ac:dyDescent="0.3">
      <c r="A2059" s="593" t="s">
        <v>433</v>
      </c>
      <c r="B2059" s="673">
        <v>45413</v>
      </c>
      <c r="C2059" s="671" t="s">
        <v>396</v>
      </c>
      <c r="D2059" s="600" t="s">
        <v>407</v>
      </c>
      <c r="E2059" s="602"/>
      <c r="F2059" s="602"/>
      <c r="G2059" s="602"/>
      <c r="H2059" s="602"/>
      <c r="I2059" s="602"/>
      <c r="J2059" s="602"/>
      <c r="K2059" s="602"/>
      <c r="L2059" s="601">
        <v>1316.75</v>
      </c>
      <c r="M2059" s="601">
        <v>64145.41</v>
      </c>
      <c r="N2059" s="601">
        <v>1800</v>
      </c>
      <c r="O2059" s="602"/>
      <c r="P2059" s="602"/>
      <c r="Q2059" s="603">
        <v>67262.16</v>
      </c>
      <c r="R2059" s="602"/>
      <c r="S2059" s="602"/>
      <c r="T2059" s="602"/>
      <c r="U2059" s="602"/>
      <c r="V2059" s="602"/>
      <c r="W2059" s="602"/>
      <c r="X2059" s="602"/>
      <c r="Y2059" s="604">
        <v>3</v>
      </c>
      <c r="Z2059" s="604">
        <v>114</v>
      </c>
      <c r="AA2059" s="604">
        <v>3</v>
      </c>
      <c r="AB2059" s="602"/>
      <c r="AC2059" s="602"/>
      <c r="AD2059" s="605">
        <v>120</v>
      </c>
    </row>
    <row r="2060" spans="1:30" ht="15.75" thickBot="1" x14ac:dyDescent="0.3">
      <c r="A2060" s="593" t="s">
        <v>433</v>
      </c>
      <c r="B2060" s="672">
        <v>45425</v>
      </c>
      <c r="C2060" s="671" t="s">
        <v>396</v>
      </c>
      <c r="D2060" s="606" t="s">
        <v>407</v>
      </c>
      <c r="E2060" s="607">
        <v>1567.09</v>
      </c>
      <c r="F2060" s="607">
        <v>3850.2</v>
      </c>
      <c r="G2060" s="670"/>
      <c r="H2060" s="670"/>
      <c r="I2060" s="670"/>
      <c r="J2060" s="670"/>
      <c r="K2060" s="670"/>
      <c r="L2060" s="670"/>
      <c r="M2060" s="607">
        <v>40479.42</v>
      </c>
      <c r="N2060" s="607">
        <v>1792.91</v>
      </c>
      <c r="O2060" s="670"/>
      <c r="P2060" s="670"/>
      <c r="Q2060" s="603">
        <v>47689.62</v>
      </c>
      <c r="R2060" s="608">
        <v>3</v>
      </c>
      <c r="S2060" s="608">
        <v>9</v>
      </c>
      <c r="T2060" s="670"/>
      <c r="U2060" s="670"/>
      <c r="V2060" s="670"/>
      <c r="W2060" s="670"/>
      <c r="X2060" s="670"/>
      <c r="Y2060" s="670"/>
      <c r="Z2060" s="608">
        <v>73</v>
      </c>
      <c r="AA2060" s="608">
        <v>5</v>
      </c>
      <c r="AB2060" s="670"/>
      <c r="AC2060" s="670"/>
      <c r="AD2060" s="605">
        <v>90</v>
      </c>
    </row>
    <row r="2061" spans="1:30" ht="15.75" thickBot="1" x14ac:dyDescent="0.3">
      <c r="A2061" s="593" t="s">
        <v>433</v>
      </c>
      <c r="B2061" s="673">
        <v>45426</v>
      </c>
      <c r="C2061" s="671" t="s">
        <v>396</v>
      </c>
      <c r="D2061" s="600" t="s">
        <v>407</v>
      </c>
      <c r="E2061" s="602"/>
      <c r="F2061" s="602"/>
      <c r="G2061" s="602"/>
      <c r="H2061" s="602"/>
      <c r="I2061" s="602"/>
      <c r="J2061" s="602"/>
      <c r="K2061" s="602"/>
      <c r="L2061" s="602"/>
      <c r="M2061" s="602"/>
      <c r="N2061" s="601">
        <v>150</v>
      </c>
      <c r="O2061" s="602"/>
      <c r="P2061" s="602"/>
      <c r="Q2061" s="603">
        <v>150</v>
      </c>
      <c r="R2061" s="602"/>
      <c r="S2061" s="602"/>
      <c r="T2061" s="602"/>
      <c r="U2061" s="602"/>
      <c r="V2061" s="602"/>
      <c r="W2061" s="602"/>
      <c r="X2061" s="602"/>
      <c r="Y2061" s="602"/>
      <c r="Z2061" s="602"/>
      <c r="AA2061" s="604">
        <v>1</v>
      </c>
      <c r="AB2061" s="602"/>
      <c r="AC2061" s="602"/>
      <c r="AD2061" s="605">
        <v>1</v>
      </c>
    </row>
    <row r="2062" spans="1:30" ht="15.75" thickBot="1" x14ac:dyDescent="0.3">
      <c r="A2062" s="593" t="s">
        <v>433</v>
      </c>
      <c r="B2062" s="672">
        <v>45433</v>
      </c>
      <c r="C2062" s="671" t="s">
        <v>396</v>
      </c>
      <c r="D2062" s="606" t="s">
        <v>407</v>
      </c>
      <c r="E2062" s="670"/>
      <c r="F2062" s="670"/>
      <c r="G2062" s="670"/>
      <c r="H2062" s="607">
        <v>3462.5</v>
      </c>
      <c r="I2062" s="607">
        <v>1200</v>
      </c>
      <c r="J2062" s="670"/>
      <c r="K2062" s="670"/>
      <c r="L2062" s="670"/>
      <c r="M2062" s="607">
        <v>33629.94</v>
      </c>
      <c r="N2062" s="607">
        <v>35781.620000000003</v>
      </c>
      <c r="O2062" s="670"/>
      <c r="P2062" s="670"/>
      <c r="Q2062" s="603">
        <v>74074.06</v>
      </c>
      <c r="R2062" s="670"/>
      <c r="S2062" s="670"/>
      <c r="T2062" s="670"/>
      <c r="U2062" s="608">
        <v>6</v>
      </c>
      <c r="V2062" s="608">
        <v>2</v>
      </c>
      <c r="W2062" s="670"/>
      <c r="X2062" s="670"/>
      <c r="Y2062" s="670"/>
      <c r="Z2062" s="608">
        <v>66</v>
      </c>
      <c r="AA2062" s="608">
        <v>70</v>
      </c>
      <c r="AB2062" s="670"/>
      <c r="AC2062" s="670"/>
      <c r="AD2062" s="605">
        <v>144</v>
      </c>
    </row>
    <row r="2063" spans="1:30" ht="15.75" thickBot="1" x14ac:dyDescent="0.3">
      <c r="A2063" s="593" t="s">
        <v>433</v>
      </c>
      <c r="B2063" s="673">
        <v>45446</v>
      </c>
      <c r="C2063" s="671" t="s">
        <v>396</v>
      </c>
      <c r="D2063" s="600" t="s">
        <v>407</v>
      </c>
      <c r="E2063" s="602"/>
      <c r="F2063" s="602"/>
      <c r="G2063" s="602"/>
      <c r="H2063" s="602"/>
      <c r="I2063" s="602"/>
      <c r="J2063" s="602"/>
      <c r="K2063" s="602"/>
      <c r="L2063" s="602"/>
      <c r="M2063" s="601">
        <v>0</v>
      </c>
      <c r="N2063" s="602"/>
      <c r="O2063" s="602"/>
      <c r="P2063" s="602"/>
      <c r="Q2063" s="603">
        <v>0</v>
      </c>
      <c r="R2063" s="602"/>
      <c r="S2063" s="602"/>
      <c r="T2063" s="602"/>
      <c r="U2063" s="602"/>
      <c r="V2063" s="602"/>
      <c r="W2063" s="602"/>
      <c r="X2063" s="602"/>
      <c r="Y2063" s="602"/>
      <c r="Z2063" s="604">
        <v>1</v>
      </c>
      <c r="AA2063" s="602"/>
      <c r="AB2063" s="602"/>
      <c r="AC2063" s="602"/>
      <c r="AD2063" s="605">
        <v>1</v>
      </c>
    </row>
    <row r="2064" spans="1:30" ht="15.75" thickBot="1" x14ac:dyDescent="0.3">
      <c r="A2064" s="593" t="s">
        <v>433</v>
      </c>
      <c r="B2064" s="672">
        <v>45447</v>
      </c>
      <c r="C2064" s="671" t="s">
        <v>396</v>
      </c>
      <c r="D2064" s="606" t="s">
        <v>407</v>
      </c>
      <c r="E2064" s="670"/>
      <c r="F2064" s="670"/>
      <c r="G2064" s="670"/>
      <c r="H2064" s="670"/>
      <c r="I2064" s="670"/>
      <c r="J2064" s="670"/>
      <c r="K2064" s="670"/>
      <c r="L2064" s="607">
        <v>12470.01</v>
      </c>
      <c r="M2064" s="670"/>
      <c r="N2064" s="607">
        <v>24396.39</v>
      </c>
      <c r="O2064" s="607">
        <v>3148.38</v>
      </c>
      <c r="P2064" s="670"/>
      <c r="Q2064" s="603">
        <v>40014.78</v>
      </c>
      <c r="R2064" s="670"/>
      <c r="S2064" s="670"/>
      <c r="T2064" s="670"/>
      <c r="U2064" s="670"/>
      <c r="V2064" s="670"/>
      <c r="W2064" s="670"/>
      <c r="X2064" s="670"/>
      <c r="Y2064" s="608">
        <v>21</v>
      </c>
      <c r="Z2064" s="670"/>
      <c r="AA2064" s="608">
        <v>48</v>
      </c>
      <c r="AB2064" s="608">
        <v>7</v>
      </c>
      <c r="AC2064" s="670"/>
      <c r="AD2064" s="605">
        <v>76</v>
      </c>
    </row>
    <row r="2065" spans="1:30" ht="15.75" thickBot="1" x14ac:dyDescent="0.3">
      <c r="A2065" s="593" t="s">
        <v>433</v>
      </c>
      <c r="B2065" s="673">
        <v>45448</v>
      </c>
      <c r="C2065" s="671" t="s">
        <v>396</v>
      </c>
      <c r="D2065" s="600" t="s">
        <v>407</v>
      </c>
      <c r="E2065" s="602"/>
      <c r="F2065" s="602"/>
      <c r="G2065" s="602"/>
      <c r="H2065" s="602"/>
      <c r="I2065" s="602"/>
      <c r="J2065" s="602"/>
      <c r="K2065" s="602"/>
      <c r="L2065" s="602"/>
      <c r="M2065" s="602"/>
      <c r="N2065" s="601">
        <v>10267.99</v>
      </c>
      <c r="O2065" s="601">
        <v>1170.31</v>
      </c>
      <c r="P2065" s="602"/>
      <c r="Q2065" s="603">
        <v>11438.3</v>
      </c>
      <c r="R2065" s="602"/>
      <c r="S2065" s="602"/>
      <c r="T2065" s="602"/>
      <c r="U2065" s="602"/>
      <c r="V2065" s="602"/>
      <c r="W2065" s="602"/>
      <c r="X2065" s="602"/>
      <c r="Y2065" s="602"/>
      <c r="Z2065" s="602"/>
      <c r="AA2065" s="604">
        <v>20</v>
      </c>
      <c r="AB2065" s="604">
        <v>3</v>
      </c>
      <c r="AC2065" s="602"/>
      <c r="AD2065" s="605">
        <v>23</v>
      </c>
    </row>
    <row r="2066" spans="1:30" ht="15.75" thickBot="1" x14ac:dyDescent="0.3">
      <c r="A2066" s="593" t="s">
        <v>433</v>
      </c>
      <c r="B2066" s="672">
        <v>45449</v>
      </c>
      <c r="C2066" s="671" t="s">
        <v>396</v>
      </c>
      <c r="D2066" s="606" t="s">
        <v>407</v>
      </c>
      <c r="E2066" s="670"/>
      <c r="F2066" s="670"/>
      <c r="G2066" s="670"/>
      <c r="H2066" s="670"/>
      <c r="I2066" s="670"/>
      <c r="J2066" s="670"/>
      <c r="K2066" s="670"/>
      <c r="L2066" s="670"/>
      <c r="M2066" s="607">
        <v>600</v>
      </c>
      <c r="N2066" s="670"/>
      <c r="O2066" s="670"/>
      <c r="P2066" s="670"/>
      <c r="Q2066" s="603">
        <v>600</v>
      </c>
      <c r="R2066" s="670"/>
      <c r="S2066" s="670"/>
      <c r="T2066" s="670"/>
      <c r="U2066" s="670"/>
      <c r="V2066" s="670"/>
      <c r="W2066" s="670"/>
      <c r="X2066" s="670"/>
      <c r="Y2066" s="670"/>
      <c r="Z2066" s="608">
        <v>1</v>
      </c>
      <c r="AA2066" s="670"/>
      <c r="AB2066" s="670"/>
      <c r="AC2066" s="670"/>
      <c r="AD2066" s="605">
        <v>1</v>
      </c>
    </row>
    <row r="2067" spans="1:30" ht="15.75" thickBot="1" x14ac:dyDescent="0.3">
      <c r="A2067" s="593" t="s">
        <v>433</v>
      </c>
      <c r="B2067" s="673">
        <v>45453</v>
      </c>
      <c r="C2067" s="671" t="s">
        <v>396</v>
      </c>
      <c r="D2067" s="600" t="s">
        <v>407</v>
      </c>
      <c r="E2067" s="602"/>
      <c r="F2067" s="602"/>
      <c r="G2067" s="602"/>
      <c r="H2067" s="602"/>
      <c r="I2067" s="602"/>
      <c r="J2067" s="602"/>
      <c r="K2067" s="602"/>
      <c r="L2067" s="602"/>
      <c r="M2067" s="601">
        <v>300</v>
      </c>
      <c r="N2067" s="602"/>
      <c r="O2067" s="602"/>
      <c r="P2067" s="602"/>
      <c r="Q2067" s="603">
        <v>300</v>
      </c>
      <c r="R2067" s="602"/>
      <c r="S2067" s="602"/>
      <c r="T2067" s="602"/>
      <c r="U2067" s="602"/>
      <c r="V2067" s="602"/>
      <c r="W2067" s="602"/>
      <c r="X2067" s="602"/>
      <c r="Y2067" s="602"/>
      <c r="Z2067" s="604">
        <v>1</v>
      </c>
      <c r="AA2067" s="602"/>
      <c r="AB2067" s="602"/>
      <c r="AC2067" s="602"/>
      <c r="AD2067" s="605">
        <v>1</v>
      </c>
    </row>
    <row r="2068" spans="1:30" ht="15.75" thickBot="1" x14ac:dyDescent="0.3">
      <c r="A2068" s="593" t="s">
        <v>433</v>
      </c>
      <c r="B2068" s="672">
        <v>45454</v>
      </c>
      <c r="C2068" s="671" t="s">
        <v>396</v>
      </c>
      <c r="D2068" s="606" t="s">
        <v>407</v>
      </c>
      <c r="E2068" s="670"/>
      <c r="F2068" s="670"/>
      <c r="G2068" s="670"/>
      <c r="H2068" s="670"/>
      <c r="I2068" s="670"/>
      <c r="J2068" s="670"/>
      <c r="K2068" s="670"/>
      <c r="L2068" s="670"/>
      <c r="M2068" s="670"/>
      <c r="N2068" s="607">
        <v>300</v>
      </c>
      <c r="O2068" s="670"/>
      <c r="P2068" s="670"/>
      <c r="Q2068" s="603">
        <v>300</v>
      </c>
      <c r="R2068" s="670"/>
      <c r="S2068" s="670"/>
      <c r="T2068" s="670"/>
      <c r="U2068" s="670"/>
      <c r="V2068" s="670"/>
      <c r="W2068" s="670"/>
      <c r="X2068" s="670"/>
      <c r="Y2068" s="670"/>
      <c r="Z2068" s="670"/>
      <c r="AA2068" s="608">
        <v>2</v>
      </c>
      <c r="AB2068" s="670"/>
      <c r="AC2068" s="670"/>
      <c r="AD2068" s="605">
        <v>2</v>
      </c>
    </row>
    <row r="2069" spans="1:30" ht="15.75" thickBot="1" x14ac:dyDescent="0.3">
      <c r="A2069" s="593" t="s">
        <v>433</v>
      </c>
      <c r="B2069" s="673">
        <v>45464</v>
      </c>
      <c r="C2069" s="671" t="s">
        <v>396</v>
      </c>
      <c r="D2069" s="600" t="s">
        <v>407</v>
      </c>
      <c r="E2069" s="602"/>
      <c r="F2069" s="602"/>
      <c r="G2069" s="602"/>
      <c r="H2069" s="602"/>
      <c r="I2069" s="602"/>
      <c r="J2069" s="602"/>
      <c r="K2069" s="602"/>
      <c r="L2069" s="602"/>
      <c r="M2069" s="601">
        <v>3242.45</v>
      </c>
      <c r="N2069" s="601">
        <v>4471.57</v>
      </c>
      <c r="O2069" s="601">
        <v>6715.17</v>
      </c>
      <c r="P2069" s="602"/>
      <c r="Q2069" s="603">
        <v>14429.19</v>
      </c>
      <c r="R2069" s="602"/>
      <c r="S2069" s="602"/>
      <c r="T2069" s="602"/>
      <c r="U2069" s="602"/>
      <c r="V2069" s="602"/>
      <c r="W2069" s="602"/>
      <c r="X2069" s="602"/>
      <c r="Y2069" s="602"/>
      <c r="Z2069" s="604">
        <v>6</v>
      </c>
      <c r="AA2069" s="604">
        <v>10</v>
      </c>
      <c r="AB2069" s="604">
        <v>15</v>
      </c>
      <c r="AC2069" s="602"/>
      <c r="AD2069" s="605">
        <v>31</v>
      </c>
    </row>
    <row r="2070" spans="1:30" ht="15.75" thickBot="1" x14ac:dyDescent="0.3">
      <c r="A2070" s="593" t="s">
        <v>433</v>
      </c>
      <c r="B2070" s="672">
        <v>45469</v>
      </c>
      <c r="C2070" s="671" t="s">
        <v>396</v>
      </c>
      <c r="D2070" s="606" t="s">
        <v>407</v>
      </c>
      <c r="E2070" s="670"/>
      <c r="F2070" s="670"/>
      <c r="G2070" s="670"/>
      <c r="H2070" s="670"/>
      <c r="I2070" s="670"/>
      <c r="J2070" s="670"/>
      <c r="K2070" s="670"/>
      <c r="L2070" s="670"/>
      <c r="M2070" s="670"/>
      <c r="N2070" s="670"/>
      <c r="O2070" s="607">
        <v>450</v>
      </c>
      <c r="P2070" s="670"/>
      <c r="Q2070" s="603">
        <v>450</v>
      </c>
      <c r="R2070" s="670"/>
      <c r="S2070" s="670"/>
      <c r="T2070" s="670"/>
      <c r="U2070" s="670"/>
      <c r="V2070" s="670"/>
      <c r="W2070" s="670"/>
      <c r="X2070" s="670"/>
      <c r="Y2070" s="670"/>
      <c r="Z2070" s="670"/>
      <c r="AA2070" s="670"/>
      <c r="AB2070" s="608">
        <v>3</v>
      </c>
      <c r="AC2070" s="670"/>
      <c r="AD2070" s="605">
        <v>3</v>
      </c>
    </row>
    <row r="2071" spans="1:30" ht="15.75" thickBot="1" x14ac:dyDescent="0.3">
      <c r="A2071" s="593" t="s">
        <v>433</v>
      </c>
      <c r="B2071" s="673">
        <v>45489</v>
      </c>
      <c r="C2071" s="671" t="s">
        <v>396</v>
      </c>
      <c r="D2071" s="600" t="s">
        <v>407</v>
      </c>
      <c r="E2071" s="602"/>
      <c r="F2071" s="602"/>
      <c r="G2071" s="602"/>
      <c r="H2071" s="602"/>
      <c r="I2071" s="602"/>
      <c r="J2071" s="602"/>
      <c r="K2071" s="602"/>
      <c r="L2071" s="602"/>
      <c r="M2071" s="602"/>
      <c r="N2071" s="602"/>
      <c r="O2071" s="601">
        <v>28862.98</v>
      </c>
      <c r="P2071" s="601">
        <v>2528.19</v>
      </c>
      <c r="Q2071" s="603">
        <v>31391.17</v>
      </c>
      <c r="R2071" s="602"/>
      <c r="S2071" s="602"/>
      <c r="T2071" s="602"/>
      <c r="U2071" s="602"/>
      <c r="V2071" s="602"/>
      <c r="W2071" s="602"/>
      <c r="X2071" s="602"/>
      <c r="Y2071" s="602"/>
      <c r="Z2071" s="602"/>
      <c r="AA2071" s="602"/>
      <c r="AB2071" s="604">
        <v>58</v>
      </c>
      <c r="AC2071" s="604">
        <v>6</v>
      </c>
      <c r="AD2071" s="605">
        <v>64</v>
      </c>
    </row>
    <row r="2072" spans="1:30" ht="15.75" thickBot="1" x14ac:dyDescent="0.3">
      <c r="A2072" s="593" t="s">
        <v>433</v>
      </c>
      <c r="B2072" s="672">
        <v>45495</v>
      </c>
      <c r="C2072" s="671" t="s">
        <v>396</v>
      </c>
      <c r="D2072" s="606" t="s">
        <v>407</v>
      </c>
      <c r="E2072" s="670"/>
      <c r="F2072" s="670"/>
      <c r="G2072" s="670"/>
      <c r="H2072" s="670"/>
      <c r="I2072" s="670"/>
      <c r="J2072" s="670"/>
      <c r="K2072" s="670"/>
      <c r="L2072" s="670"/>
      <c r="M2072" s="607">
        <v>1200</v>
      </c>
      <c r="N2072" s="607">
        <v>26261.75</v>
      </c>
      <c r="O2072" s="607">
        <v>25540.04</v>
      </c>
      <c r="P2072" s="607">
        <v>2762</v>
      </c>
      <c r="Q2072" s="603">
        <v>55763.79</v>
      </c>
      <c r="R2072" s="670"/>
      <c r="S2072" s="670"/>
      <c r="T2072" s="670"/>
      <c r="U2072" s="670"/>
      <c r="V2072" s="670"/>
      <c r="W2072" s="670"/>
      <c r="X2072" s="670"/>
      <c r="Y2072" s="670"/>
      <c r="Z2072" s="608">
        <v>2</v>
      </c>
      <c r="AA2072" s="608">
        <v>49</v>
      </c>
      <c r="AB2072" s="608">
        <v>50</v>
      </c>
      <c r="AC2072" s="608">
        <v>5</v>
      </c>
      <c r="AD2072" s="605">
        <v>106</v>
      </c>
    </row>
    <row r="2073" spans="1:30" ht="15.75" thickBot="1" x14ac:dyDescent="0.3">
      <c r="A2073" s="593" t="s">
        <v>433</v>
      </c>
      <c r="B2073" s="673">
        <v>45503</v>
      </c>
      <c r="C2073" s="671" t="s">
        <v>396</v>
      </c>
      <c r="D2073" s="600" t="s">
        <v>407</v>
      </c>
      <c r="E2073" s="602"/>
      <c r="F2073" s="602"/>
      <c r="G2073" s="602"/>
      <c r="H2073" s="602"/>
      <c r="I2073" s="602"/>
      <c r="J2073" s="602"/>
      <c r="K2073" s="602"/>
      <c r="L2073" s="602"/>
      <c r="M2073" s="602"/>
      <c r="N2073" s="601">
        <v>8528.11</v>
      </c>
      <c r="O2073" s="601">
        <v>50852.23</v>
      </c>
      <c r="P2073" s="601">
        <v>14520.24</v>
      </c>
      <c r="Q2073" s="603">
        <v>73900.58</v>
      </c>
      <c r="R2073" s="602"/>
      <c r="S2073" s="602"/>
      <c r="T2073" s="602"/>
      <c r="U2073" s="602"/>
      <c r="V2073" s="602"/>
      <c r="W2073" s="602"/>
      <c r="X2073" s="602"/>
      <c r="Y2073" s="602"/>
      <c r="Z2073" s="602"/>
      <c r="AA2073" s="604">
        <v>15</v>
      </c>
      <c r="AB2073" s="604">
        <v>102</v>
      </c>
      <c r="AC2073" s="604">
        <v>30</v>
      </c>
      <c r="AD2073" s="605">
        <v>147</v>
      </c>
    </row>
    <row r="2074" spans="1:30" ht="15.75" thickBot="1" x14ac:dyDescent="0.3">
      <c r="A2074" s="593" t="s">
        <v>433</v>
      </c>
      <c r="B2074" s="672">
        <v>45505</v>
      </c>
      <c r="C2074" s="671" t="s">
        <v>396</v>
      </c>
      <c r="D2074" s="606" t="s">
        <v>407</v>
      </c>
      <c r="E2074" s="670"/>
      <c r="F2074" s="670"/>
      <c r="G2074" s="670"/>
      <c r="H2074" s="670"/>
      <c r="I2074" s="670"/>
      <c r="J2074" s="670"/>
      <c r="K2074" s="670"/>
      <c r="L2074" s="670"/>
      <c r="M2074" s="670"/>
      <c r="N2074" s="670"/>
      <c r="O2074" s="607">
        <v>19135.36</v>
      </c>
      <c r="P2074" s="607">
        <v>6669.69</v>
      </c>
      <c r="Q2074" s="603">
        <v>25805.05</v>
      </c>
      <c r="R2074" s="670"/>
      <c r="S2074" s="670"/>
      <c r="T2074" s="670"/>
      <c r="U2074" s="670"/>
      <c r="V2074" s="670"/>
      <c r="W2074" s="670"/>
      <c r="X2074" s="670"/>
      <c r="Y2074" s="670"/>
      <c r="Z2074" s="670"/>
      <c r="AA2074" s="670"/>
      <c r="AB2074" s="608">
        <v>36</v>
      </c>
      <c r="AC2074" s="608">
        <v>14</v>
      </c>
      <c r="AD2074" s="605">
        <v>50</v>
      </c>
    </row>
    <row r="2075" spans="1:30" ht="15.75" thickBot="1" x14ac:dyDescent="0.3">
      <c r="A2075" s="593" t="s">
        <v>433</v>
      </c>
      <c r="B2075" s="673">
        <v>45506</v>
      </c>
      <c r="C2075" s="671" t="s">
        <v>396</v>
      </c>
      <c r="D2075" s="600" t="s">
        <v>407</v>
      </c>
      <c r="E2075" s="602"/>
      <c r="F2075" s="602"/>
      <c r="G2075" s="602"/>
      <c r="H2075" s="602"/>
      <c r="I2075" s="602"/>
      <c r="J2075" s="602"/>
      <c r="K2075" s="602"/>
      <c r="L2075" s="602"/>
      <c r="M2075" s="602"/>
      <c r="N2075" s="602"/>
      <c r="O2075" s="601">
        <v>1135.29</v>
      </c>
      <c r="P2075" s="601">
        <v>18803.14</v>
      </c>
      <c r="Q2075" s="603">
        <v>19938.43</v>
      </c>
      <c r="R2075" s="602"/>
      <c r="S2075" s="602"/>
      <c r="T2075" s="602"/>
      <c r="U2075" s="602"/>
      <c r="V2075" s="602"/>
      <c r="W2075" s="602"/>
      <c r="X2075" s="602"/>
      <c r="Y2075" s="602"/>
      <c r="Z2075" s="602"/>
      <c r="AA2075" s="602"/>
      <c r="AB2075" s="604">
        <v>2</v>
      </c>
      <c r="AC2075" s="604">
        <v>36</v>
      </c>
      <c r="AD2075" s="605">
        <v>38</v>
      </c>
    </row>
    <row r="2076" spans="1:30" ht="15.75" thickBot="1" x14ac:dyDescent="0.3">
      <c r="A2076" s="593" t="s">
        <v>433</v>
      </c>
      <c r="B2076" s="672">
        <v>45518</v>
      </c>
      <c r="C2076" s="671" t="s">
        <v>396</v>
      </c>
      <c r="D2076" s="606" t="s">
        <v>407</v>
      </c>
      <c r="E2076" s="670"/>
      <c r="F2076" s="670"/>
      <c r="G2076" s="670"/>
      <c r="H2076" s="670"/>
      <c r="I2076" s="670"/>
      <c r="J2076" s="670"/>
      <c r="K2076" s="670"/>
      <c r="L2076" s="670"/>
      <c r="M2076" s="670"/>
      <c r="N2076" s="670"/>
      <c r="O2076" s="670"/>
      <c r="P2076" s="607">
        <v>28017.7</v>
      </c>
      <c r="Q2076" s="603">
        <v>28017.7</v>
      </c>
      <c r="R2076" s="670"/>
      <c r="S2076" s="670"/>
      <c r="T2076" s="670"/>
      <c r="U2076" s="670"/>
      <c r="V2076" s="670"/>
      <c r="W2076" s="670"/>
      <c r="X2076" s="670"/>
      <c r="Y2076" s="670"/>
      <c r="Z2076" s="670"/>
      <c r="AA2076" s="670"/>
      <c r="AB2076" s="670"/>
      <c r="AC2076" s="608">
        <v>53</v>
      </c>
      <c r="AD2076" s="605">
        <v>53</v>
      </c>
    </row>
    <row r="2077" spans="1:30" ht="15.75" thickBot="1" x14ac:dyDescent="0.3">
      <c r="A2077" s="593" t="s">
        <v>433</v>
      </c>
      <c r="B2077" s="673">
        <v>45524</v>
      </c>
      <c r="C2077" s="671" t="s">
        <v>396</v>
      </c>
      <c r="D2077" s="600" t="s">
        <v>407</v>
      </c>
      <c r="E2077" s="602"/>
      <c r="F2077" s="602"/>
      <c r="G2077" s="602"/>
      <c r="H2077" s="602"/>
      <c r="I2077" s="602"/>
      <c r="J2077" s="602"/>
      <c r="K2077" s="602"/>
      <c r="L2077" s="602"/>
      <c r="M2077" s="602"/>
      <c r="N2077" s="602"/>
      <c r="O2077" s="601">
        <v>13603.78</v>
      </c>
      <c r="P2077" s="601">
        <v>38325.379999999997</v>
      </c>
      <c r="Q2077" s="603">
        <v>51929.16</v>
      </c>
      <c r="R2077" s="602"/>
      <c r="S2077" s="602"/>
      <c r="T2077" s="602"/>
      <c r="U2077" s="602"/>
      <c r="V2077" s="602"/>
      <c r="W2077" s="602"/>
      <c r="X2077" s="602"/>
      <c r="Y2077" s="602"/>
      <c r="Z2077" s="602"/>
      <c r="AA2077" s="602"/>
      <c r="AB2077" s="604">
        <v>24</v>
      </c>
      <c r="AC2077" s="604">
        <v>71</v>
      </c>
      <c r="AD2077" s="605">
        <v>95</v>
      </c>
    </row>
    <row r="2078" spans="1:30" ht="15.75" thickBot="1" x14ac:dyDescent="0.3">
      <c r="A2078" s="593" t="s">
        <v>433</v>
      </c>
      <c r="B2078" s="692" t="s">
        <v>398</v>
      </c>
      <c r="C2078" s="692" t="s">
        <v>396</v>
      </c>
      <c r="D2078" s="606" t="s">
        <v>397</v>
      </c>
      <c r="E2078" s="670"/>
      <c r="F2078" s="670"/>
      <c r="G2078" s="670"/>
      <c r="H2078" s="670"/>
      <c r="I2078" s="670"/>
      <c r="J2078" s="670"/>
      <c r="K2078" s="670"/>
      <c r="L2078" s="670"/>
      <c r="M2078" s="670"/>
      <c r="N2078" s="670"/>
      <c r="O2078" s="670"/>
      <c r="P2078" s="670"/>
      <c r="Q2078" s="591"/>
      <c r="R2078" s="608">
        <v>3</v>
      </c>
      <c r="S2078" s="608">
        <v>8</v>
      </c>
      <c r="T2078" s="608">
        <v>2</v>
      </c>
      <c r="U2078" s="608">
        <v>1</v>
      </c>
      <c r="V2078" s="608">
        <v>4</v>
      </c>
      <c r="W2078" s="608">
        <v>5</v>
      </c>
      <c r="X2078" s="608">
        <v>6</v>
      </c>
      <c r="Y2078" s="608">
        <v>3</v>
      </c>
      <c r="Z2078" s="608">
        <v>5</v>
      </c>
      <c r="AA2078" s="608">
        <v>5</v>
      </c>
      <c r="AB2078" s="608">
        <v>2</v>
      </c>
      <c r="AC2078" s="608">
        <v>10</v>
      </c>
      <c r="AD2078" s="605">
        <v>54</v>
      </c>
    </row>
    <row r="2079" spans="1:30" ht="15.75" thickBot="1" x14ac:dyDescent="0.3">
      <c r="A2079" s="593" t="s">
        <v>433</v>
      </c>
      <c r="B2079" s="692" t="s">
        <v>398</v>
      </c>
      <c r="C2079" s="692" t="s">
        <v>396</v>
      </c>
      <c r="D2079" s="600" t="s">
        <v>399</v>
      </c>
      <c r="E2079" s="602"/>
      <c r="F2079" s="602"/>
      <c r="G2079" s="602"/>
      <c r="H2079" s="602"/>
      <c r="I2079" s="602"/>
      <c r="J2079" s="602"/>
      <c r="K2079" s="602"/>
      <c r="L2079" s="602"/>
      <c r="M2079" s="602"/>
      <c r="N2079" s="602"/>
      <c r="O2079" s="602"/>
      <c r="P2079" s="602"/>
      <c r="Q2079" s="591"/>
      <c r="R2079" s="604">
        <v>1</v>
      </c>
      <c r="S2079" s="604">
        <v>1</v>
      </c>
      <c r="T2079" s="604">
        <v>2</v>
      </c>
      <c r="U2079" s="604">
        <v>9</v>
      </c>
      <c r="V2079" s="604">
        <v>1</v>
      </c>
      <c r="W2079" s="602"/>
      <c r="X2079" s="604">
        <v>1</v>
      </c>
      <c r="Y2079" s="602"/>
      <c r="Z2079" s="604">
        <v>1</v>
      </c>
      <c r="AA2079" s="604">
        <v>1</v>
      </c>
      <c r="AB2079" s="604">
        <v>3</v>
      </c>
      <c r="AC2079" s="602"/>
      <c r="AD2079" s="605">
        <v>20</v>
      </c>
    </row>
    <row r="2080" spans="1:30" ht="15.75" thickBot="1" x14ac:dyDescent="0.3">
      <c r="A2080" s="593" t="s">
        <v>433</v>
      </c>
      <c r="B2080" s="692" t="s">
        <v>398</v>
      </c>
      <c r="C2080" s="692" t="s">
        <v>396</v>
      </c>
      <c r="D2080" s="606" t="s">
        <v>403</v>
      </c>
      <c r="E2080" s="670"/>
      <c r="F2080" s="670"/>
      <c r="G2080" s="670"/>
      <c r="H2080" s="670"/>
      <c r="I2080" s="670"/>
      <c r="J2080" s="670"/>
      <c r="K2080" s="670"/>
      <c r="L2080" s="670"/>
      <c r="M2080" s="670"/>
      <c r="N2080" s="670"/>
      <c r="O2080" s="670"/>
      <c r="P2080" s="670"/>
      <c r="Q2080" s="591"/>
      <c r="R2080" s="670"/>
      <c r="S2080" s="670"/>
      <c r="T2080" s="670"/>
      <c r="U2080" s="608">
        <v>1</v>
      </c>
      <c r="V2080" s="670"/>
      <c r="W2080" s="670"/>
      <c r="X2080" s="670"/>
      <c r="Y2080" s="608">
        <v>1</v>
      </c>
      <c r="Z2080" s="608">
        <v>1</v>
      </c>
      <c r="AA2080" s="670"/>
      <c r="AB2080" s="670"/>
      <c r="AC2080" s="670"/>
      <c r="AD2080" s="605">
        <v>3</v>
      </c>
    </row>
    <row r="2081" spans="1:30" ht="15.75" thickBot="1" x14ac:dyDescent="0.3">
      <c r="A2081" s="593" t="s">
        <v>433</v>
      </c>
      <c r="B2081" s="692" t="s">
        <v>398</v>
      </c>
      <c r="C2081" s="692" t="s">
        <v>396</v>
      </c>
      <c r="D2081" s="600" t="s">
        <v>407</v>
      </c>
      <c r="E2081" s="602"/>
      <c r="F2081" s="602"/>
      <c r="G2081" s="602"/>
      <c r="H2081" s="602"/>
      <c r="I2081" s="602"/>
      <c r="J2081" s="602"/>
      <c r="K2081" s="602"/>
      <c r="L2081" s="602"/>
      <c r="M2081" s="602"/>
      <c r="N2081" s="602"/>
      <c r="O2081" s="602"/>
      <c r="P2081" s="602"/>
      <c r="Q2081" s="591"/>
      <c r="R2081" s="604">
        <v>286</v>
      </c>
      <c r="S2081" s="604">
        <v>242</v>
      </c>
      <c r="T2081" s="604">
        <v>251</v>
      </c>
      <c r="U2081" s="604">
        <v>269</v>
      </c>
      <c r="V2081" s="604">
        <v>194</v>
      </c>
      <c r="W2081" s="604">
        <v>296</v>
      </c>
      <c r="X2081" s="604">
        <v>297</v>
      </c>
      <c r="Y2081" s="604">
        <v>279</v>
      </c>
      <c r="Z2081" s="604">
        <v>298</v>
      </c>
      <c r="AA2081" s="604">
        <v>208</v>
      </c>
      <c r="AB2081" s="604">
        <v>307</v>
      </c>
      <c r="AC2081" s="604">
        <v>276</v>
      </c>
      <c r="AD2081" s="605">
        <v>2926</v>
      </c>
    </row>
    <row r="2082" spans="1:30" ht="15.75" thickBot="1" x14ac:dyDescent="0.3">
      <c r="A2082" s="593" t="s">
        <v>433</v>
      </c>
      <c r="B2082" s="671" t="s">
        <v>400</v>
      </c>
      <c r="C2082" s="671" t="s">
        <v>400</v>
      </c>
      <c r="D2082" s="609" t="s">
        <v>400</v>
      </c>
      <c r="E2082" s="603">
        <v>151313</v>
      </c>
      <c r="F2082" s="603">
        <v>127588.95</v>
      </c>
      <c r="G2082" s="603">
        <v>135675.44</v>
      </c>
      <c r="H2082" s="603">
        <v>155357.63</v>
      </c>
      <c r="I2082" s="603">
        <v>100776.99</v>
      </c>
      <c r="J2082" s="603">
        <v>158974.48000000001</v>
      </c>
      <c r="K2082" s="603">
        <v>181504.03</v>
      </c>
      <c r="L2082" s="603">
        <v>159805.54999999999</v>
      </c>
      <c r="M2082" s="603">
        <v>171175.32</v>
      </c>
      <c r="N2082" s="603">
        <v>113750.34</v>
      </c>
      <c r="O2082" s="603">
        <v>150613.54</v>
      </c>
      <c r="P2082" s="603">
        <v>111626.34</v>
      </c>
      <c r="Q2082" s="603">
        <v>1718161.61</v>
      </c>
      <c r="R2082" s="610">
        <v>312</v>
      </c>
      <c r="S2082" s="610">
        <v>260</v>
      </c>
      <c r="T2082" s="610">
        <v>283</v>
      </c>
      <c r="U2082" s="610">
        <v>316</v>
      </c>
      <c r="V2082" s="610">
        <v>208</v>
      </c>
      <c r="W2082" s="610">
        <v>315</v>
      </c>
      <c r="X2082" s="610">
        <v>349</v>
      </c>
      <c r="Y2082" s="610">
        <v>309</v>
      </c>
      <c r="Z2082" s="610">
        <v>332</v>
      </c>
      <c r="AA2082" s="610">
        <v>240</v>
      </c>
      <c r="AB2082" s="610">
        <v>324</v>
      </c>
      <c r="AC2082" s="610">
        <v>296</v>
      </c>
      <c r="AD2082" s="605">
        <v>3136</v>
      </c>
    </row>
    <row r="2083" spans="1:30" ht="15.75" thickBot="1" x14ac:dyDescent="0.3">
      <c r="A2083" s="593" t="s">
        <v>434</v>
      </c>
      <c r="B2083" s="673">
        <v>45154</v>
      </c>
      <c r="C2083" s="671" t="s">
        <v>396</v>
      </c>
      <c r="D2083" s="600" t="s">
        <v>397</v>
      </c>
      <c r="E2083" s="601">
        <v>250</v>
      </c>
      <c r="F2083" s="602"/>
      <c r="G2083" s="602"/>
      <c r="H2083" s="602"/>
      <c r="I2083" s="602"/>
      <c r="J2083" s="602"/>
      <c r="K2083" s="602"/>
      <c r="L2083" s="602"/>
      <c r="M2083" s="602"/>
      <c r="N2083" s="602"/>
      <c r="O2083" s="602"/>
      <c r="P2083" s="602"/>
      <c r="Q2083" s="603">
        <v>250</v>
      </c>
      <c r="R2083" s="604">
        <v>1</v>
      </c>
      <c r="S2083" s="602"/>
      <c r="T2083" s="602"/>
      <c r="U2083" s="602"/>
      <c r="V2083" s="602"/>
      <c r="W2083" s="602"/>
      <c r="X2083" s="602"/>
      <c r="Y2083" s="602"/>
      <c r="Z2083" s="602"/>
      <c r="AA2083" s="602"/>
      <c r="AB2083" s="602"/>
      <c r="AC2083" s="602"/>
      <c r="AD2083" s="605">
        <v>1</v>
      </c>
    </row>
    <row r="2084" spans="1:30" ht="15.75" thickBot="1" x14ac:dyDescent="0.3">
      <c r="A2084" s="593" t="s">
        <v>434</v>
      </c>
      <c r="B2084" s="672">
        <v>45174</v>
      </c>
      <c r="C2084" s="671" t="s">
        <v>396</v>
      </c>
      <c r="D2084" s="606" t="s">
        <v>397</v>
      </c>
      <c r="E2084" s="607">
        <v>248.79</v>
      </c>
      <c r="F2084" s="670"/>
      <c r="G2084" s="670"/>
      <c r="H2084" s="670"/>
      <c r="I2084" s="670"/>
      <c r="J2084" s="670"/>
      <c r="K2084" s="670"/>
      <c r="L2084" s="670"/>
      <c r="M2084" s="670"/>
      <c r="N2084" s="670"/>
      <c r="O2084" s="670"/>
      <c r="P2084" s="670"/>
      <c r="Q2084" s="603">
        <v>248.79</v>
      </c>
      <c r="R2084" s="608">
        <v>1</v>
      </c>
      <c r="S2084" s="670"/>
      <c r="T2084" s="670"/>
      <c r="U2084" s="670"/>
      <c r="V2084" s="670"/>
      <c r="W2084" s="670"/>
      <c r="X2084" s="670"/>
      <c r="Y2084" s="670"/>
      <c r="Z2084" s="670"/>
      <c r="AA2084" s="670"/>
      <c r="AB2084" s="670"/>
      <c r="AC2084" s="670"/>
      <c r="AD2084" s="605">
        <v>1</v>
      </c>
    </row>
    <row r="2085" spans="1:30" ht="15.75" thickBot="1" x14ac:dyDescent="0.3">
      <c r="A2085" s="593" t="s">
        <v>434</v>
      </c>
      <c r="B2085" s="673">
        <v>45181</v>
      </c>
      <c r="C2085" s="671" t="s">
        <v>396</v>
      </c>
      <c r="D2085" s="600" t="s">
        <v>397</v>
      </c>
      <c r="E2085" s="601">
        <v>1500</v>
      </c>
      <c r="F2085" s="602"/>
      <c r="G2085" s="602"/>
      <c r="H2085" s="602"/>
      <c r="I2085" s="602"/>
      <c r="J2085" s="602"/>
      <c r="K2085" s="602"/>
      <c r="L2085" s="602"/>
      <c r="M2085" s="602"/>
      <c r="N2085" s="602"/>
      <c r="O2085" s="602"/>
      <c r="P2085" s="602"/>
      <c r="Q2085" s="603">
        <v>1500</v>
      </c>
      <c r="R2085" s="604">
        <v>1</v>
      </c>
      <c r="S2085" s="602"/>
      <c r="T2085" s="602"/>
      <c r="U2085" s="602"/>
      <c r="V2085" s="602"/>
      <c r="W2085" s="602"/>
      <c r="X2085" s="602"/>
      <c r="Y2085" s="602"/>
      <c r="Z2085" s="602"/>
      <c r="AA2085" s="602"/>
      <c r="AB2085" s="602"/>
      <c r="AC2085" s="602"/>
      <c r="AD2085" s="605">
        <v>1</v>
      </c>
    </row>
    <row r="2086" spans="1:30" ht="15.75" thickBot="1" x14ac:dyDescent="0.3">
      <c r="A2086" s="593" t="s">
        <v>434</v>
      </c>
      <c r="B2086" s="672">
        <v>45194</v>
      </c>
      <c r="C2086" s="671" t="s">
        <v>396</v>
      </c>
      <c r="D2086" s="606" t="s">
        <v>397</v>
      </c>
      <c r="E2086" s="670"/>
      <c r="F2086" s="607">
        <v>346.22</v>
      </c>
      <c r="G2086" s="670"/>
      <c r="H2086" s="670"/>
      <c r="I2086" s="670"/>
      <c r="J2086" s="670"/>
      <c r="K2086" s="670"/>
      <c r="L2086" s="670"/>
      <c r="M2086" s="670"/>
      <c r="N2086" s="670"/>
      <c r="O2086" s="670"/>
      <c r="P2086" s="670"/>
      <c r="Q2086" s="603">
        <v>346.22</v>
      </c>
      <c r="R2086" s="670"/>
      <c r="S2086" s="608">
        <v>1</v>
      </c>
      <c r="T2086" s="670"/>
      <c r="U2086" s="670"/>
      <c r="V2086" s="670"/>
      <c r="W2086" s="670"/>
      <c r="X2086" s="670"/>
      <c r="Y2086" s="670"/>
      <c r="Z2086" s="670"/>
      <c r="AA2086" s="670"/>
      <c r="AB2086" s="670"/>
      <c r="AC2086" s="670"/>
      <c r="AD2086" s="605">
        <v>1</v>
      </c>
    </row>
    <row r="2087" spans="1:30" ht="15.75" thickBot="1" x14ac:dyDescent="0.3">
      <c r="A2087" s="593" t="s">
        <v>434</v>
      </c>
      <c r="B2087" s="673">
        <v>45212</v>
      </c>
      <c r="C2087" s="671" t="s">
        <v>396</v>
      </c>
      <c r="D2087" s="600" t="s">
        <v>397</v>
      </c>
      <c r="E2087" s="602"/>
      <c r="F2087" s="602"/>
      <c r="G2087" s="601">
        <v>96.64</v>
      </c>
      <c r="H2087" s="602"/>
      <c r="I2087" s="602"/>
      <c r="J2087" s="602"/>
      <c r="K2087" s="602"/>
      <c r="L2087" s="602"/>
      <c r="M2087" s="602"/>
      <c r="N2087" s="602"/>
      <c r="O2087" s="602"/>
      <c r="P2087" s="602"/>
      <c r="Q2087" s="603">
        <v>96.64</v>
      </c>
      <c r="R2087" s="602"/>
      <c r="S2087" s="602"/>
      <c r="T2087" s="604">
        <v>1</v>
      </c>
      <c r="U2087" s="602"/>
      <c r="V2087" s="602"/>
      <c r="W2087" s="602"/>
      <c r="X2087" s="602"/>
      <c r="Y2087" s="602"/>
      <c r="Z2087" s="602"/>
      <c r="AA2087" s="602"/>
      <c r="AB2087" s="602"/>
      <c r="AC2087" s="602"/>
      <c r="AD2087" s="605">
        <v>1</v>
      </c>
    </row>
    <row r="2088" spans="1:30" ht="15.75" thickBot="1" x14ac:dyDescent="0.3">
      <c r="A2088" s="593" t="s">
        <v>434</v>
      </c>
      <c r="B2088" s="672">
        <v>45216</v>
      </c>
      <c r="C2088" s="671" t="s">
        <v>396</v>
      </c>
      <c r="D2088" s="606" t="s">
        <v>397</v>
      </c>
      <c r="E2088" s="670"/>
      <c r="F2088" s="670"/>
      <c r="G2088" s="607">
        <v>327.68</v>
      </c>
      <c r="H2088" s="670"/>
      <c r="I2088" s="670"/>
      <c r="J2088" s="670"/>
      <c r="K2088" s="670"/>
      <c r="L2088" s="670"/>
      <c r="M2088" s="670"/>
      <c r="N2088" s="670"/>
      <c r="O2088" s="670"/>
      <c r="P2088" s="670"/>
      <c r="Q2088" s="603">
        <v>327.68</v>
      </c>
      <c r="R2088" s="670"/>
      <c r="S2088" s="670"/>
      <c r="T2088" s="608">
        <v>1</v>
      </c>
      <c r="U2088" s="670"/>
      <c r="V2088" s="670"/>
      <c r="W2088" s="670"/>
      <c r="X2088" s="670"/>
      <c r="Y2088" s="670"/>
      <c r="Z2088" s="670"/>
      <c r="AA2088" s="670"/>
      <c r="AB2088" s="670"/>
      <c r="AC2088" s="670"/>
      <c r="AD2088" s="605">
        <v>1</v>
      </c>
    </row>
    <row r="2089" spans="1:30" ht="15.75" thickBot="1" x14ac:dyDescent="0.3">
      <c r="A2089" s="593" t="s">
        <v>434</v>
      </c>
      <c r="B2089" s="673">
        <v>45250</v>
      </c>
      <c r="C2089" s="671" t="s">
        <v>396</v>
      </c>
      <c r="D2089" s="600" t="s">
        <v>397</v>
      </c>
      <c r="E2089" s="602"/>
      <c r="F2089" s="602"/>
      <c r="G2089" s="602"/>
      <c r="H2089" s="601">
        <v>134.28</v>
      </c>
      <c r="I2089" s="602"/>
      <c r="J2089" s="602"/>
      <c r="K2089" s="602"/>
      <c r="L2089" s="602"/>
      <c r="M2089" s="602"/>
      <c r="N2089" s="602"/>
      <c r="O2089" s="602"/>
      <c r="P2089" s="602"/>
      <c r="Q2089" s="603">
        <v>134.28</v>
      </c>
      <c r="R2089" s="602"/>
      <c r="S2089" s="602"/>
      <c r="T2089" s="602"/>
      <c r="U2089" s="604">
        <v>1</v>
      </c>
      <c r="V2089" s="602"/>
      <c r="W2089" s="602"/>
      <c r="X2089" s="602"/>
      <c r="Y2089" s="602"/>
      <c r="Z2089" s="602"/>
      <c r="AA2089" s="602"/>
      <c r="AB2089" s="602"/>
      <c r="AC2089" s="602"/>
      <c r="AD2089" s="605">
        <v>1</v>
      </c>
    </row>
    <row r="2090" spans="1:30" ht="15.75" thickBot="1" x14ac:dyDescent="0.3">
      <c r="A2090" s="593" t="s">
        <v>434</v>
      </c>
      <c r="B2090" s="672">
        <v>45265</v>
      </c>
      <c r="C2090" s="671" t="s">
        <v>396</v>
      </c>
      <c r="D2090" s="606" t="s">
        <v>397</v>
      </c>
      <c r="E2090" s="670"/>
      <c r="F2090" s="670"/>
      <c r="G2090" s="670"/>
      <c r="H2090" s="607">
        <v>882.95</v>
      </c>
      <c r="I2090" s="670"/>
      <c r="J2090" s="670"/>
      <c r="K2090" s="670"/>
      <c r="L2090" s="670"/>
      <c r="M2090" s="670"/>
      <c r="N2090" s="670"/>
      <c r="O2090" s="670"/>
      <c r="P2090" s="670"/>
      <c r="Q2090" s="603">
        <v>882.95</v>
      </c>
      <c r="R2090" s="670"/>
      <c r="S2090" s="670"/>
      <c r="T2090" s="670"/>
      <c r="U2090" s="608">
        <v>2</v>
      </c>
      <c r="V2090" s="670"/>
      <c r="W2090" s="670"/>
      <c r="X2090" s="670"/>
      <c r="Y2090" s="670"/>
      <c r="Z2090" s="670"/>
      <c r="AA2090" s="670"/>
      <c r="AB2090" s="670"/>
      <c r="AC2090" s="670"/>
      <c r="AD2090" s="605">
        <v>2</v>
      </c>
    </row>
    <row r="2091" spans="1:30" ht="15.75" thickBot="1" x14ac:dyDescent="0.3">
      <c r="A2091" s="593" t="s">
        <v>434</v>
      </c>
      <c r="B2091" s="673">
        <v>45288</v>
      </c>
      <c r="C2091" s="671" t="s">
        <v>396</v>
      </c>
      <c r="D2091" s="600" t="s">
        <v>397</v>
      </c>
      <c r="E2091" s="602"/>
      <c r="F2091" s="602"/>
      <c r="G2091" s="602"/>
      <c r="H2091" s="602"/>
      <c r="I2091" s="601">
        <v>286.94</v>
      </c>
      <c r="J2091" s="602"/>
      <c r="K2091" s="602"/>
      <c r="L2091" s="602"/>
      <c r="M2091" s="602"/>
      <c r="N2091" s="602"/>
      <c r="O2091" s="602"/>
      <c r="P2091" s="602"/>
      <c r="Q2091" s="603">
        <v>286.94</v>
      </c>
      <c r="R2091" s="602"/>
      <c r="S2091" s="602"/>
      <c r="T2091" s="602"/>
      <c r="U2091" s="602"/>
      <c r="V2091" s="604">
        <v>2</v>
      </c>
      <c r="W2091" s="602"/>
      <c r="X2091" s="602"/>
      <c r="Y2091" s="602"/>
      <c r="Z2091" s="602"/>
      <c r="AA2091" s="602"/>
      <c r="AB2091" s="602"/>
      <c r="AC2091" s="602"/>
      <c r="AD2091" s="605">
        <v>2</v>
      </c>
    </row>
    <row r="2092" spans="1:30" ht="15.75" thickBot="1" x14ac:dyDescent="0.3">
      <c r="A2092" s="593" t="s">
        <v>434</v>
      </c>
      <c r="B2092" s="672">
        <v>45313</v>
      </c>
      <c r="C2092" s="671" t="s">
        <v>396</v>
      </c>
      <c r="D2092" s="606" t="s">
        <v>397</v>
      </c>
      <c r="E2092" s="670"/>
      <c r="F2092" s="670"/>
      <c r="G2092" s="670"/>
      <c r="H2092" s="670"/>
      <c r="I2092" s="670"/>
      <c r="J2092" s="607">
        <v>179.79</v>
      </c>
      <c r="K2092" s="670"/>
      <c r="L2092" s="670"/>
      <c r="M2092" s="670"/>
      <c r="N2092" s="670"/>
      <c r="O2092" s="670"/>
      <c r="P2092" s="670"/>
      <c r="Q2092" s="603">
        <v>179.79</v>
      </c>
      <c r="R2092" s="670"/>
      <c r="S2092" s="670"/>
      <c r="T2092" s="670"/>
      <c r="U2092" s="670"/>
      <c r="V2092" s="670"/>
      <c r="W2092" s="608">
        <v>1</v>
      </c>
      <c r="X2092" s="670"/>
      <c r="Y2092" s="670"/>
      <c r="Z2092" s="670"/>
      <c r="AA2092" s="670"/>
      <c r="AB2092" s="670"/>
      <c r="AC2092" s="670"/>
      <c r="AD2092" s="605">
        <v>1</v>
      </c>
    </row>
    <row r="2093" spans="1:30" ht="15.75" thickBot="1" x14ac:dyDescent="0.3">
      <c r="A2093" s="593" t="s">
        <v>434</v>
      </c>
      <c r="B2093" s="673">
        <v>45315</v>
      </c>
      <c r="C2093" s="671" t="s">
        <v>396</v>
      </c>
      <c r="D2093" s="600" t="s">
        <v>397</v>
      </c>
      <c r="E2093" s="602"/>
      <c r="F2093" s="602"/>
      <c r="G2093" s="602"/>
      <c r="H2093" s="602"/>
      <c r="I2093" s="602"/>
      <c r="J2093" s="601">
        <v>1394.81</v>
      </c>
      <c r="K2093" s="602"/>
      <c r="L2093" s="602"/>
      <c r="M2093" s="602"/>
      <c r="N2093" s="602"/>
      <c r="O2093" s="602"/>
      <c r="P2093" s="602"/>
      <c r="Q2093" s="603">
        <v>1394.81</v>
      </c>
      <c r="R2093" s="602"/>
      <c r="S2093" s="602"/>
      <c r="T2093" s="602"/>
      <c r="U2093" s="602"/>
      <c r="V2093" s="602"/>
      <c r="W2093" s="604">
        <v>2</v>
      </c>
      <c r="X2093" s="602"/>
      <c r="Y2093" s="602"/>
      <c r="Z2093" s="602"/>
      <c r="AA2093" s="602"/>
      <c r="AB2093" s="602"/>
      <c r="AC2093" s="602"/>
      <c r="AD2093" s="605">
        <v>2</v>
      </c>
    </row>
    <row r="2094" spans="1:30" ht="15.75" thickBot="1" x14ac:dyDescent="0.3">
      <c r="A2094" s="593" t="s">
        <v>434</v>
      </c>
      <c r="B2094" s="672">
        <v>45356</v>
      </c>
      <c r="C2094" s="671" t="s">
        <v>396</v>
      </c>
      <c r="D2094" s="606" t="s">
        <v>397</v>
      </c>
      <c r="E2094" s="670"/>
      <c r="F2094" s="670"/>
      <c r="G2094" s="670"/>
      <c r="H2094" s="670"/>
      <c r="I2094" s="670"/>
      <c r="J2094" s="670"/>
      <c r="K2094" s="607">
        <v>612.37</v>
      </c>
      <c r="L2094" s="670"/>
      <c r="M2094" s="670"/>
      <c r="N2094" s="670"/>
      <c r="O2094" s="670"/>
      <c r="P2094" s="670"/>
      <c r="Q2094" s="603">
        <v>612.37</v>
      </c>
      <c r="R2094" s="670"/>
      <c r="S2094" s="670"/>
      <c r="T2094" s="670"/>
      <c r="U2094" s="670"/>
      <c r="V2094" s="670"/>
      <c r="W2094" s="670"/>
      <c r="X2094" s="608">
        <v>1</v>
      </c>
      <c r="Y2094" s="670"/>
      <c r="Z2094" s="670"/>
      <c r="AA2094" s="670"/>
      <c r="AB2094" s="670"/>
      <c r="AC2094" s="670"/>
      <c r="AD2094" s="605">
        <v>1</v>
      </c>
    </row>
    <row r="2095" spans="1:30" ht="15.75" thickBot="1" x14ac:dyDescent="0.3">
      <c r="A2095" s="593" t="s">
        <v>434</v>
      </c>
      <c r="B2095" s="673">
        <v>45378</v>
      </c>
      <c r="C2095" s="671" t="s">
        <v>396</v>
      </c>
      <c r="D2095" s="600" t="s">
        <v>397</v>
      </c>
      <c r="E2095" s="602"/>
      <c r="F2095" s="602"/>
      <c r="G2095" s="602"/>
      <c r="H2095" s="602"/>
      <c r="I2095" s="602"/>
      <c r="J2095" s="602"/>
      <c r="K2095" s="602"/>
      <c r="L2095" s="601">
        <v>83.12</v>
      </c>
      <c r="M2095" s="602"/>
      <c r="N2095" s="602"/>
      <c r="O2095" s="602"/>
      <c r="P2095" s="602"/>
      <c r="Q2095" s="603">
        <v>83.12</v>
      </c>
      <c r="R2095" s="602"/>
      <c r="S2095" s="602"/>
      <c r="T2095" s="602"/>
      <c r="U2095" s="602"/>
      <c r="V2095" s="602"/>
      <c r="W2095" s="602"/>
      <c r="X2095" s="602"/>
      <c r="Y2095" s="604">
        <v>1</v>
      </c>
      <c r="Z2095" s="602"/>
      <c r="AA2095" s="602"/>
      <c r="AB2095" s="602"/>
      <c r="AC2095" s="602"/>
      <c r="AD2095" s="605">
        <v>1</v>
      </c>
    </row>
    <row r="2096" spans="1:30" ht="15.75" thickBot="1" x14ac:dyDescent="0.3">
      <c r="A2096" s="593" t="s">
        <v>434</v>
      </c>
      <c r="B2096" s="672">
        <v>45398</v>
      </c>
      <c r="C2096" s="671" t="s">
        <v>396</v>
      </c>
      <c r="D2096" s="606" t="s">
        <v>397</v>
      </c>
      <c r="E2096" s="670"/>
      <c r="F2096" s="670"/>
      <c r="G2096" s="670"/>
      <c r="H2096" s="670"/>
      <c r="I2096" s="670"/>
      <c r="J2096" s="670"/>
      <c r="K2096" s="670"/>
      <c r="L2096" s="670"/>
      <c r="M2096" s="607">
        <v>722.4</v>
      </c>
      <c r="N2096" s="670"/>
      <c r="O2096" s="670"/>
      <c r="P2096" s="670"/>
      <c r="Q2096" s="603">
        <v>722.4</v>
      </c>
      <c r="R2096" s="670"/>
      <c r="S2096" s="670"/>
      <c r="T2096" s="670"/>
      <c r="U2096" s="670"/>
      <c r="V2096" s="670"/>
      <c r="W2096" s="670"/>
      <c r="X2096" s="670"/>
      <c r="Y2096" s="670"/>
      <c r="Z2096" s="608">
        <v>1</v>
      </c>
      <c r="AA2096" s="670"/>
      <c r="AB2096" s="670"/>
      <c r="AC2096" s="670"/>
      <c r="AD2096" s="605">
        <v>1</v>
      </c>
    </row>
    <row r="2097" spans="1:30" ht="15.75" thickBot="1" x14ac:dyDescent="0.3">
      <c r="A2097" s="593" t="s">
        <v>434</v>
      </c>
      <c r="B2097" s="673">
        <v>45419</v>
      </c>
      <c r="C2097" s="671" t="s">
        <v>396</v>
      </c>
      <c r="D2097" s="600" t="s">
        <v>397</v>
      </c>
      <c r="E2097" s="602"/>
      <c r="F2097" s="602"/>
      <c r="G2097" s="602"/>
      <c r="H2097" s="602"/>
      <c r="I2097" s="602"/>
      <c r="J2097" s="602"/>
      <c r="K2097" s="602"/>
      <c r="L2097" s="602"/>
      <c r="M2097" s="602"/>
      <c r="N2097" s="601">
        <v>68.94</v>
      </c>
      <c r="O2097" s="602"/>
      <c r="P2097" s="602"/>
      <c r="Q2097" s="603">
        <v>68.94</v>
      </c>
      <c r="R2097" s="602"/>
      <c r="S2097" s="602"/>
      <c r="T2097" s="602"/>
      <c r="U2097" s="602"/>
      <c r="V2097" s="602"/>
      <c r="W2097" s="602"/>
      <c r="X2097" s="602"/>
      <c r="Y2097" s="602"/>
      <c r="Z2097" s="602"/>
      <c r="AA2097" s="604">
        <v>1</v>
      </c>
      <c r="AB2097" s="602"/>
      <c r="AC2097" s="602"/>
      <c r="AD2097" s="605">
        <v>1</v>
      </c>
    </row>
    <row r="2098" spans="1:30" ht="15.75" thickBot="1" x14ac:dyDescent="0.3">
      <c r="A2098" s="593" t="s">
        <v>434</v>
      </c>
      <c r="B2098" s="672">
        <v>45454</v>
      </c>
      <c r="C2098" s="671" t="s">
        <v>396</v>
      </c>
      <c r="D2098" s="606" t="s">
        <v>397</v>
      </c>
      <c r="E2098" s="670"/>
      <c r="F2098" s="670"/>
      <c r="G2098" s="670"/>
      <c r="H2098" s="670"/>
      <c r="I2098" s="670"/>
      <c r="J2098" s="670"/>
      <c r="K2098" s="670"/>
      <c r="L2098" s="670"/>
      <c r="M2098" s="670"/>
      <c r="N2098" s="607">
        <v>332.57</v>
      </c>
      <c r="O2098" s="670"/>
      <c r="P2098" s="670"/>
      <c r="Q2098" s="603">
        <v>332.57</v>
      </c>
      <c r="R2098" s="670"/>
      <c r="S2098" s="670"/>
      <c r="T2098" s="670"/>
      <c r="U2098" s="670"/>
      <c r="V2098" s="670"/>
      <c r="W2098" s="670"/>
      <c r="X2098" s="670"/>
      <c r="Y2098" s="670"/>
      <c r="Z2098" s="670"/>
      <c r="AA2098" s="608">
        <v>1</v>
      </c>
      <c r="AB2098" s="670"/>
      <c r="AC2098" s="670"/>
      <c r="AD2098" s="605">
        <v>1</v>
      </c>
    </row>
    <row r="2099" spans="1:30" ht="15.75" thickBot="1" x14ac:dyDescent="0.3">
      <c r="A2099" s="593" t="s">
        <v>434</v>
      </c>
      <c r="B2099" s="673">
        <v>45456</v>
      </c>
      <c r="C2099" s="671" t="s">
        <v>396</v>
      </c>
      <c r="D2099" s="600" t="s">
        <v>397</v>
      </c>
      <c r="E2099" s="602"/>
      <c r="F2099" s="602"/>
      <c r="G2099" s="602"/>
      <c r="H2099" s="602"/>
      <c r="I2099" s="602"/>
      <c r="J2099" s="602"/>
      <c r="K2099" s="602"/>
      <c r="L2099" s="602"/>
      <c r="M2099" s="602"/>
      <c r="N2099" s="602"/>
      <c r="O2099" s="601">
        <v>184.37</v>
      </c>
      <c r="P2099" s="602"/>
      <c r="Q2099" s="603">
        <v>184.37</v>
      </c>
      <c r="R2099" s="602"/>
      <c r="S2099" s="602"/>
      <c r="T2099" s="602"/>
      <c r="U2099" s="602"/>
      <c r="V2099" s="602"/>
      <c r="W2099" s="602"/>
      <c r="X2099" s="602"/>
      <c r="Y2099" s="602"/>
      <c r="Z2099" s="602"/>
      <c r="AA2099" s="602"/>
      <c r="AB2099" s="604">
        <v>1</v>
      </c>
      <c r="AC2099" s="602"/>
      <c r="AD2099" s="605">
        <v>1</v>
      </c>
    </row>
    <row r="2100" spans="1:30" ht="15.75" thickBot="1" x14ac:dyDescent="0.3">
      <c r="A2100" s="593" t="s">
        <v>434</v>
      </c>
      <c r="B2100" s="672">
        <v>45490</v>
      </c>
      <c r="C2100" s="671" t="s">
        <v>396</v>
      </c>
      <c r="D2100" s="606" t="s">
        <v>397</v>
      </c>
      <c r="E2100" s="670"/>
      <c r="F2100" s="670"/>
      <c r="G2100" s="670"/>
      <c r="H2100" s="670"/>
      <c r="I2100" s="670"/>
      <c r="J2100" s="670"/>
      <c r="K2100" s="670"/>
      <c r="L2100" s="670"/>
      <c r="M2100" s="670"/>
      <c r="N2100" s="670"/>
      <c r="O2100" s="607">
        <v>1090</v>
      </c>
      <c r="P2100" s="607">
        <v>197.01</v>
      </c>
      <c r="Q2100" s="603">
        <v>1287.01</v>
      </c>
      <c r="R2100" s="670"/>
      <c r="S2100" s="670"/>
      <c r="T2100" s="670"/>
      <c r="U2100" s="670"/>
      <c r="V2100" s="670"/>
      <c r="W2100" s="670"/>
      <c r="X2100" s="670"/>
      <c r="Y2100" s="670"/>
      <c r="Z2100" s="670"/>
      <c r="AA2100" s="670"/>
      <c r="AB2100" s="608">
        <v>1</v>
      </c>
      <c r="AC2100" s="608">
        <v>1</v>
      </c>
      <c r="AD2100" s="605">
        <v>2</v>
      </c>
    </row>
    <row r="2101" spans="1:30" ht="15.75" thickBot="1" x14ac:dyDescent="0.3">
      <c r="A2101" s="593" t="s">
        <v>434</v>
      </c>
      <c r="B2101" s="671" t="s">
        <v>398</v>
      </c>
      <c r="C2101" s="671" t="s">
        <v>396</v>
      </c>
      <c r="D2101" s="600" t="s">
        <v>397</v>
      </c>
      <c r="E2101" s="602"/>
      <c r="F2101" s="602"/>
      <c r="G2101" s="602"/>
      <c r="H2101" s="602"/>
      <c r="I2101" s="602"/>
      <c r="J2101" s="602"/>
      <c r="K2101" s="602"/>
      <c r="L2101" s="602"/>
      <c r="M2101" s="602"/>
      <c r="N2101" s="602"/>
      <c r="O2101" s="602"/>
      <c r="P2101" s="602"/>
      <c r="Q2101" s="591"/>
      <c r="R2101" s="604">
        <v>2</v>
      </c>
      <c r="S2101" s="604">
        <v>1</v>
      </c>
      <c r="T2101" s="604">
        <v>2</v>
      </c>
      <c r="U2101" s="604">
        <v>3</v>
      </c>
      <c r="V2101" s="604">
        <v>2</v>
      </c>
      <c r="W2101" s="604">
        <v>2</v>
      </c>
      <c r="X2101" s="604">
        <v>1</v>
      </c>
      <c r="Y2101" s="604">
        <v>1</v>
      </c>
      <c r="Z2101" s="604">
        <v>1</v>
      </c>
      <c r="AA2101" s="604">
        <v>1</v>
      </c>
      <c r="AB2101" s="604">
        <v>2</v>
      </c>
      <c r="AC2101" s="604">
        <v>1</v>
      </c>
      <c r="AD2101" s="605">
        <v>15</v>
      </c>
    </row>
    <row r="2102" spans="1:30" ht="15.75" thickBot="1" x14ac:dyDescent="0.3">
      <c r="A2102" s="593" t="s">
        <v>434</v>
      </c>
      <c r="B2102" s="671" t="s">
        <v>400</v>
      </c>
      <c r="C2102" s="671" t="s">
        <v>400</v>
      </c>
      <c r="D2102" s="609" t="s">
        <v>400</v>
      </c>
      <c r="E2102" s="603">
        <v>1998.79</v>
      </c>
      <c r="F2102" s="603">
        <v>346.22</v>
      </c>
      <c r="G2102" s="603">
        <v>424.32</v>
      </c>
      <c r="H2102" s="603">
        <v>1017.23</v>
      </c>
      <c r="I2102" s="603">
        <v>286.94</v>
      </c>
      <c r="J2102" s="603">
        <v>1574.6</v>
      </c>
      <c r="K2102" s="603">
        <v>612.37</v>
      </c>
      <c r="L2102" s="603">
        <v>83.12</v>
      </c>
      <c r="M2102" s="603">
        <v>722.4</v>
      </c>
      <c r="N2102" s="603">
        <v>401.51</v>
      </c>
      <c r="O2102" s="603">
        <v>1274.3699999999999</v>
      </c>
      <c r="P2102" s="603">
        <v>197.01</v>
      </c>
      <c r="Q2102" s="603">
        <v>8938.8799999999992</v>
      </c>
      <c r="R2102" s="610">
        <v>3</v>
      </c>
      <c r="S2102" s="610">
        <v>1</v>
      </c>
      <c r="T2102" s="610">
        <v>2</v>
      </c>
      <c r="U2102" s="610">
        <v>3</v>
      </c>
      <c r="V2102" s="610">
        <v>2</v>
      </c>
      <c r="W2102" s="610">
        <v>3</v>
      </c>
      <c r="X2102" s="610">
        <v>1</v>
      </c>
      <c r="Y2102" s="610">
        <v>1</v>
      </c>
      <c r="Z2102" s="610">
        <v>1</v>
      </c>
      <c r="AA2102" s="610">
        <v>2</v>
      </c>
      <c r="AB2102" s="610">
        <v>2</v>
      </c>
      <c r="AC2102" s="610">
        <v>1</v>
      </c>
      <c r="AD2102" s="605">
        <v>18</v>
      </c>
    </row>
    <row r="2103" spans="1:30" ht="15.75" thickBot="1" x14ac:dyDescent="0.3">
      <c r="A2103" s="593" t="s">
        <v>435</v>
      </c>
      <c r="B2103" s="673">
        <v>45145</v>
      </c>
      <c r="C2103" s="671" t="s">
        <v>396</v>
      </c>
      <c r="D2103" s="600" t="s">
        <v>397</v>
      </c>
      <c r="E2103" s="601">
        <v>600</v>
      </c>
      <c r="F2103" s="602"/>
      <c r="G2103" s="602"/>
      <c r="H2103" s="602"/>
      <c r="I2103" s="602"/>
      <c r="J2103" s="602"/>
      <c r="K2103" s="602"/>
      <c r="L2103" s="602"/>
      <c r="M2103" s="602"/>
      <c r="N2103" s="602"/>
      <c r="O2103" s="602"/>
      <c r="P2103" s="602"/>
      <c r="Q2103" s="603">
        <v>600</v>
      </c>
      <c r="R2103" s="604">
        <v>1</v>
      </c>
      <c r="S2103" s="602"/>
      <c r="T2103" s="602"/>
      <c r="U2103" s="602"/>
      <c r="V2103" s="602"/>
      <c r="W2103" s="602"/>
      <c r="X2103" s="602"/>
      <c r="Y2103" s="602"/>
      <c r="Z2103" s="602"/>
      <c r="AA2103" s="602"/>
      <c r="AB2103" s="602"/>
      <c r="AC2103" s="602"/>
      <c r="AD2103" s="605">
        <v>1</v>
      </c>
    </row>
    <row r="2104" spans="1:30" ht="15.75" thickBot="1" x14ac:dyDescent="0.3">
      <c r="A2104" s="593" t="s">
        <v>435</v>
      </c>
      <c r="B2104" s="672">
        <v>45182</v>
      </c>
      <c r="C2104" s="671" t="s">
        <v>396</v>
      </c>
      <c r="D2104" s="606" t="s">
        <v>397</v>
      </c>
      <c r="E2104" s="607">
        <v>1400</v>
      </c>
      <c r="F2104" s="670"/>
      <c r="G2104" s="670"/>
      <c r="H2104" s="670"/>
      <c r="I2104" s="670"/>
      <c r="J2104" s="670"/>
      <c r="K2104" s="670"/>
      <c r="L2104" s="670"/>
      <c r="M2104" s="670"/>
      <c r="N2104" s="670"/>
      <c r="O2104" s="670"/>
      <c r="P2104" s="670"/>
      <c r="Q2104" s="603">
        <v>1400</v>
      </c>
      <c r="R2104" s="608">
        <v>2</v>
      </c>
      <c r="S2104" s="670"/>
      <c r="T2104" s="670"/>
      <c r="U2104" s="670"/>
      <c r="V2104" s="670"/>
      <c r="W2104" s="670"/>
      <c r="X2104" s="670"/>
      <c r="Y2104" s="670"/>
      <c r="Z2104" s="670"/>
      <c r="AA2104" s="670"/>
      <c r="AB2104" s="670"/>
      <c r="AC2104" s="670"/>
      <c r="AD2104" s="605">
        <v>2</v>
      </c>
    </row>
    <row r="2105" spans="1:30" ht="15.75" thickBot="1" x14ac:dyDescent="0.3">
      <c r="A2105" s="593" t="s">
        <v>435</v>
      </c>
      <c r="B2105" s="673">
        <v>45184</v>
      </c>
      <c r="C2105" s="671" t="s">
        <v>396</v>
      </c>
      <c r="D2105" s="600" t="s">
        <v>397</v>
      </c>
      <c r="E2105" s="601">
        <v>2040</v>
      </c>
      <c r="F2105" s="601">
        <v>520</v>
      </c>
      <c r="G2105" s="602"/>
      <c r="H2105" s="602"/>
      <c r="I2105" s="602"/>
      <c r="J2105" s="602"/>
      <c r="K2105" s="602"/>
      <c r="L2105" s="602"/>
      <c r="M2105" s="602"/>
      <c r="N2105" s="602"/>
      <c r="O2105" s="602"/>
      <c r="P2105" s="602"/>
      <c r="Q2105" s="603">
        <v>2560</v>
      </c>
      <c r="R2105" s="604">
        <v>2</v>
      </c>
      <c r="S2105" s="604">
        <v>1</v>
      </c>
      <c r="T2105" s="602"/>
      <c r="U2105" s="602"/>
      <c r="V2105" s="602"/>
      <c r="W2105" s="602"/>
      <c r="X2105" s="602"/>
      <c r="Y2105" s="602"/>
      <c r="Z2105" s="602"/>
      <c r="AA2105" s="602"/>
      <c r="AB2105" s="602"/>
      <c r="AC2105" s="602"/>
      <c r="AD2105" s="605">
        <v>3</v>
      </c>
    </row>
    <row r="2106" spans="1:30" ht="15.75" thickBot="1" x14ac:dyDescent="0.3">
      <c r="A2106" s="593" t="s">
        <v>435</v>
      </c>
      <c r="B2106" s="672">
        <v>45215</v>
      </c>
      <c r="C2106" s="671" t="s">
        <v>396</v>
      </c>
      <c r="D2106" s="606" t="s">
        <v>397</v>
      </c>
      <c r="E2106" s="670"/>
      <c r="F2106" s="607">
        <v>13686.33</v>
      </c>
      <c r="G2106" s="607">
        <v>314.02999999999997</v>
      </c>
      <c r="H2106" s="670"/>
      <c r="I2106" s="670"/>
      <c r="J2106" s="670"/>
      <c r="K2106" s="670"/>
      <c r="L2106" s="670"/>
      <c r="M2106" s="670"/>
      <c r="N2106" s="670"/>
      <c r="O2106" s="670"/>
      <c r="P2106" s="670"/>
      <c r="Q2106" s="603">
        <v>14000.36</v>
      </c>
      <c r="R2106" s="670"/>
      <c r="S2106" s="608">
        <v>58</v>
      </c>
      <c r="T2106" s="608">
        <v>1</v>
      </c>
      <c r="U2106" s="670"/>
      <c r="V2106" s="670"/>
      <c r="W2106" s="670"/>
      <c r="X2106" s="670"/>
      <c r="Y2106" s="670"/>
      <c r="Z2106" s="670"/>
      <c r="AA2106" s="670"/>
      <c r="AB2106" s="670"/>
      <c r="AC2106" s="670"/>
      <c r="AD2106" s="605">
        <v>59</v>
      </c>
    </row>
    <row r="2107" spans="1:30" ht="15.75" thickBot="1" x14ac:dyDescent="0.3">
      <c r="A2107" s="593" t="s">
        <v>435</v>
      </c>
      <c r="B2107" s="673">
        <v>45363</v>
      </c>
      <c r="C2107" s="671" t="s">
        <v>396</v>
      </c>
      <c r="D2107" s="600" t="s">
        <v>397</v>
      </c>
      <c r="E2107" s="602"/>
      <c r="F2107" s="602"/>
      <c r="G2107" s="602"/>
      <c r="H2107" s="602"/>
      <c r="I2107" s="602"/>
      <c r="J2107" s="602"/>
      <c r="K2107" s="602"/>
      <c r="L2107" s="601">
        <v>1000</v>
      </c>
      <c r="M2107" s="602"/>
      <c r="N2107" s="602"/>
      <c r="O2107" s="602"/>
      <c r="P2107" s="602"/>
      <c r="Q2107" s="603">
        <v>1000</v>
      </c>
      <c r="R2107" s="602"/>
      <c r="S2107" s="602"/>
      <c r="T2107" s="602"/>
      <c r="U2107" s="602"/>
      <c r="V2107" s="602"/>
      <c r="W2107" s="602"/>
      <c r="X2107" s="602"/>
      <c r="Y2107" s="604">
        <v>1</v>
      </c>
      <c r="Z2107" s="602"/>
      <c r="AA2107" s="602"/>
      <c r="AB2107" s="602"/>
      <c r="AC2107" s="602"/>
      <c r="AD2107" s="605">
        <v>1</v>
      </c>
    </row>
    <row r="2108" spans="1:30" ht="15.75" thickBot="1" x14ac:dyDescent="0.3">
      <c r="A2108" s="593" t="s">
        <v>435</v>
      </c>
      <c r="B2108" s="672">
        <v>45365</v>
      </c>
      <c r="C2108" s="671" t="s">
        <v>396</v>
      </c>
      <c r="D2108" s="606" t="s">
        <v>397</v>
      </c>
      <c r="E2108" s="670"/>
      <c r="F2108" s="670"/>
      <c r="G2108" s="670"/>
      <c r="H2108" s="670"/>
      <c r="I2108" s="670"/>
      <c r="J2108" s="670"/>
      <c r="K2108" s="670"/>
      <c r="L2108" s="607">
        <v>1000</v>
      </c>
      <c r="M2108" s="670"/>
      <c r="N2108" s="670"/>
      <c r="O2108" s="670"/>
      <c r="P2108" s="670"/>
      <c r="Q2108" s="603">
        <v>1000</v>
      </c>
      <c r="R2108" s="670"/>
      <c r="S2108" s="670"/>
      <c r="T2108" s="670"/>
      <c r="U2108" s="670"/>
      <c r="V2108" s="670"/>
      <c r="W2108" s="670"/>
      <c r="X2108" s="670"/>
      <c r="Y2108" s="608">
        <v>1</v>
      </c>
      <c r="Z2108" s="670"/>
      <c r="AA2108" s="670"/>
      <c r="AB2108" s="670"/>
      <c r="AC2108" s="670"/>
      <c r="AD2108" s="605">
        <v>1</v>
      </c>
    </row>
    <row r="2109" spans="1:30" ht="15.75" thickBot="1" x14ac:dyDescent="0.3">
      <c r="A2109" s="593" t="s">
        <v>435</v>
      </c>
      <c r="B2109" s="673">
        <v>45371</v>
      </c>
      <c r="C2109" s="671" t="s">
        <v>396</v>
      </c>
      <c r="D2109" s="600" t="s">
        <v>397</v>
      </c>
      <c r="E2109" s="602"/>
      <c r="F2109" s="602"/>
      <c r="G2109" s="602"/>
      <c r="H2109" s="602"/>
      <c r="I2109" s="602"/>
      <c r="J2109" s="601">
        <v>20160</v>
      </c>
      <c r="K2109" s="602"/>
      <c r="L2109" s="602"/>
      <c r="M2109" s="602"/>
      <c r="N2109" s="602"/>
      <c r="O2109" s="602"/>
      <c r="P2109" s="602"/>
      <c r="Q2109" s="603">
        <v>20160</v>
      </c>
      <c r="R2109" s="602"/>
      <c r="S2109" s="602"/>
      <c r="T2109" s="602"/>
      <c r="U2109" s="602"/>
      <c r="V2109" s="602"/>
      <c r="W2109" s="604">
        <v>29</v>
      </c>
      <c r="X2109" s="602"/>
      <c r="Y2109" s="602"/>
      <c r="Z2109" s="602"/>
      <c r="AA2109" s="602"/>
      <c r="AB2109" s="602"/>
      <c r="AC2109" s="602"/>
      <c r="AD2109" s="605">
        <v>29</v>
      </c>
    </row>
    <row r="2110" spans="1:30" ht="15.75" thickBot="1" x14ac:dyDescent="0.3">
      <c r="A2110" s="593" t="s">
        <v>435</v>
      </c>
      <c r="B2110" s="672">
        <v>45376</v>
      </c>
      <c r="C2110" s="671" t="s">
        <v>396</v>
      </c>
      <c r="D2110" s="606" t="s">
        <v>397</v>
      </c>
      <c r="E2110" s="670"/>
      <c r="F2110" s="670"/>
      <c r="G2110" s="670"/>
      <c r="H2110" s="670"/>
      <c r="I2110" s="670"/>
      <c r="J2110" s="670"/>
      <c r="K2110" s="607">
        <v>880</v>
      </c>
      <c r="L2110" s="670"/>
      <c r="M2110" s="670"/>
      <c r="N2110" s="670"/>
      <c r="O2110" s="670"/>
      <c r="P2110" s="670"/>
      <c r="Q2110" s="603">
        <v>880</v>
      </c>
      <c r="R2110" s="670"/>
      <c r="S2110" s="670"/>
      <c r="T2110" s="670"/>
      <c r="U2110" s="670"/>
      <c r="V2110" s="670"/>
      <c r="W2110" s="670"/>
      <c r="X2110" s="608">
        <v>1</v>
      </c>
      <c r="Y2110" s="670"/>
      <c r="Z2110" s="670"/>
      <c r="AA2110" s="670"/>
      <c r="AB2110" s="670"/>
      <c r="AC2110" s="670"/>
      <c r="AD2110" s="605">
        <v>1</v>
      </c>
    </row>
    <row r="2111" spans="1:30" ht="15.75" thickBot="1" x14ac:dyDescent="0.3">
      <c r="A2111" s="593" t="s">
        <v>435</v>
      </c>
      <c r="B2111" s="673">
        <v>45379</v>
      </c>
      <c r="C2111" s="671" t="s">
        <v>396</v>
      </c>
      <c r="D2111" s="600" t="s">
        <v>397</v>
      </c>
      <c r="E2111" s="602"/>
      <c r="F2111" s="602"/>
      <c r="G2111" s="602"/>
      <c r="H2111" s="602"/>
      <c r="I2111" s="602"/>
      <c r="J2111" s="602"/>
      <c r="K2111" s="602"/>
      <c r="L2111" s="601">
        <v>880</v>
      </c>
      <c r="M2111" s="602"/>
      <c r="N2111" s="602"/>
      <c r="O2111" s="602"/>
      <c r="P2111" s="602"/>
      <c r="Q2111" s="603">
        <v>880</v>
      </c>
      <c r="R2111" s="602"/>
      <c r="S2111" s="602"/>
      <c r="T2111" s="602"/>
      <c r="U2111" s="602"/>
      <c r="V2111" s="602"/>
      <c r="W2111" s="602"/>
      <c r="X2111" s="602"/>
      <c r="Y2111" s="604">
        <v>1</v>
      </c>
      <c r="Z2111" s="602"/>
      <c r="AA2111" s="602"/>
      <c r="AB2111" s="602"/>
      <c r="AC2111" s="602"/>
      <c r="AD2111" s="605">
        <v>1</v>
      </c>
    </row>
    <row r="2112" spans="1:30" ht="15.75" thickBot="1" x14ac:dyDescent="0.3">
      <c r="A2112" s="593" t="s">
        <v>435</v>
      </c>
      <c r="B2112" s="672">
        <v>45392</v>
      </c>
      <c r="C2112" s="671" t="s">
        <v>396</v>
      </c>
      <c r="D2112" s="606" t="s">
        <v>397</v>
      </c>
      <c r="E2112" s="670"/>
      <c r="F2112" s="670"/>
      <c r="G2112" s="670"/>
      <c r="H2112" s="670"/>
      <c r="I2112" s="670"/>
      <c r="J2112" s="670"/>
      <c r="K2112" s="670"/>
      <c r="L2112" s="607">
        <v>3260</v>
      </c>
      <c r="M2112" s="607">
        <v>2040</v>
      </c>
      <c r="N2112" s="670"/>
      <c r="O2112" s="670"/>
      <c r="P2112" s="670"/>
      <c r="Q2112" s="603">
        <v>5300</v>
      </c>
      <c r="R2112" s="670"/>
      <c r="S2112" s="670"/>
      <c r="T2112" s="670"/>
      <c r="U2112" s="670"/>
      <c r="V2112" s="670"/>
      <c r="W2112" s="670"/>
      <c r="X2112" s="670"/>
      <c r="Y2112" s="608">
        <v>4</v>
      </c>
      <c r="Z2112" s="608">
        <v>3</v>
      </c>
      <c r="AA2112" s="670"/>
      <c r="AB2112" s="670"/>
      <c r="AC2112" s="670"/>
      <c r="AD2112" s="605">
        <v>7</v>
      </c>
    </row>
    <row r="2113" spans="1:30" ht="15.75" thickBot="1" x14ac:dyDescent="0.3">
      <c r="A2113" s="593" t="s">
        <v>435</v>
      </c>
      <c r="B2113" s="673">
        <v>45400</v>
      </c>
      <c r="C2113" s="671" t="s">
        <v>396</v>
      </c>
      <c r="D2113" s="600" t="s">
        <v>397</v>
      </c>
      <c r="E2113" s="602"/>
      <c r="F2113" s="602"/>
      <c r="G2113" s="602"/>
      <c r="H2113" s="602"/>
      <c r="I2113" s="602"/>
      <c r="J2113" s="602"/>
      <c r="K2113" s="602"/>
      <c r="L2113" s="602"/>
      <c r="M2113" s="601">
        <v>3320</v>
      </c>
      <c r="N2113" s="602"/>
      <c r="O2113" s="602"/>
      <c r="P2113" s="602"/>
      <c r="Q2113" s="603">
        <v>3320</v>
      </c>
      <c r="R2113" s="602"/>
      <c r="S2113" s="602"/>
      <c r="T2113" s="602"/>
      <c r="U2113" s="602"/>
      <c r="V2113" s="602"/>
      <c r="W2113" s="602"/>
      <c r="X2113" s="602"/>
      <c r="Y2113" s="602"/>
      <c r="Z2113" s="604">
        <v>4</v>
      </c>
      <c r="AA2113" s="602"/>
      <c r="AB2113" s="602"/>
      <c r="AC2113" s="602"/>
      <c r="AD2113" s="605">
        <v>4</v>
      </c>
    </row>
    <row r="2114" spans="1:30" ht="15.75" thickBot="1" x14ac:dyDescent="0.3">
      <c r="A2114" s="593" t="s">
        <v>435</v>
      </c>
      <c r="B2114" s="672">
        <v>45414</v>
      </c>
      <c r="C2114" s="671" t="s">
        <v>396</v>
      </c>
      <c r="D2114" s="606" t="s">
        <v>397</v>
      </c>
      <c r="E2114" s="670"/>
      <c r="F2114" s="670"/>
      <c r="G2114" s="670"/>
      <c r="H2114" s="670"/>
      <c r="I2114" s="670"/>
      <c r="J2114" s="670"/>
      <c r="K2114" s="607">
        <v>2600</v>
      </c>
      <c r="L2114" s="670"/>
      <c r="M2114" s="670"/>
      <c r="N2114" s="607">
        <v>1840</v>
      </c>
      <c r="O2114" s="670"/>
      <c r="P2114" s="670"/>
      <c r="Q2114" s="603">
        <v>4440</v>
      </c>
      <c r="R2114" s="670"/>
      <c r="S2114" s="670"/>
      <c r="T2114" s="670"/>
      <c r="U2114" s="670"/>
      <c r="V2114" s="670"/>
      <c r="W2114" s="670"/>
      <c r="X2114" s="608">
        <v>5</v>
      </c>
      <c r="Y2114" s="670"/>
      <c r="Z2114" s="670"/>
      <c r="AA2114" s="608">
        <v>2</v>
      </c>
      <c r="AB2114" s="670"/>
      <c r="AC2114" s="670"/>
      <c r="AD2114" s="605">
        <v>7</v>
      </c>
    </row>
    <row r="2115" spans="1:30" ht="15.75" thickBot="1" x14ac:dyDescent="0.3">
      <c r="A2115" s="593" t="s">
        <v>435</v>
      </c>
      <c r="B2115" s="673">
        <v>45415</v>
      </c>
      <c r="C2115" s="671" t="s">
        <v>396</v>
      </c>
      <c r="D2115" s="600" t="s">
        <v>397</v>
      </c>
      <c r="E2115" s="602"/>
      <c r="F2115" s="602"/>
      <c r="G2115" s="602"/>
      <c r="H2115" s="602"/>
      <c r="I2115" s="602"/>
      <c r="J2115" s="602"/>
      <c r="K2115" s="602"/>
      <c r="L2115" s="602"/>
      <c r="M2115" s="602"/>
      <c r="N2115" s="601">
        <v>560</v>
      </c>
      <c r="O2115" s="602"/>
      <c r="P2115" s="602"/>
      <c r="Q2115" s="603">
        <v>560</v>
      </c>
      <c r="R2115" s="602"/>
      <c r="S2115" s="602"/>
      <c r="T2115" s="602"/>
      <c r="U2115" s="602"/>
      <c r="V2115" s="602"/>
      <c r="W2115" s="602"/>
      <c r="X2115" s="602"/>
      <c r="Y2115" s="602"/>
      <c r="Z2115" s="602"/>
      <c r="AA2115" s="604">
        <v>1</v>
      </c>
      <c r="AB2115" s="602"/>
      <c r="AC2115" s="602"/>
      <c r="AD2115" s="605">
        <v>1</v>
      </c>
    </row>
    <row r="2116" spans="1:30" ht="15.75" thickBot="1" x14ac:dyDescent="0.3">
      <c r="A2116" s="593" t="s">
        <v>435</v>
      </c>
      <c r="B2116" s="672">
        <v>45429</v>
      </c>
      <c r="C2116" s="671" t="s">
        <v>396</v>
      </c>
      <c r="D2116" s="606" t="s">
        <v>397</v>
      </c>
      <c r="E2116" s="670"/>
      <c r="F2116" s="670"/>
      <c r="G2116" s="670"/>
      <c r="H2116" s="670"/>
      <c r="I2116" s="670"/>
      <c r="J2116" s="670"/>
      <c r="K2116" s="670"/>
      <c r="L2116" s="670"/>
      <c r="M2116" s="670"/>
      <c r="N2116" s="607">
        <v>880</v>
      </c>
      <c r="O2116" s="670"/>
      <c r="P2116" s="670"/>
      <c r="Q2116" s="603">
        <v>880</v>
      </c>
      <c r="R2116" s="670"/>
      <c r="S2116" s="670"/>
      <c r="T2116" s="670"/>
      <c r="U2116" s="670"/>
      <c r="V2116" s="670"/>
      <c r="W2116" s="670"/>
      <c r="X2116" s="670"/>
      <c r="Y2116" s="670"/>
      <c r="Z2116" s="670"/>
      <c r="AA2116" s="608">
        <v>1</v>
      </c>
      <c r="AB2116" s="670"/>
      <c r="AC2116" s="670"/>
      <c r="AD2116" s="605">
        <v>1</v>
      </c>
    </row>
    <row r="2117" spans="1:30" ht="15.75" thickBot="1" x14ac:dyDescent="0.3">
      <c r="A2117" s="593" t="s">
        <v>435</v>
      </c>
      <c r="B2117" s="673">
        <v>45498</v>
      </c>
      <c r="C2117" s="671" t="s">
        <v>396</v>
      </c>
      <c r="D2117" s="600" t="s">
        <v>397</v>
      </c>
      <c r="E2117" s="602"/>
      <c r="F2117" s="602"/>
      <c r="G2117" s="602"/>
      <c r="H2117" s="602"/>
      <c r="I2117" s="602"/>
      <c r="J2117" s="602"/>
      <c r="K2117" s="602"/>
      <c r="L2117" s="602"/>
      <c r="M2117" s="602"/>
      <c r="N2117" s="602"/>
      <c r="O2117" s="602"/>
      <c r="P2117" s="601">
        <v>960</v>
      </c>
      <c r="Q2117" s="603">
        <v>960</v>
      </c>
      <c r="R2117" s="602"/>
      <c r="S2117" s="602"/>
      <c r="T2117" s="602"/>
      <c r="U2117" s="602"/>
      <c r="V2117" s="602"/>
      <c r="W2117" s="602"/>
      <c r="X2117" s="602"/>
      <c r="Y2117" s="602"/>
      <c r="Z2117" s="602"/>
      <c r="AA2117" s="602"/>
      <c r="AB2117" s="602"/>
      <c r="AC2117" s="604">
        <v>1</v>
      </c>
      <c r="AD2117" s="605">
        <v>1</v>
      </c>
    </row>
    <row r="2118" spans="1:30" ht="15.75" thickBot="1" x14ac:dyDescent="0.3">
      <c r="A2118" s="593" t="s">
        <v>435</v>
      </c>
      <c r="B2118" s="672">
        <v>45516</v>
      </c>
      <c r="C2118" s="671" t="s">
        <v>396</v>
      </c>
      <c r="D2118" s="606" t="s">
        <v>397</v>
      </c>
      <c r="E2118" s="670"/>
      <c r="F2118" s="670"/>
      <c r="G2118" s="670"/>
      <c r="H2118" s="670"/>
      <c r="I2118" s="670"/>
      <c r="J2118" s="670"/>
      <c r="K2118" s="670"/>
      <c r="L2118" s="670"/>
      <c r="M2118" s="670"/>
      <c r="N2118" s="607">
        <v>2480</v>
      </c>
      <c r="O2118" s="670"/>
      <c r="P2118" s="607">
        <v>2760</v>
      </c>
      <c r="Q2118" s="603">
        <v>5240</v>
      </c>
      <c r="R2118" s="670"/>
      <c r="S2118" s="670"/>
      <c r="T2118" s="670"/>
      <c r="U2118" s="670"/>
      <c r="V2118" s="670"/>
      <c r="W2118" s="670"/>
      <c r="X2118" s="670"/>
      <c r="Y2118" s="670"/>
      <c r="Z2118" s="670"/>
      <c r="AA2118" s="608">
        <v>3</v>
      </c>
      <c r="AB2118" s="670"/>
      <c r="AC2118" s="608">
        <v>3</v>
      </c>
      <c r="AD2118" s="605">
        <v>6</v>
      </c>
    </row>
    <row r="2119" spans="1:30" ht="15.75" thickBot="1" x14ac:dyDescent="0.3">
      <c r="A2119" s="593" t="s">
        <v>435</v>
      </c>
      <c r="B2119" s="692" t="s">
        <v>398</v>
      </c>
      <c r="C2119" s="692" t="s">
        <v>396</v>
      </c>
      <c r="D2119" s="600" t="s">
        <v>402</v>
      </c>
      <c r="E2119" s="602"/>
      <c r="F2119" s="602"/>
      <c r="G2119" s="602"/>
      <c r="H2119" s="602"/>
      <c r="I2119" s="602"/>
      <c r="J2119" s="602"/>
      <c r="K2119" s="602"/>
      <c r="L2119" s="602"/>
      <c r="M2119" s="602"/>
      <c r="N2119" s="602"/>
      <c r="O2119" s="602"/>
      <c r="P2119" s="602"/>
      <c r="Q2119" s="591"/>
      <c r="R2119" s="602"/>
      <c r="S2119" s="604">
        <v>1</v>
      </c>
      <c r="T2119" s="602"/>
      <c r="U2119" s="602"/>
      <c r="V2119" s="602"/>
      <c r="W2119" s="602"/>
      <c r="X2119" s="602"/>
      <c r="Y2119" s="602"/>
      <c r="Z2119" s="602"/>
      <c r="AA2119" s="602"/>
      <c r="AB2119" s="602"/>
      <c r="AC2119" s="602"/>
      <c r="AD2119" s="605">
        <v>1</v>
      </c>
    </row>
    <row r="2120" spans="1:30" ht="15.75" thickBot="1" x14ac:dyDescent="0.3">
      <c r="A2120" s="593" t="s">
        <v>435</v>
      </c>
      <c r="B2120" s="692" t="s">
        <v>398</v>
      </c>
      <c r="C2120" s="692" t="s">
        <v>396</v>
      </c>
      <c r="D2120" s="606" t="s">
        <v>397</v>
      </c>
      <c r="E2120" s="670"/>
      <c r="F2120" s="670"/>
      <c r="G2120" s="670"/>
      <c r="H2120" s="670"/>
      <c r="I2120" s="670"/>
      <c r="J2120" s="670"/>
      <c r="K2120" s="670"/>
      <c r="L2120" s="670"/>
      <c r="M2120" s="670"/>
      <c r="N2120" s="670"/>
      <c r="O2120" s="670"/>
      <c r="P2120" s="670"/>
      <c r="Q2120" s="591"/>
      <c r="R2120" s="608">
        <v>4</v>
      </c>
      <c r="S2120" s="608">
        <v>58</v>
      </c>
      <c r="T2120" s="670"/>
      <c r="U2120" s="670"/>
      <c r="V2120" s="670"/>
      <c r="W2120" s="608">
        <v>29</v>
      </c>
      <c r="X2120" s="608">
        <v>6</v>
      </c>
      <c r="Y2120" s="608">
        <v>7</v>
      </c>
      <c r="Z2120" s="608">
        <v>11</v>
      </c>
      <c r="AA2120" s="608">
        <v>4</v>
      </c>
      <c r="AB2120" s="670"/>
      <c r="AC2120" s="608">
        <v>5</v>
      </c>
      <c r="AD2120" s="605">
        <v>93</v>
      </c>
    </row>
    <row r="2121" spans="1:30" ht="15.75" thickBot="1" x14ac:dyDescent="0.3">
      <c r="A2121" s="593" t="s">
        <v>435</v>
      </c>
      <c r="B2121" s="692" t="s">
        <v>398</v>
      </c>
      <c r="C2121" s="692" t="s">
        <v>396</v>
      </c>
      <c r="D2121" s="600" t="s">
        <v>399</v>
      </c>
      <c r="E2121" s="602"/>
      <c r="F2121" s="602"/>
      <c r="G2121" s="602"/>
      <c r="H2121" s="602"/>
      <c r="I2121" s="602"/>
      <c r="J2121" s="602"/>
      <c r="K2121" s="602"/>
      <c r="L2121" s="602"/>
      <c r="M2121" s="602"/>
      <c r="N2121" s="602"/>
      <c r="O2121" s="602"/>
      <c r="P2121" s="602"/>
      <c r="Q2121" s="591"/>
      <c r="R2121" s="602"/>
      <c r="S2121" s="602"/>
      <c r="T2121" s="602"/>
      <c r="U2121" s="602"/>
      <c r="V2121" s="602"/>
      <c r="W2121" s="602"/>
      <c r="X2121" s="604">
        <v>1</v>
      </c>
      <c r="Y2121" s="602"/>
      <c r="Z2121" s="602"/>
      <c r="AA2121" s="602"/>
      <c r="AB2121" s="602"/>
      <c r="AC2121" s="602"/>
      <c r="AD2121" s="605">
        <v>1</v>
      </c>
    </row>
    <row r="2122" spans="1:30" ht="15.75" thickBot="1" x14ac:dyDescent="0.3">
      <c r="A2122" s="593" t="s">
        <v>435</v>
      </c>
      <c r="B2122" s="671" t="s">
        <v>400</v>
      </c>
      <c r="C2122" s="671" t="s">
        <v>400</v>
      </c>
      <c r="D2122" s="609" t="s">
        <v>400</v>
      </c>
      <c r="E2122" s="603">
        <v>4040</v>
      </c>
      <c r="F2122" s="603">
        <v>14206.33</v>
      </c>
      <c r="G2122" s="603">
        <v>314.02999999999997</v>
      </c>
      <c r="H2122" s="591"/>
      <c r="I2122" s="591"/>
      <c r="J2122" s="603">
        <v>20160</v>
      </c>
      <c r="K2122" s="603">
        <v>3480</v>
      </c>
      <c r="L2122" s="603">
        <v>6140</v>
      </c>
      <c r="M2122" s="603">
        <v>5360</v>
      </c>
      <c r="N2122" s="603">
        <v>5760</v>
      </c>
      <c r="O2122" s="591"/>
      <c r="P2122" s="603">
        <v>3720</v>
      </c>
      <c r="Q2122" s="603">
        <v>63180.36</v>
      </c>
      <c r="R2122" s="610">
        <v>5</v>
      </c>
      <c r="S2122" s="610">
        <v>60</v>
      </c>
      <c r="T2122" s="610">
        <v>1</v>
      </c>
      <c r="U2122" s="591"/>
      <c r="V2122" s="591"/>
      <c r="W2122" s="610">
        <v>29</v>
      </c>
      <c r="X2122" s="610">
        <v>7</v>
      </c>
      <c r="Y2122" s="610">
        <v>10</v>
      </c>
      <c r="Z2122" s="610">
        <v>13</v>
      </c>
      <c r="AA2122" s="610">
        <v>8</v>
      </c>
      <c r="AB2122" s="591"/>
      <c r="AC2122" s="610">
        <v>5</v>
      </c>
      <c r="AD2122" s="605">
        <v>99</v>
      </c>
    </row>
    <row r="2123" spans="1:30" ht="15.75" thickBot="1" x14ac:dyDescent="0.3">
      <c r="A2123" s="593" t="s">
        <v>436</v>
      </c>
      <c r="B2123" s="692" t="s">
        <v>398</v>
      </c>
      <c r="C2123" s="692" t="s">
        <v>396</v>
      </c>
      <c r="D2123" s="600" t="s">
        <v>397</v>
      </c>
      <c r="E2123" s="602"/>
      <c r="F2123" s="602"/>
      <c r="G2123" s="602"/>
      <c r="H2123" s="602"/>
      <c r="I2123" s="602"/>
      <c r="J2123" s="602"/>
      <c r="K2123" s="602"/>
      <c r="L2123" s="602"/>
      <c r="M2123" s="602"/>
      <c r="N2123" s="602"/>
      <c r="O2123" s="602"/>
      <c r="P2123" s="602"/>
      <c r="Q2123" s="591"/>
      <c r="R2123" s="602"/>
      <c r="S2123" s="602"/>
      <c r="T2123" s="602"/>
      <c r="U2123" s="602"/>
      <c r="V2123" s="602"/>
      <c r="W2123" s="602"/>
      <c r="X2123" s="604">
        <v>2</v>
      </c>
      <c r="Y2123" s="602"/>
      <c r="Z2123" s="602"/>
      <c r="AA2123" s="602"/>
      <c r="AB2123" s="602"/>
      <c r="AC2123" s="602"/>
      <c r="AD2123" s="605">
        <v>2</v>
      </c>
    </row>
    <row r="2124" spans="1:30" ht="15.75" thickBot="1" x14ac:dyDescent="0.3">
      <c r="A2124" s="593" t="s">
        <v>436</v>
      </c>
      <c r="B2124" s="692" t="s">
        <v>398</v>
      </c>
      <c r="C2124" s="692" t="s">
        <v>396</v>
      </c>
      <c r="D2124" s="606" t="s">
        <v>407</v>
      </c>
      <c r="E2124" s="670"/>
      <c r="F2124" s="670"/>
      <c r="G2124" s="670"/>
      <c r="H2124" s="670"/>
      <c r="I2124" s="670"/>
      <c r="J2124" s="670"/>
      <c r="K2124" s="670"/>
      <c r="L2124" s="670"/>
      <c r="M2124" s="670"/>
      <c r="N2124" s="670"/>
      <c r="O2124" s="670"/>
      <c r="P2124" s="670"/>
      <c r="Q2124" s="591"/>
      <c r="R2124" s="670"/>
      <c r="S2124" s="670"/>
      <c r="T2124" s="670"/>
      <c r="U2124" s="670"/>
      <c r="V2124" s="670"/>
      <c r="W2124" s="608">
        <v>2</v>
      </c>
      <c r="X2124" s="670"/>
      <c r="Y2124" s="670"/>
      <c r="Z2124" s="670"/>
      <c r="AA2124" s="670"/>
      <c r="AB2124" s="670"/>
      <c r="AC2124" s="670"/>
      <c r="AD2124" s="605">
        <v>2</v>
      </c>
    </row>
    <row r="2125" spans="1:30" ht="15.75" thickBot="1" x14ac:dyDescent="0.3">
      <c r="A2125" s="593" t="s">
        <v>436</v>
      </c>
      <c r="B2125" s="671" t="s">
        <v>400</v>
      </c>
      <c r="C2125" s="671" t="s">
        <v>400</v>
      </c>
      <c r="D2125" s="609" t="s">
        <v>400</v>
      </c>
      <c r="E2125" s="591"/>
      <c r="F2125" s="591"/>
      <c r="G2125" s="591"/>
      <c r="H2125" s="591"/>
      <c r="I2125" s="591"/>
      <c r="J2125" s="591"/>
      <c r="K2125" s="591"/>
      <c r="L2125" s="591"/>
      <c r="M2125" s="591"/>
      <c r="N2125" s="591"/>
      <c r="O2125" s="591"/>
      <c r="P2125" s="591"/>
      <c r="Q2125" s="591"/>
      <c r="R2125" s="591"/>
      <c r="S2125" s="591"/>
      <c r="T2125" s="591"/>
      <c r="U2125" s="591"/>
      <c r="V2125" s="591"/>
      <c r="W2125" s="610">
        <v>2</v>
      </c>
      <c r="X2125" s="610">
        <v>2</v>
      </c>
      <c r="Y2125" s="591"/>
      <c r="Z2125" s="591"/>
      <c r="AA2125" s="591"/>
      <c r="AB2125" s="591"/>
      <c r="AC2125" s="591"/>
      <c r="AD2125" s="605">
        <v>4</v>
      </c>
    </row>
    <row r="2126" spans="1:30" ht="15.75" thickBot="1" x14ac:dyDescent="0.3">
      <c r="A2126" s="593" t="s">
        <v>437</v>
      </c>
      <c r="B2126" s="672">
        <v>45163</v>
      </c>
      <c r="C2126" s="671" t="s">
        <v>396</v>
      </c>
      <c r="D2126" s="606" t="s">
        <v>397</v>
      </c>
      <c r="E2126" s="607">
        <v>642.42999999999995</v>
      </c>
      <c r="F2126" s="670"/>
      <c r="G2126" s="670"/>
      <c r="H2126" s="670"/>
      <c r="I2126" s="670"/>
      <c r="J2126" s="670"/>
      <c r="K2126" s="670"/>
      <c r="L2126" s="670"/>
      <c r="M2126" s="670"/>
      <c r="N2126" s="670"/>
      <c r="O2126" s="670"/>
      <c r="P2126" s="670"/>
      <c r="Q2126" s="603">
        <v>642.42999999999995</v>
      </c>
      <c r="R2126" s="608">
        <v>2</v>
      </c>
      <c r="S2126" s="670"/>
      <c r="T2126" s="670"/>
      <c r="U2126" s="670"/>
      <c r="V2126" s="670"/>
      <c r="W2126" s="670"/>
      <c r="X2126" s="670"/>
      <c r="Y2126" s="670"/>
      <c r="Z2126" s="670"/>
      <c r="AA2126" s="670"/>
      <c r="AB2126" s="670"/>
      <c r="AC2126" s="670"/>
      <c r="AD2126" s="605">
        <v>2</v>
      </c>
    </row>
    <row r="2127" spans="1:30" ht="15.75" thickBot="1" x14ac:dyDescent="0.3">
      <c r="A2127" s="593" t="s">
        <v>437</v>
      </c>
      <c r="B2127" s="673">
        <v>45189</v>
      </c>
      <c r="C2127" s="671" t="s">
        <v>396</v>
      </c>
      <c r="D2127" s="600" t="s">
        <v>397</v>
      </c>
      <c r="E2127" s="602"/>
      <c r="F2127" s="601">
        <v>1119.3499999999999</v>
      </c>
      <c r="G2127" s="602"/>
      <c r="H2127" s="602"/>
      <c r="I2127" s="602"/>
      <c r="J2127" s="602"/>
      <c r="K2127" s="602"/>
      <c r="L2127" s="602"/>
      <c r="M2127" s="602"/>
      <c r="N2127" s="602"/>
      <c r="O2127" s="602"/>
      <c r="P2127" s="602"/>
      <c r="Q2127" s="603">
        <v>1119.3499999999999</v>
      </c>
      <c r="R2127" s="602"/>
      <c r="S2127" s="604">
        <v>2</v>
      </c>
      <c r="T2127" s="602"/>
      <c r="U2127" s="602"/>
      <c r="V2127" s="602"/>
      <c r="W2127" s="602"/>
      <c r="X2127" s="602"/>
      <c r="Y2127" s="602"/>
      <c r="Z2127" s="602"/>
      <c r="AA2127" s="602"/>
      <c r="AB2127" s="602"/>
      <c r="AC2127" s="602"/>
      <c r="AD2127" s="605">
        <v>2</v>
      </c>
    </row>
    <row r="2128" spans="1:30" ht="15.75" thickBot="1" x14ac:dyDescent="0.3">
      <c r="A2128" s="593" t="s">
        <v>437</v>
      </c>
      <c r="B2128" s="672">
        <v>45195</v>
      </c>
      <c r="C2128" s="671" t="s">
        <v>396</v>
      </c>
      <c r="D2128" s="606" t="s">
        <v>397</v>
      </c>
      <c r="E2128" s="670"/>
      <c r="F2128" s="607">
        <v>928.86</v>
      </c>
      <c r="G2128" s="670"/>
      <c r="H2128" s="670"/>
      <c r="I2128" s="670"/>
      <c r="J2128" s="670"/>
      <c r="K2128" s="670"/>
      <c r="L2128" s="670"/>
      <c r="M2128" s="670"/>
      <c r="N2128" s="670"/>
      <c r="O2128" s="670"/>
      <c r="P2128" s="670"/>
      <c r="Q2128" s="603">
        <v>928.86</v>
      </c>
      <c r="R2128" s="670"/>
      <c r="S2128" s="608">
        <v>1</v>
      </c>
      <c r="T2128" s="670"/>
      <c r="U2128" s="670"/>
      <c r="V2128" s="670"/>
      <c r="W2128" s="670"/>
      <c r="X2128" s="670"/>
      <c r="Y2128" s="670"/>
      <c r="Z2128" s="670"/>
      <c r="AA2128" s="670"/>
      <c r="AB2128" s="670"/>
      <c r="AC2128" s="670"/>
      <c r="AD2128" s="605">
        <v>1</v>
      </c>
    </row>
    <row r="2129" spans="1:30" ht="15.75" thickBot="1" x14ac:dyDescent="0.3">
      <c r="A2129" s="593" t="s">
        <v>437</v>
      </c>
      <c r="B2129" s="673">
        <v>45229</v>
      </c>
      <c r="C2129" s="671" t="s">
        <v>396</v>
      </c>
      <c r="D2129" s="600" t="s">
        <v>397</v>
      </c>
      <c r="E2129" s="602"/>
      <c r="F2129" s="602"/>
      <c r="G2129" s="601">
        <v>1000</v>
      </c>
      <c r="H2129" s="602"/>
      <c r="I2129" s="602"/>
      <c r="J2129" s="602"/>
      <c r="K2129" s="602"/>
      <c r="L2129" s="602"/>
      <c r="M2129" s="602"/>
      <c r="N2129" s="602"/>
      <c r="O2129" s="602"/>
      <c r="P2129" s="602"/>
      <c r="Q2129" s="603">
        <v>1000</v>
      </c>
      <c r="R2129" s="602"/>
      <c r="S2129" s="602"/>
      <c r="T2129" s="604">
        <v>1</v>
      </c>
      <c r="U2129" s="602"/>
      <c r="V2129" s="602"/>
      <c r="W2129" s="602"/>
      <c r="X2129" s="602"/>
      <c r="Y2129" s="602"/>
      <c r="Z2129" s="602"/>
      <c r="AA2129" s="602"/>
      <c r="AB2129" s="602"/>
      <c r="AC2129" s="602"/>
      <c r="AD2129" s="605">
        <v>1</v>
      </c>
    </row>
    <row r="2130" spans="1:30" ht="15.75" thickBot="1" x14ac:dyDescent="0.3">
      <c r="A2130" s="593" t="s">
        <v>437</v>
      </c>
      <c r="B2130" s="672">
        <v>45232</v>
      </c>
      <c r="C2130" s="671" t="s">
        <v>396</v>
      </c>
      <c r="D2130" s="606" t="s">
        <v>397</v>
      </c>
      <c r="E2130" s="670"/>
      <c r="F2130" s="670"/>
      <c r="G2130" s="607">
        <v>741.73</v>
      </c>
      <c r="H2130" s="670"/>
      <c r="I2130" s="670"/>
      <c r="J2130" s="670"/>
      <c r="K2130" s="670"/>
      <c r="L2130" s="670"/>
      <c r="M2130" s="670"/>
      <c r="N2130" s="670"/>
      <c r="O2130" s="670"/>
      <c r="P2130" s="670"/>
      <c r="Q2130" s="603">
        <v>741.73</v>
      </c>
      <c r="R2130" s="670"/>
      <c r="S2130" s="670"/>
      <c r="T2130" s="608">
        <v>1</v>
      </c>
      <c r="U2130" s="670"/>
      <c r="V2130" s="670"/>
      <c r="W2130" s="670"/>
      <c r="X2130" s="670"/>
      <c r="Y2130" s="670"/>
      <c r="Z2130" s="670"/>
      <c r="AA2130" s="670"/>
      <c r="AB2130" s="670"/>
      <c r="AC2130" s="670"/>
      <c r="AD2130" s="605">
        <v>1</v>
      </c>
    </row>
    <row r="2131" spans="1:30" ht="15.75" thickBot="1" x14ac:dyDescent="0.3">
      <c r="A2131" s="593" t="s">
        <v>437</v>
      </c>
      <c r="B2131" s="673">
        <v>45243</v>
      </c>
      <c r="C2131" s="671" t="s">
        <v>396</v>
      </c>
      <c r="D2131" s="600" t="s">
        <v>397</v>
      </c>
      <c r="E2131" s="602"/>
      <c r="F2131" s="601">
        <v>750</v>
      </c>
      <c r="G2131" s="602"/>
      <c r="H2131" s="602"/>
      <c r="I2131" s="602"/>
      <c r="J2131" s="602"/>
      <c r="K2131" s="602"/>
      <c r="L2131" s="602"/>
      <c r="M2131" s="602"/>
      <c r="N2131" s="602"/>
      <c r="O2131" s="602"/>
      <c r="P2131" s="602"/>
      <c r="Q2131" s="603">
        <v>750</v>
      </c>
      <c r="R2131" s="602"/>
      <c r="S2131" s="604">
        <v>1</v>
      </c>
      <c r="T2131" s="602"/>
      <c r="U2131" s="602"/>
      <c r="V2131" s="602"/>
      <c r="W2131" s="602"/>
      <c r="X2131" s="602"/>
      <c r="Y2131" s="602"/>
      <c r="Z2131" s="602"/>
      <c r="AA2131" s="602"/>
      <c r="AB2131" s="602"/>
      <c r="AC2131" s="602"/>
      <c r="AD2131" s="605">
        <v>1</v>
      </c>
    </row>
    <row r="2132" spans="1:30" ht="15.75" thickBot="1" x14ac:dyDescent="0.3">
      <c r="A2132" s="593" t="s">
        <v>437</v>
      </c>
      <c r="B2132" s="672">
        <v>45265</v>
      </c>
      <c r="C2132" s="671" t="s">
        <v>396</v>
      </c>
      <c r="D2132" s="606" t="s">
        <v>397</v>
      </c>
      <c r="E2132" s="670"/>
      <c r="F2132" s="670"/>
      <c r="G2132" s="670"/>
      <c r="H2132" s="670"/>
      <c r="I2132" s="607">
        <v>1032.7</v>
      </c>
      <c r="J2132" s="670"/>
      <c r="K2132" s="670"/>
      <c r="L2132" s="670"/>
      <c r="M2132" s="670"/>
      <c r="N2132" s="670"/>
      <c r="O2132" s="670"/>
      <c r="P2132" s="670"/>
      <c r="Q2132" s="603">
        <v>1032.7</v>
      </c>
      <c r="R2132" s="670"/>
      <c r="S2132" s="670"/>
      <c r="T2132" s="670"/>
      <c r="U2132" s="670"/>
      <c r="V2132" s="608">
        <v>1</v>
      </c>
      <c r="W2132" s="670"/>
      <c r="X2132" s="670"/>
      <c r="Y2132" s="670"/>
      <c r="Z2132" s="670"/>
      <c r="AA2132" s="670"/>
      <c r="AB2132" s="670"/>
      <c r="AC2132" s="670"/>
      <c r="AD2132" s="605">
        <v>1</v>
      </c>
    </row>
    <row r="2133" spans="1:30" ht="15.75" thickBot="1" x14ac:dyDescent="0.3">
      <c r="A2133" s="593" t="s">
        <v>437</v>
      </c>
      <c r="B2133" s="673">
        <v>45271</v>
      </c>
      <c r="C2133" s="671" t="s">
        <v>396</v>
      </c>
      <c r="D2133" s="600" t="s">
        <v>397</v>
      </c>
      <c r="E2133" s="602"/>
      <c r="F2133" s="602"/>
      <c r="G2133" s="601">
        <v>486.5</v>
      </c>
      <c r="H2133" s="602"/>
      <c r="I2133" s="602"/>
      <c r="J2133" s="602"/>
      <c r="K2133" s="602"/>
      <c r="L2133" s="602"/>
      <c r="M2133" s="602"/>
      <c r="N2133" s="602"/>
      <c r="O2133" s="602"/>
      <c r="P2133" s="602"/>
      <c r="Q2133" s="603">
        <v>486.5</v>
      </c>
      <c r="R2133" s="602"/>
      <c r="S2133" s="602"/>
      <c r="T2133" s="604">
        <v>1</v>
      </c>
      <c r="U2133" s="602"/>
      <c r="V2133" s="602"/>
      <c r="W2133" s="602"/>
      <c r="X2133" s="602"/>
      <c r="Y2133" s="602"/>
      <c r="Z2133" s="602"/>
      <c r="AA2133" s="602"/>
      <c r="AB2133" s="602"/>
      <c r="AC2133" s="602"/>
      <c r="AD2133" s="605">
        <v>1</v>
      </c>
    </row>
    <row r="2134" spans="1:30" ht="15.75" thickBot="1" x14ac:dyDescent="0.3">
      <c r="A2134" s="593" t="s">
        <v>437</v>
      </c>
      <c r="B2134" s="672">
        <v>45280</v>
      </c>
      <c r="C2134" s="671" t="s">
        <v>396</v>
      </c>
      <c r="D2134" s="606" t="s">
        <v>397</v>
      </c>
      <c r="E2134" s="670"/>
      <c r="F2134" s="670"/>
      <c r="G2134" s="670"/>
      <c r="H2134" s="670"/>
      <c r="I2134" s="607">
        <v>228.09</v>
      </c>
      <c r="J2134" s="670"/>
      <c r="K2134" s="670"/>
      <c r="L2134" s="670"/>
      <c r="M2134" s="670"/>
      <c r="N2134" s="670"/>
      <c r="O2134" s="670"/>
      <c r="P2134" s="670"/>
      <c r="Q2134" s="603">
        <v>228.09</v>
      </c>
      <c r="R2134" s="670"/>
      <c r="S2134" s="670"/>
      <c r="T2134" s="670"/>
      <c r="U2134" s="670"/>
      <c r="V2134" s="608">
        <v>1</v>
      </c>
      <c r="W2134" s="670"/>
      <c r="X2134" s="670"/>
      <c r="Y2134" s="670"/>
      <c r="Z2134" s="670"/>
      <c r="AA2134" s="670"/>
      <c r="AB2134" s="670"/>
      <c r="AC2134" s="670"/>
      <c r="AD2134" s="605">
        <v>1</v>
      </c>
    </row>
    <row r="2135" spans="1:30" ht="15.75" thickBot="1" x14ac:dyDescent="0.3">
      <c r="A2135" s="593" t="s">
        <v>437</v>
      </c>
      <c r="B2135" s="673">
        <v>45313</v>
      </c>
      <c r="C2135" s="671" t="s">
        <v>396</v>
      </c>
      <c r="D2135" s="600" t="s">
        <v>397</v>
      </c>
      <c r="E2135" s="602"/>
      <c r="F2135" s="602"/>
      <c r="G2135" s="602"/>
      <c r="H2135" s="602"/>
      <c r="I2135" s="601">
        <v>241</v>
      </c>
      <c r="J2135" s="602"/>
      <c r="K2135" s="602"/>
      <c r="L2135" s="602"/>
      <c r="M2135" s="602"/>
      <c r="N2135" s="602"/>
      <c r="O2135" s="602"/>
      <c r="P2135" s="602"/>
      <c r="Q2135" s="603">
        <v>241</v>
      </c>
      <c r="R2135" s="602"/>
      <c r="S2135" s="602"/>
      <c r="T2135" s="602"/>
      <c r="U2135" s="602"/>
      <c r="V2135" s="604">
        <v>1</v>
      </c>
      <c r="W2135" s="602"/>
      <c r="X2135" s="602"/>
      <c r="Y2135" s="602"/>
      <c r="Z2135" s="602"/>
      <c r="AA2135" s="602"/>
      <c r="AB2135" s="602"/>
      <c r="AC2135" s="602"/>
      <c r="AD2135" s="605">
        <v>1</v>
      </c>
    </row>
    <row r="2136" spans="1:30" ht="15.75" thickBot="1" x14ac:dyDescent="0.3">
      <c r="A2136" s="593" t="s">
        <v>437</v>
      </c>
      <c r="B2136" s="672">
        <v>45362</v>
      </c>
      <c r="C2136" s="671" t="s">
        <v>396</v>
      </c>
      <c r="D2136" s="606" t="s">
        <v>397</v>
      </c>
      <c r="E2136" s="670"/>
      <c r="F2136" s="670"/>
      <c r="G2136" s="670"/>
      <c r="H2136" s="670"/>
      <c r="I2136" s="670"/>
      <c r="J2136" s="670"/>
      <c r="K2136" s="670"/>
      <c r="L2136" s="607">
        <v>750</v>
      </c>
      <c r="M2136" s="670"/>
      <c r="N2136" s="670"/>
      <c r="O2136" s="670"/>
      <c r="P2136" s="670"/>
      <c r="Q2136" s="603">
        <v>750</v>
      </c>
      <c r="R2136" s="670"/>
      <c r="S2136" s="670"/>
      <c r="T2136" s="670"/>
      <c r="U2136" s="670"/>
      <c r="V2136" s="670"/>
      <c r="W2136" s="670"/>
      <c r="X2136" s="670"/>
      <c r="Y2136" s="608">
        <v>1</v>
      </c>
      <c r="Z2136" s="670"/>
      <c r="AA2136" s="670"/>
      <c r="AB2136" s="670"/>
      <c r="AC2136" s="670"/>
      <c r="AD2136" s="605">
        <v>1</v>
      </c>
    </row>
    <row r="2137" spans="1:30" ht="15.75" thickBot="1" x14ac:dyDescent="0.3">
      <c r="A2137" s="593" t="s">
        <v>437</v>
      </c>
      <c r="B2137" s="673">
        <v>45364</v>
      </c>
      <c r="C2137" s="671" t="s">
        <v>396</v>
      </c>
      <c r="D2137" s="600" t="s">
        <v>397</v>
      </c>
      <c r="E2137" s="602"/>
      <c r="F2137" s="602"/>
      <c r="G2137" s="602"/>
      <c r="H2137" s="602"/>
      <c r="I2137" s="602"/>
      <c r="J2137" s="602"/>
      <c r="K2137" s="602"/>
      <c r="L2137" s="601">
        <v>750</v>
      </c>
      <c r="M2137" s="602"/>
      <c r="N2137" s="602"/>
      <c r="O2137" s="602"/>
      <c r="P2137" s="602"/>
      <c r="Q2137" s="603">
        <v>750</v>
      </c>
      <c r="R2137" s="602"/>
      <c r="S2137" s="602"/>
      <c r="T2137" s="602"/>
      <c r="U2137" s="602"/>
      <c r="V2137" s="602"/>
      <c r="W2137" s="602"/>
      <c r="X2137" s="602"/>
      <c r="Y2137" s="604">
        <v>1</v>
      </c>
      <c r="Z2137" s="602"/>
      <c r="AA2137" s="602"/>
      <c r="AB2137" s="602"/>
      <c r="AC2137" s="602"/>
      <c r="AD2137" s="605">
        <v>1</v>
      </c>
    </row>
    <row r="2138" spans="1:30" ht="15.75" thickBot="1" x14ac:dyDescent="0.3">
      <c r="A2138" s="593" t="s">
        <v>437</v>
      </c>
      <c r="B2138" s="672">
        <v>45369</v>
      </c>
      <c r="C2138" s="671" t="s">
        <v>396</v>
      </c>
      <c r="D2138" s="606" t="s">
        <v>397</v>
      </c>
      <c r="E2138" s="670"/>
      <c r="F2138" s="670"/>
      <c r="G2138" s="670"/>
      <c r="H2138" s="670"/>
      <c r="I2138" s="670"/>
      <c r="J2138" s="670"/>
      <c r="K2138" s="670"/>
      <c r="L2138" s="607">
        <v>548.84</v>
      </c>
      <c r="M2138" s="670"/>
      <c r="N2138" s="670"/>
      <c r="O2138" s="670"/>
      <c r="P2138" s="670"/>
      <c r="Q2138" s="603">
        <v>548.84</v>
      </c>
      <c r="R2138" s="670"/>
      <c r="S2138" s="670"/>
      <c r="T2138" s="670"/>
      <c r="U2138" s="670"/>
      <c r="V2138" s="670"/>
      <c r="W2138" s="670"/>
      <c r="X2138" s="670"/>
      <c r="Y2138" s="608">
        <v>1</v>
      </c>
      <c r="Z2138" s="670"/>
      <c r="AA2138" s="670"/>
      <c r="AB2138" s="670"/>
      <c r="AC2138" s="670"/>
      <c r="AD2138" s="605">
        <v>1</v>
      </c>
    </row>
    <row r="2139" spans="1:30" ht="15.75" thickBot="1" x14ac:dyDescent="0.3">
      <c r="A2139" s="593" t="s">
        <v>437</v>
      </c>
      <c r="B2139" s="673">
        <v>45405</v>
      </c>
      <c r="C2139" s="671" t="s">
        <v>396</v>
      </c>
      <c r="D2139" s="600" t="s">
        <v>397</v>
      </c>
      <c r="E2139" s="602"/>
      <c r="F2139" s="602"/>
      <c r="G2139" s="602"/>
      <c r="H2139" s="602"/>
      <c r="I2139" s="602"/>
      <c r="J2139" s="602"/>
      <c r="K2139" s="602"/>
      <c r="L2139" s="601">
        <v>750</v>
      </c>
      <c r="M2139" s="602"/>
      <c r="N2139" s="602"/>
      <c r="O2139" s="602"/>
      <c r="P2139" s="602"/>
      <c r="Q2139" s="603">
        <v>750</v>
      </c>
      <c r="R2139" s="602"/>
      <c r="S2139" s="602"/>
      <c r="T2139" s="602"/>
      <c r="U2139" s="602"/>
      <c r="V2139" s="602"/>
      <c r="W2139" s="602"/>
      <c r="X2139" s="602"/>
      <c r="Y2139" s="604">
        <v>1</v>
      </c>
      <c r="Z2139" s="602"/>
      <c r="AA2139" s="602"/>
      <c r="AB2139" s="602"/>
      <c r="AC2139" s="602"/>
      <c r="AD2139" s="605">
        <v>1</v>
      </c>
    </row>
    <row r="2140" spans="1:30" ht="15.75" thickBot="1" x14ac:dyDescent="0.3">
      <c r="A2140" s="593" t="s">
        <v>437</v>
      </c>
      <c r="B2140" s="672">
        <v>45432</v>
      </c>
      <c r="C2140" s="671" t="s">
        <v>396</v>
      </c>
      <c r="D2140" s="606" t="s">
        <v>397</v>
      </c>
      <c r="E2140" s="670"/>
      <c r="F2140" s="670"/>
      <c r="G2140" s="670"/>
      <c r="H2140" s="670"/>
      <c r="I2140" s="670"/>
      <c r="J2140" s="670"/>
      <c r="K2140" s="670"/>
      <c r="L2140" s="670"/>
      <c r="M2140" s="607">
        <v>750</v>
      </c>
      <c r="N2140" s="670"/>
      <c r="O2140" s="670"/>
      <c r="P2140" s="670"/>
      <c r="Q2140" s="603">
        <v>750</v>
      </c>
      <c r="R2140" s="670"/>
      <c r="S2140" s="670"/>
      <c r="T2140" s="670"/>
      <c r="U2140" s="670"/>
      <c r="V2140" s="670"/>
      <c r="W2140" s="670"/>
      <c r="X2140" s="670"/>
      <c r="Y2140" s="670"/>
      <c r="Z2140" s="608">
        <v>1</v>
      </c>
      <c r="AA2140" s="670"/>
      <c r="AB2140" s="670"/>
      <c r="AC2140" s="670"/>
      <c r="AD2140" s="605">
        <v>1</v>
      </c>
    </row>
    <row r="2141" spans="1:30" ht="15.75" thickBot="1" x14ac:dyDescent="0.3">
      <c r="A2141" s="593" t="s">
        <v>437</v>
      </c>
      <c r="B2141" s="673">
        <v>45450</v>
      </c>
      <c r="C2141" s="671" t="s">
        <v>396</v>
      </c>
      <c r="D2141" s="600" t="s">
        <v>397</v>
      </c>
      <c r="E2141" s="602"/>
      <c r="F2141" s="602"/>
      <c r="G2141" s="602"/>
      <c r="H2141" s="602"/>
      <c r="I2141" s="602"/>
      <c r="J2141" s="602"/>
      <c r="K2141" s="602"/>
      <c r="L2141" s="602"/>
      <c r="M2141" s="602"/>
      <c r="N2141" s="602"/>
      <c r="O2141" s="601">
        <v>484.95</v>
      </c>
      <c r="P2141" s="602"/>
      <c r="Q2141" s="603">
        <v>484.95</v>
      </c>
      <c r="R2141" s="602"/>
      <c r="S2141" s="602"/>
      <c r="T2141" s="602"/>
      <c r="U2141" s="602"/>
      <c r="V2141" s="602"/>
      <c r="W2141" s="602"/>
      <c r="X2141" s="602"/>
      <c r="Y2141" s="602"/>
      <c r="Z2141" s="602"/>
      <c r="AA2141" s="602"/>
      <c r="AB2141" s="604">
        <v>1</v>
      </c>
      <c r="AC2141" s="602"/>
      <c r="AD2141" s="605">
        <v>1</v>
      </c>
    </row>
    <row r="2142" spans="1:30" ht="15.75" thickBot="1" x14ac:dyDescent="0.3">
      <c r="A2142" s="593" t="s">
        <v>437</v>
      </c>
      <c r="B2142" s="672">
        <v>45490</v>
      </c>
      <c r="C2142" s="671" t="s">
        <v>396</v>
      </c>
      <c r="D2142" s="606" t="s">
        <v>397</v>
      </c>
      <c r="E2142" s="670"/>
      <c r="F2142" s="670"/>
      <c r="G2142" s="670"/>
      <c r="H2142" s="670"/>
      <c r="I2142" s="670"/>
      <c r="J2142" s="670"/>
      <c r="K2142" s="670"/>
      <c r="L2142" s="670"/>
      <c r="M2142" s="670"/>
      <c r="N2142" s="670"/>
      <c r="O2142" s="670"/>
      <c r="P2142" s="607">
        <v>880.7</v>
      </c>
      <c r="Q2142" s="603">
        <v>880.7</v>
      </c>
      <c r="R2142" s="670"/>
      <c r="S2142" s="670"/>
      <c r="T2142" s="670"/>
      <c r="U2142" s="670"/>
      <c r="V2142" s="670"/>
      <c r="W2142" s="670"/>
      <c r="X2142" s="670"/>
      <c r="Y2142" s="670"/>
      <c r="Z2142" s="670"/>
      <c r="AA2142" s="670"/>
      <c r="AB2142" s="670"/>
      <c r="AC2142" s="608">
        <v>1</v>
      </c>
      <c r="AD2142" s="605">
        <v>1</v>
      </c>
    </row>
    <row r="2143" spans="1:30" ht="15.75" thickBot="1" x14ac:dyDescent="0.3">
      <c r="A2143" s="593" t="s">
        <v>437</v>
      </c>
      <c r="B2143" s="671" t="s">
        <v>398</v>
      </c>
      <c r="C2143" s="671" t="s">
        <v>396</v>
      </c>
      <c r="D2143" s="600" t="s">
        <v>397</v>
      </c>
      <c r="E2143" s="602"/>
      <c r="F2143" s="602"/>
      <c r="G2143" s="602"/>
      <c r="H2143" s="602"/>
      <c r="I2143" s="602"/>
      <c r="J2143" s="602"/>
      <c r="K2143" s="602"/>
      <c r="L2143" s="602"/>
      <c r="M2143" s="602"/>
      <c r="N2143" s="602"/>
      <c r="O2143" s="602"/>
      <c r="P2143" s="602"/>
      <c r="Q2143" s="591"/>
      <c r="R2143" s="604">
        <v>3</v>
      </c>
      <c r="S2143" s="604">
        <v>1</v>
      </c>
      <c r="T2143" s="604">
        <v>2</v>
      </c>
      <c r="U2143" s="602"/>
      <c r="V2143" s="604">
        <v>2</v>
      </c>
      <c r="W2143" s="602"/>
      <c r="X2143" s="602"/>
      <c r="Y2143" s="604">
        <v>4</v>
      </c>
      <c r="Z2143" s="604">
        <v>2</v>
      </c>
      <c r="AA2143" s="602"/>
      <c r="AB2143" s="602"/>
      <c r="AC2143" s="604">
        <v>5</v>
      </c>
      <c r="AD2143" s="605">
        <v>19</v>
      </c>
    </row>
    <row r="2144" spans="1:30" ht="15.75" thickBot="1" x14ac:dyDescent="0.3">
      <c r="A2144" s="593" t="s">
        <v>437</v>
      </c>
      <c r="B2144" s="671" t="s">
        <v>400</v>
      </c>
      <c r="C2144" s="671" t="s">
        <v>400</v>
      </c>
      <c r="D2144" s="609" t="s">
        <v>400</v>
      </c>
      <c r="E2144" s="603">
        <v>642.42999999999995</v>
      </c>
      <c r="F2144" s="603">
        <v>2798.21</v>
      </c>
      <c r="G2144" s="603">
        <v>2228.23</v>
      </c>
      <c r="H2144" s="591"/>
      <c r="I2144" s="603">
        <v>1501.79</v>
      </c>
      <c r="J2144" s="591"/>
      <c r="K2144" s="591"/>
      <c r="L2144" s="603">
        <v>2798.84</v>
      </c>
      <c r="M2144" s="603">
        <v>750</v>
      </c>
      <c r="N2144" s="591"/>
      <c r="O2144" s="603">
        <v>484.95</v>
      </c>
      <c r="P2144" s="603">
        <v>880.7</v>
      </c>
      <c r="Q2144" s="603">
        <v>12085.15</v>
      </c>
      <c r="R2144" s="610">
        <v>5</v>
      </c>
      <c r="S2144" s="610">
        <v>4</v>
      </c>
      <c r="T2144" s="610">
        <v>3</v>
      </c>
      <c r="U2144" s="591"/>
      <c r="V2144" s="610">
        <v>4</v>
      </c>
      <c r="W2144" s="591"/>
      <c r="X2144" s="591"/>
      <c r="Y2144" s="610">
        <v>5</v>
      </c>
      <c r="Z2144" s="610">
        <v>2</v>
      </c>
      <c r="AA2144" s="591"/>
      <c r="AB2144" s="610">
        <v>1</v>
      </c>
      <c r="AC2144" s="610">
        <v>5</v>
      </c>
      <c r="AD2144" s="605">
        <v>28</v>
      </c>
    </row>
    <row r="2145" spans="1:30" ht="15.75" thickBot="1" x14ac:dyDescent="0.3">
      <c r="A2145" s="593" t="s">
        <v>438</v>
      </c>
      <c r="B2145" s="673">
        <v>45139</v>
      </c>
      <c r="C2145" s="671" t="s">
        <v>396</v>
      </c>
      <c r="D2145" s="600" t="s">
        <v>397</v>
      </c>
      <c r="E2145" s="601">
        <v>400</v>
      </c>
      <c r="F2145" s="602"/>
      <c r="G2145" s="602"/>
      <c r="H2145" s="602"/>
      <c r="I2145" s="602"/>
      <c r="J2145" s="602"/>
      <c r="K2145" s="602"/>
      <c r="L2145" s="602"/>
      <c r="M2145" s="602"/>
      <c r="N2145" s="602"/>
      <c r="O2145" s="602"/>
      <c r="P2145" s="602"/>
      <c r="Q2145" s="603">
        <v>400</v>
      </c>
      <c r="R2145" s="604">
        <v>2</v>
      </c>
      <c r="S2145" s="602"/>
      <c r="T2145" s="602"/>
      <c r="U2145" s="602"/>
      <c r="V2145" s="602"/>
      <c r="W2145" s="602"/>
      <c r="X2145" s="602"/>
      <c r="Y2145" s="602"/>
      <c r="Z2145" s="602"/>
      <c r="AA2145" s="602"/>
      <c r="AB2145" s="602"/>
      <c r="AC2145" s="602"/>
      <c r="AD2145" s="605">
        <v>2</v>
      </c>
    </row>
    <row r="2146" spans="1:30" ht="15.75" thickBot="1" x14ac:dyDescent="0.3">
      <c r="A2146" s="593" t="s">
        <v>438</v>
      </c>
      <c r="B2146" s="672">
        <v>45140</v>
      </c>
      <c r="C2146" s="671" t="s">
        <v>396</v>
      </c>
      <c r="D2146" s="606" t="s">
        <v>397</v>
      </c>
      <c r="E2146" s="607">
        <v>2252.94</v>
      </c>
      <c r="F2146" s="670"/>
      <c r="G2146" s="670"/>
      <c r="H2146" s="670"/>
      <c r="I2146" s="670"/>
      <c r="J2146" s="670"/>
      <c r="K2146" s="670"/>
      <c r="L2146" s="670"/>
      <c r="M2146" s="670"/>
      <c r="N2146" s="670"/>
      <c r="O2146" s="670"/>
      <c r="P2146" s="670"/>
      <c r="Q2146" s="603">
        <v>2252.94</v>
      </c>
      <c r="R2146" s="608">
        <v>9</v>
      </c>
      <c r="S2146" s="670"/>
      <c r="T2146" s="670"/>
      <c r="U2146" s="670"/>
      <c r="V2146" s="670"/>
      <c r="W2146" s="670"/>
      <c r="X2146" s="670"/>
      <c r="Y2146" s="670"/>
      <c r="Z2146" s="670"/>
      <c r="AA2146" s="670"/>
      <c r="AB2146" s="670"/>
      <c r="AC2146" s="670"/>
      <c r="AD2146" s="605">
        <v>9</v>
      </c>
    </row>
    <row r="2147" spans="1:30" ht="15.75" thickBot="1" x14ac:dyDescent="0.3">
      <c r="A2147" s="593" t="s">
        <v>438</v>
      </c>
      <c r="B2147" s="673">
        <v>45154</v>
      </c>
      <c r="C2147" s="671" t="s">
        <v>396</v>
      </c>
      <c r="D2147" s="600" t="s">
        <v>397</v>
      </c>
      <c r="E2147" s="601">
        <v>1049.3699999999999</v>
      </c>
      <c r="F2147" s="602"/>
      <c r="G2147" s="602"/>
      <c r="H2147" s="602"/>
      <c r="I2147" s="602"/>
      <c r="J2147" s="602"/>
      <c r="K2147" s="602"/>
      <c r="L2147" s="602"/>
      <c r="M2147" s="602"/>
      <c r="N2147" s="602"/>
      <c r="O2147" s="602"/>
      <c r="P2147" s="602"/>
      <c r="Q2147" s="603">
        <v>1049.3699999999999</v>
      </c>
      <c r="R2147" s="604">
        <v>2</v>
      </c>
      <c r="S2147" s="602"/>
      <c r="T2147" s="602"/>
      <c r="U2147" s="602"/>
      <c r="V2147" s="602"/>
      <c r="W2147" s="602"/>
      <c r="X2147" s="602"/>
      <c r="Y2147" s="602"/>
      <c r="Z2147" s="602"/>
      <c r="AA2147" s="602"/>
      <c r="AB2147" s="602"/>
      <c r="AC2147" s="602"/>
      <c r="AD2147" s="605">
        <v>2</v>
      </c>
    </row>
    <row r="2148" spans="1:30" ht="15.75" thickBot="1" x14ac:dyDescent="0.3">
      <c r="A2148" s="593" t="s">
        <v>438</v>
      </c>
      <c r="B2148" s="672">
        <v>45162</v>
      </c>
      <c r="C2148" s="671" t="s">
        <v>396</v>
      </c>
      <c r="D2148" s="606" t="s">
        <v>397</v>
      </c>
      <c r="E2148" s="607">
        <v>7802.49</v>
      </c>
      <c r="F2148" s="670"/>
      <c r="G2148" s="670"/>
      <c r="H2148" s="670"/>
      <c r="I2148" s="670"/>
      <c r="J2148" s="670"/>
      <c r="K2148" s="670"/>
      <c r="L2148" s="670"/>
      <c r="M2148" s="670"/>
      <c r="N2148" s="670"/>
      <c r="O2148" s="670"/>
      <c r="P2148" s="670"/>
      <c r="Q2148" s="603">
        <v>7802.49</v>
      </c>
      <c r="R2148" s="608">
        <v>18</v>
      </c>
      <c r="S2148" s="670"/>
      <c r="T2148" s="670"/>
      <c r="U2148" s="670"/>
      <c r="V2148" s="670"/>
      <c r="W2148" s="670"/>
      <c r="X2148" s="670"/>
      <c r="Y2148" s="670"/>
      <c r="Z2148" s="670"/>
      <c r="AA2148" s="670"/>
      <c r="AB2148" s="670"/>
      <c r="AC2148" s="670"/>
      <c r="AD2148" s="605">
        <v>18</v>
      </c>
    </row>
    <row r="2149" spans="1:30" ht="15.75" thickBot="1" x14ac:dyDescent="0.3">
      <c r="A2149" s="593" t="s">
        <v>438</v>
      </c>
      <c r="B2149" s="673">
        <v>45166</v>
      </c>
      <c r="C2149" s="671" t="s">
        <v>396</v>
      </c>
      <c r="D2149" s="600" t="s">
        <v>397</v>
      </c>
      <c r="E2149" s="601">
        <v>7307.08</v>
      </c>
      <c r="F2149" s="602"/>
      <c r="G2149" s="602"/>
      <c r="H2149" s="602"/>
      <c r="I2149" s="602"/>
      <c r="J2149" s="602"/>
      <c r="K2149" s="602"/>
      <c r="L2149" s="602"/>
      <c r="M2149" s="602"/>
      <c r="N2149" s="602"/>
      <c r="O2149" s="602"/>
      <c r="P2149" s="602"/>
      <c r="Q2149" s="603">
        <v>7307.08</v>
      </c>
      <c r="R2149" s="604">
        <v>22</v>
      </c>
      <c r="S2149" s="602"/>
      <c r="T2149" s="602"/>
      <c r="U2149" s="602"/>
      <c r="V2149" s="602"/>
      <c r="W2149" s="602"/>
      <c r="X2149" s="602"/>
      <c r="Y2149" s="602"/>
      <c r="Z2149" s="602"/>
      <c r="AA2149" s="602"/>
      <c r="AB2149" s="602"/>
      <c r="AC2149" s="602"/>
      <c r="AD2149" s="605">
        <v>22</v>
      </c>
    </row>
    <row r="2150" spans="1:30" ht="15.75" thickBot="1" x14ac:dyDescent="0.3">
      <c r="A2150" s="593" t="s">
        <v>438</v>
      </c>
      <c r="B2150" s="672">
        <v>45174</v>
      </c>
      <c r="C2150" s="671" t="s">
        <v>396</v>
      </c>
      <c r="D2150" s="606" t="s">
        <v>397</v>
      </c>
      <c r="E2150" s="607">
        <v>8276.93</v>
      </c>
      <c r="F2150" s="607">
        <v>514.09</v>
      </c>
      <c r="G2150" s="670"/>
      <c r="H2150" s="670"/>
      <c r="I2150" s="670"/>
      <c r="J2150" s="670"/>
      <c r="K2150" s="670"/>
      <c r="L2150" s="670"/>
      <c r="M2150" s="670"/>
      <c r="N2150" s="670"/>
      <c r="O2150" s="670"/>
      <c r="P2150" s="670"/>
      <c r="Q2150" s="603">
        <v>8791.02</v>
      </c>
      <c r="R2150" s="608">
        <v>29</v>
      </c>
      <c r="S2150" s="608">
        <v>2</v>
      </c>
      <c r="T2150" s="670"/>
      <c r="U2150" s="670"/>
      <c r="V2150" s="670"/>
      <c r="W2150" s="670"/>
      <c r="X2150" s="670"/>
      <c r="Y2150" s="670"/>
      <c r="Z2150" s="670"/>
      <c r="AA2150" s="670"/>
      <c r="AB2150" s="670"/>
      <c r="AC2150" s="670"/>
      <c r="AD2150" s="605">
        <v>31</v>
      </c>
    </row>
    <row r="2151" spans="1:30" ht="15.75" thickBot="1" x14ac:dyDescent="0.3">
      <c r="A2151" s="593" t="s">
        <v>438</v>
      </c>
      <c r="B2151" s="673">
        <v>45182</v>
      </c>
      <c r="C2151" s="671" t="s">
        <v>396</v>
      </c>
      <c r="D2151" s="600" t="s">
        <v>397</v>
      </c>
      <c r="E2151" s="601">
        <v>8803.49</v>
      </c>
      <c r="F2151" s="601">
        <v>811.83</v>
      </c>
      <c r="G2151" s="602"/>
      <c r="H2151" s="602"/>
      <c r="I2151" s="602"/>
      <c r="J2151" s="602"/>
      <c r="K2151" s="602"/>
      <c r="L2151" s="602"/>
      <c r="M2151" s="602"/>
      <c r="N2151" s="602"/>
      <c r="O2151" s="602"/>
      <c r="P2151" s="602"/>
      <c r="Q2151" s="603">
        <v>9615.32</v>
      </c>
      <c r="R2151" s="604">
        <v>37</v>
      </c>
      <c r="S2151" s="604">
        <v>3</v>
      </c>
      <c r="T2151" s="602"/>
      <c r="U2151" s="602"/>
      <c r="V2151" s="602"/>
      <c r="W2151" s="602"/>
      <c r="X2151" s="602"/>
      <c r="Y2151" s="602"/>
      <c r="Z2151" s="602"/>
      <c r="AA2151" s="602"/>
      <c r="AB2151" s="602"/>
      <c r="AC2151" s="602"/>
      <c r="AD2151" s="605">
        <v>39</v>
      </c>
    </row>
    <row r="2152" spans="1:30" ht="15.75" thickBot="1" x14ac:dyDescent="0.3">
      <c r="A2152" s="593" t="s">
        <v>438</v>
      </c>
      <c r="B2152" s="672">
        <v>45184</v>
      </c>
      <c r="C2152" s="671" t="s">
        <v>396</v>
      </c>
      <c r="D2152" s="606" t="s">
        <v>397</v>
      </c>
      <c r="E2152" s="607">
        <v>2728.17</v>
      </c>
      <c r="F2152" s="607">
        <v>3164.49</v>
      </c>
      <c r="G2152" s="670"/>
      <c r="H2152" s="670"/>
      <c r="I2152" s="670"/>
      <c r="J2152" s="670"/>
      <c r="K2152" s="670"/>
      <c r="L2152" s="670"/>
      <c r="M2152" s="670"/>
      <c r="N2152" s="670"/>
      <c r="O2152" s="670"/>
      <c r="P2152" s="670"/>
      <c r="Q2152" s="603">
        <v>5892.66</v>
      </c>
      <c r="R2152" s="608">
        <v>11</v>
      </c>
      <c r="S2152" s="608">
        <v>6</v>
      </c>
      <c r="T2152" s="670"/>
      <c r="U2152" s="670"/>
      <c r="V2152" s="670"/>
      <c r="W2152" s="670"/>
      <c r="X2152" s="670"/>
      <c r="Y2152" s="670"/>
      <c r="Z2152" s="670"/>
      <c r="AA2152" s="670"/>
      <c r="AB2152" s="670"/>
      <c r="AC2152" s="670"/>
      <c r="AD2152" s="605">
        <v>17</v>
      </c>
    </row>
    <row r="2153" spans="1:30" ht="15.75" thickBot="1" x14ac:dyDescent="0.3">
      <c r="A2153" s="593" t="s">
        <v>438</v>
      </c>
      <c r="B2153" s="673">
        <v>45189</v>
      </c>
      <c r="C2153" s="671" t="s">
        <v>396</v>
      </c>
      <c r="D2153" s="600" t="s">
        <v>397</v>
      </c>
      <c r="E2153" s="602"/>
      <c r="F2153" s="601">
        <v>4233.9399999999996</v>
      </c>
      <c r="G2153" s="602"/>
      <c r="H2153" s="602"/>
      <c r="I2153" s="602"/>
      <c r="J2153" s="602"/>
      <c r="K2153" s="602"/>
      <c r="L2153" s="602"/>
      <c r="M2153" s="602"/>
      <c r="N2153" s="602"/>
      <c r="O2153" s="602"/>
      <c r="P2153" s="602"/>
      <c r="Q2153" s="603">
        <v>4233.9399999999996</v>
      </c>
      <c r="R2153" s="602"/>
      <c r="S2153" s="604">
        <v>16</v>
      </c>
      <c r="T2153" s="602"/>
      <c r="U2153" s="602"/>
      <c r="V2153" s="602"/>
      <c r="W2153" s="602"/>
      <c r="X2153" s="602"/>
      <c r="Y2153" s="602"/>
      <c r="Z2153" s="602"/>
      <c r="AA2153" s="602"/>
      <c r="AB2153" s="602"/>
      <c r="AC2153" s="602"/>
      <c r="AD2153" s="605">
        <v>16</v>
      </c>
    </row>
    <row r="2154" spans="1:30" ht="15.75" thickBot="1" x14ac:dyDescent="0.3">
      <c r="A2154" s="593" t="s">
        <v>438</v>
      </c>
      <c r="B2154" s="672">
        <v>45195</v>
      </c>
      <c r="C2154" s="671" t="s">
        <v>396</v>
      </c>
      <c r="D2154" s="606" t="s">
        <v>397</v>
      </c>
      <c r="E2154" s="670"/>
      <c r="F2154" s="607">
        <v>4811.8999999999996</v>
      </c>
      <c r="G2154" s="670"/>
      <c r="H2154" s="670"/>
      <c r="I2154" s="670"/>
      <c r="J2154" s="670"/>
      <c r="K2154" s="670"/>
      <c r="L2154" s="670"/>
      <c r="M2154" s="670"/>
      <c r="N2154" s="670"/>
      <c r="O2154" s="670"/>
      <c r="P2154" s="670"/>
      <c r="Q2154" s="603">
        <v>4811.8999999999996</v>
      </c>
      <c r="R2154" s="670"/>
      <c r="S2154" s="608">
        <v>25</v>
      </c>
      <c r="T2154" s="670"/>
      <c r="U2154" s="670"/>
      <c r="V2154" s="670"/>
      <c r="W2154" s="670"/>
      <c r="X2154" s="670"/>
      <c r="Y2154" s="670"/>
      <c r="Z2154" s="670"/>
      <c r="AA2154" s="670"/>
      <c r="AB2154" s="670"/>
      <c r="AC2154" s="670"/>
      <c r="AD2154" s="605">
        <v>25</v>
      </c>
    </row>
    <row r="2155" spans="1:30" ht="15.75" thickBot="1" x14ac:dyDescent="0.3">
      <c r="A2155" s="593" t="s">
        <v>438</v>
      </c>
      <c r="B2155" s="673">
        <v>45202</v>
      </c>
      <c r="C2155" s="671" t="s">
        <v>396</v>
      </c>
      <c r="D2155" s="600" t="s">
        <v>397</v>
      </c>
      <c r="E2155" s="602"/>
      <c r="F2155" s="601">
        <v>9742.14</v>
      </c>
      <c r="G2155" s="601">
        <v>914.99</v>
      </c>
      <c r="H2155" s="602"/>
      <c r="I2155" s="602"/>
      <c r="J2155" s="602"/>
      <c r="K2155" s="602"/>
      <c r="L2155" s="602"/>
      <c r="M2155" s="602"/>
      <c r="N2155" s="602"/>
      <c r="O2155" s="602"/>
      <c r="P2155" s="602"/>
      <c r="Q2155" s="603">
        <v>10657.13</v>
      </c>
      <c r="R2155" s="602"/>
      <c r="S2155" s="604">
        <v>45</v>
      </c>
      <c r="T2155" s="604">
        <v>4</v>
      </c>
      <c r="U2155" s="602"/>
      <c r="V2155" s="602"/>
      <c r="W2155" s="602"/>
      <c r="X2155" s="602"/>
      <c r="Y2155" s="602"/>
      <c r="Z2155" s="602"/>
      <c r="AA2155" s="602"/>
      <c r="AB2155" s="602"/>
      <c r="AC2155" s="602"/>
      <c r="AD2155" s="605">
        <v>48</v>
      </c>
    </row>
    <row r="2156" spans="1:30" ht="15.75" thickBot="1" x14ac:dyDescent="0.3">
      <c r="A2156" s="593" t="s">
        <v>438</v>
      </c>
      <c r="B2156" s="672">
        <v>45210</v>
      </c>
      <c r="C2156" s="671" t="s">
        <v>396</v>
      </c>
      <c r="D2156" s="606" t="s">
        <v>397</v>
      </c>
      <c r="E2156" s="670"/>
      <c r="F2156" s="607">
        <v>3287.51</v>
      </c>
      <c r="G2156" s="670"/>
      <c r="H2156" s="670"/>
      <c r="I2156" s="670"/>
      <c r="J2156" s="670"/>
      <c r="K2156" s="670"/>
      <c r="L2156" s="670"/>
      <c r="M2156" s="670"/>
      <c r="N2156" s="670"/>
      <c r="O2156" s="670"/>
      <c r="P2156" s="670"/>
      <c r="Q2156" s="603">
        <v>3287.51</v>
      </c>
      <c r="R2156" s="670"/>
      <c r="S2156" s="608">
        <v>15</v>
      </c>
      <c r="T2156" s="670"/>
      <c r="U2156" s="670"/>
      <c r="V2156" s="670"/>
      <c r="W2156" s="670"/>
      <c r="X2156" s="670"/>
      <c r="Y2156" s="670"/>
      <c r="Z2156" s="670"/>
      <c r="AA2156" s="670"/>
      <c r="AB2156" s="670"/>
      <c r="AC2156" s="670"/>
      <c r="AD2156" s="605">
        <v>15</v>
      </c>
    </row>
    <row r="2157" spans="1:30" ht="15.75" thickBot="1" x14ac:dyDescent="0.3">
      <c r="A2157" s="593" t="s">
        <v>438</v>
      </c>
      <c r="B2157" s="673">
        <v>45222</v>
      </c>
      <c r="C2157" s="671" t="s">
        <v>396</v>
      </c>
      <c r="D2157" s="600" t="s">
        <v>397</v>
      </c>
      <c r="E2157" s="602"/>
      <c r="F2157" s="601">
        <v>3697.25</v>
      </c>
      <c r="G2157" s="601">
        <v>10644.21</v>
      </c>
      <c r="H2157" s="602"/>
      <c r="I2157" s="602"/>
      <c r="J2157" s="602"/>
      <c r="K2157" s="602"/>
      <c r="L2157" s="602"/>
      <c r="M2157" s="602"/>
      <c r="N2157" s="602"/>
      <c r="O2157" s="602"/>
      <c r="P2157" s="602"/>
      <c r="Q2157" s="603">
        <v>14341.46</v>
      </c>
      <c r="R2157" s="602"/>
      <c r="S2157" s="604">
        <v>7</v>
      </c>
      <c r="T2157" s="604">
        <v>31</v>
      </c>
      <c r="U2157" s="602"/>
      <c r="V2157" s="602"/>
      <c r="W2157" s="602"/>
      <c r="X2157" s="602"/>
      <c r="Y2157" s="602"/>
      <c r="Z2157" s="602"/>
      <c r="AA2157" s="602"/>
      <c r="AB2157" s="602"/>
      <c r="AC2157" s="602"/>
      <c r="AD2157" s="605">
        <v>37</v>
      </c>
    </row>
    <row r="2158" spans="1:30" ht="15.75" thickBot="1" x14ac:dyDescent="0.3">
      <c r="A2158" s="593" t="s">
        <v>438</v>
      </c>
      <c r="B2158" s="672">
        <v>45223</v>
      </c>
      <c r="C2158" s="671" t="s">
        <v>396</v>
      </c>
      <c r="D2158" s="606" t="s">
        <v>397</v>
      </c>
      <c r="E2158" s="670"/>
      <c r="F2158" s="670"/>
      <c r="G2158" s="607">
        <v>11020.46</v>
      </c>
      <c r="H2158" s="670"/>
      <c r="I2158" s="670"/>
      <c r="J2158" s="670"/>
      <c r="K2158" s="670"/>
      <c r="L2158" s="670"/>
      <c r="M2158" s="670"/>
      <c r="N2158" s="670"/>
      <c r="O2158" s="670"/>
      <c r="P2158" s="670"/>
      <c r="Q2158" s="603">
        <v>11020.46</v>
      </c>
      <c r="R2158" s="670"/>
      <c r="S2158" s="670"/>
      <c r="T2158" s="608">
        <v>41</v>
      </c>
      <c r="U2158" s="670"/>
      <c r="V2158" s="670"/>
      <c r="W2158" s="670"/>
      <c r="X2158" s="670"/>
      <c r="Y2158" s="670"/>
      <c r="Z2158" s="670"/>
      <c r="AA2158" s="670"/>
      <c r="AB2158" s="670"/>
      <c r="AC2158" s="670"/>
      <c r="AD2158" s="605">
        <v>41</v>
      </c>
    </row>
    <row r="2159" spans="1:30" ht="15.75" thickBot="1" x14ac:dyDescent="0.3">
      <c r="A2159" s="593" t="s">
        <v>438</v>
      </c>
      <c r="B2159" s="673">
        <v>45230</v>
      </c>
      <c r="C2159" s="671" t="s">
        <v>396</v>
      </c>
      <c r="D2159" s="600" t="s">
        <v>397</v>
      </c>
      <c r="E2159" s="602"/>
      <c r="F2159" s="602"/>
      <c r="G2159" s="601">
        <v>10848.35</v>
      </c>
      <c r="H2159" s="602"/>
      <c r="I2159" s="602"/>
      <c r="J2159" s="602"/>
      <c r="K2159" s="602"/>
      <c r="L2159" s="602"/>
      <c r="M2159" s="602"/>
      <c r="N2159" s="602"/>
      <c r="O2159" s="602"/>
      <c r="P2159" s="602"/>
      <c r="Q2159" s="603">
        <v>10848.35</v>
      </c>
      <c r="R2159" s="602"/>
      <c r="S2159" s="602"/>
      <c r="T2159" s="604">
        <v>41</v>
      </c>
      <c r="U2159" s="602"/>
      <c r="V2159" s="602"/>
      <c r="W2159" s="602"/>
      <c r="X2159" s="602"/>
      <c r="Y2159" s="602"/>
      <c r="Z2159" s="602"/>
      <c r="AA2159" s="602"/>
      <c r="AB2159" s="602"/>
      <c r="AC2159" s="602"/>
      <c r="AD2159" s="605">
        <v>41</v>
      </c>
    </row>
    <row r="2160" spans="1:30" ht="15.75" thickBot="1" x14ac:dyDescent="0.3">
      <c r="A2160" s="593" t="s">
        <v>438</v>
      </c>
      <c r="B2160" s="672">
        <v>45237</v>
      </c>
      <c r="C2160" s="671" t="s">
        <v>396</v>
      </c>
      <c r="D2160" s="606" t="s">
        <v>397</v>
      </c>
      <c r="E2160" s="670"/>
      <c r="F2160" s="670"/>
      <c r="G2160" s="607">
        <v>8555.35</v>
      </c>
      <c r="H2160" s="607">
        <v>1093.97</v>
      </c>
      <c r="I2160" s="670"/>
      <c r="J2160" s="670"/>
      <c r="K2160" s="670"/>
      <c r="L2160" s="670"/>
      <c r="M2160" s="670"/>
      <c r="N2160" s="670"/>
      <c r="O2160" s="670"/>
      <c r="P2160" s="670"/>
      <c r="Q2160" s="603">
        <v>9649.32</v>
      </c>
      <c r="R2160" s="670"/>
      <c r="S2160" s="670"/>
      <c r="T2160" s="608">
        <v>23</v>
      </c>
      <c r="U2160" s="608">
        <v>3</v>
      </c>
      <c r="V2160" s="670"/>
      <c r="W2160" s="670"/>
      <c r="X2160" s="670"/>
      <c r="Y2160" s="670"/>
      <c r="Z2160" s="670"/>
      <c r="AA2160" s="670"/>
      <c r="AB2160" s="670"/>
      <c r="AC2160" s="670"/>
      <c r="AD2160" s="605">
        <v>26</v>
      </c>
    </row>
    <row r="2161" spans="1:30" ht="15.75" thickBot="1" x14ac:dyDescent="0.3">
      <c r="A2161" s="593" t="s">
        <v>438</v>
      </c>
      <c r="B2161" s="673">
        <v>45243</v>
      </c>
      <c r="C2161" s="671" t="s">
        <v>396</v>
      </c>
      <c r="D2161" s="600" t="s">
        <v>397</v>
      </c>
      <c r="E2161" s="602"/>
      <c r="F2161" s="601">
        <v>596.32000000000005</v>
      </c>
      <c r="G2161" s="602"/>
      <c r="H2161" s="601">
        <v>5020.88</v>
      </c>
      <c r="I2161" s="602"/>
      <c r="J2161" s="602"/>
      <c r="K2161" s="602"/>
      <c r="L2161" s="602"/>
      <c r="M2161" s="602"/>
      <c r="N2161" s="602"/>
      <c r="O2161" s="602"/>
      <c r="P2161" s="602"/>
      <c r="Q2161" s="603">
        <v>5617.2</v>
      </c>
      <c r="R2161" s="602"/>
      <c r="S2161" s="604">
        <v>1</v>
      </c>
      <c r="T2161" s="602"/>
      <c r="U2161" s="604">
        <v>19</v>
      </c>
      <c r="V2161" s="602"/>
      <c r="W2161" s="602"/>
      <c r="X2161" s="602"/>
      <c r="Y2161" s="602"/>
      <c r="Z2161" s="602"/>
      <c r="AA2161" s="602"/>
      <c r="AB2161" s="602"/>
      <c r="AC2161" s="602"/>
      <c r="AD2161" s="605">
        <v>20</v>
      </c>
    </row>
    <row r="2162" spans="1:30" ht="15.75" thickBot="1" x14ac:dyDescent="0.3">
      <c r="A2162" s="593" t="s">
        <v>438</v>
      </c>
      <c r="B2162" s="672">
        <v>45251</v>
      </c>
      <c r="C2162" s="671" t="s">
        <v>396</v>
      </c>
      <c r="D2162" s="606" t="s">
        <v>397</v>
      </c>
      <c r="E2162" s="670"/>
      <c r="F2162" s="670"/>
      <c r="G2162" s="670"/>
      <c r="H2162" s="607">
        <v>6082.66</v>
      </c>
      <c r="I2162" s="670"/>
      <c r="J2162" s="670"/>
      <c r="K2162" s="670"/>
      <c r="L2162" s="670"/>
      <c r="M2162" s="670"/>
      <c r="N2162" s="670"/>
      <c r="O2162" s="670"/>
      <c r="P2162" s="670"/>
      <c r="Q2162" s="603">
        <v>6082.66</v>
      </c>
      <c r="R2162" s="670"/>
      <c r="S2162" s="670"/>
      <c r="T2162" s="670"/>
      <c r="U2162" s="608">
        <v>21</v>
      </c>
      <c r="V2162" s="670"/>
      <c r="W2162" s="670"/>
      <c r="X2162" s="670"/>
      <c r="Y2162" s="670"/>
      <c r="Z2162" s="670"/>
      <c r="AA2162" s="670"/>
      <c r="AB2162" s="670"/>
      <c r="AC2162" s="670"/>
      <c r="AD2162" s="605">
        <v>21</v>
      </c>
    </row>
    <row r="2163" spans="1:30" ht="15.75" thickBot="1" x14ac:dyDescent="0.3">
      <c r="A2163" s="593" t="s">
        <v>438</v>
      </c>
      <c r="B2163" s="673">
        <v>45258</v>
      </c>
      <c r="C2163" s="671" t="s">
        <v>396</v>
      </c>
      <c r="D2163" s="600" t="s">
        <v>397</v>
      </c>
      <c r="E2163" s="602"/>
      <c r="F2163" s="602"/>
      <c r="G2163" s="602"/>
      <c r="H2163" s="601">
        <v>782.46</v>
      </c>
      <c r="I2163" s="602"/>
      <c r="J2163" s="602"/>
      <c r="K2163" s="602"/>
      <c r="L2163" s="602"/>
      <c r="M2163" s="602"/>
      <c r="N2163" s="602"/>
      <c r="O2163" s="602"/>
      <c r="P2163" s="602"/>
      <c r="Q2163" s="603">
        <v>782.46</v>
      </c>
      <c r="R2163" s="602"/>
      <c r="S2163" s="602"/>
      <c r="T2163" s="602"/>
      <c r="U2163" s="604">
        <v>6</v>
      </c>
      <c r="V2163" s="602"/>
      <c r="W2163" s="602"/>
      <c r="X2163" s="602"/>
      <c r="Y2163" s="602"/>
      <c r="Z2163" s="602"/>
      <c r="AA2163" s="602"/>
      <c r="AB2163" s="602"/>
      <c r="AC2163" s="602"/>
      <c r="AD2163" s="605">
        <v>6</v>
      </c>
    </row>
    <row r="2164" spans="1:30" ht="15.75" thickBot="1" x14ac:dyDescent="0.3">
      <c r="A2164" s="593" t="s">
        <v>438</v>
      </c>
      <c r="B2164" s="672">
        <v>45264</v>
      </c>
      <c r="C2164" s="671" t="s">
        <v>396</v>
      </c>
      <c r="D2164" s="606" t="s">
        <v>397</v>
      </c>
      <c r="E2164" s="670"/>
      <c r="F2164" s="670"/>
      <c r="G2164" s="670"/>
      <c r="H2164" s="607">
        <v>5674.96</v>
      </c>
      <c r="I2164" s="670"/>
      <c r="J2164" s="670"/>
      <c r="K2164" s="670"/>
      <c r="L2164" s="670"/>
      <c r="M2164" s="670"/>
      <c r="N2164" s="670"/>
      <c r="O2164" s="670"/>
      <c r="P2164" s="670"/>
      <c r="Q2164" s="603">
        <v>5674.96</v>
      </c>
      <c r="R2164" s="670"/>
      <c r="S2164" s="670"/>
      <c r="T2164" s="670"/>
      <c r="U2164" s="608">
        <v>25</v>
      </c>
      <c r="V2164" s="670"/>
      <c r="W2164" s="670"/>
      <c r="X2164" s="670"/>
      <c r="Y2164" s="670"/>
      <c r="Z2164" s="670"/>
      <c r="AA2164" s="670"/>
      <c r="AB2164" s="670"/>
      <c r="AC2164" s="670"/>
      <c r="AD2164" s="605">
        <v>25</v>
      </c>
    </row>
    <row r="2165" spans="1:30" ht="15.75" thickBot="1" x14ac:dyDescent="0.3">
      <c r="A2165" s="593" t="s">
        <v>438</v>
      </c>
      <c r="B2165" s="673">
        <v>45272</v>
      </c>
      <c r="C2165" s="671" t="s">
        <v>396</v>
      </c>
      <c r="D2165" s="600" t="s">
        <v>397</v>
      </c>
      <c r="E2165" s="602"/>
      <c r="F2165" s="602"/>
      <c r="G2165" s="602"/>
      <c r="H2165" s="601">
        <v>1076.45</v>
      </c>
      <c r="I2165" s="601">
        <v>6524.65</v>
      </c>
      <c r="J2165" s="602"/>
      <c r="K2165" s="602"/>
      <c r="L2165" s="602"/>
      <c r="M2165" s="602"/>
      <c r="N2165" s="602"/>
      <c r="O2165" s="602"/>
      <c r="P2165" s="602"/>
      <c r="Q2165" s="603">
        <v>7601.1</v>
      </c>
      <c r="R2165" s="602"/>
      <c r="S2165" s="602"/>
      <c r="T2165" s="602"/>
      <c r="U2165" s="604">
        <v>4</v>
      </c>
      <c r="V2165" s="604">
        <v>20</v>
      </c>
      <c r="W2165" s="602"/>
      <c r="X2165" s="602"/>
      <c r="Y2165" s="602"/>
      <c r="Z2165" s="602"/>
      <c r="AA2165" s="602"/>
      <c r="AB2165" s="602"/>
      <c r="AC2165" s="602"/>
      <c r="AD2165" s="605">
        <v>24</v>
      </c>
    </row>
    <row r="2166" spans="1:30" ht="15.75" thickBot="1" x14ac:dyDescent="0.3">
      <c r="A2166" s="593" t="s">
        <v>438</v>
      </c>
      <c r="B2166" s="672">
        <v>45280</v>
      </c>
      <c r="C2166" s="671" t="s">
        <v>396</v>
      </c>
      <c r="D2166" s="606" t="s">
        <v>397</v>
      </c>
      <c r="E2166" s="670"/>
      <c r="F2166" s="670"/>
      <c r="G2166" s="670"/>
      <c r="H2166" s="670"/>
      <c r="I2166" s="607">
        <v>5469.81</v>
      </c>
      <c r="J2166" s="670"/>
      <c r="K2166" s="670"/>
      <c r="L2166" s="670"/>
      <c r="M2166" s="670"/>
      <c r="N2166" s="670"/>
      <c r="O2166" s="670"/>
      <c r="P2166" s="670"/>
      <c r="Q2166" s="603">
        <v>5469.81</v>
      </c>
      <c r="R2166" s="670"/>
      <c r="S2166" s="670"/>
      <c r="T2166" s="670"/>
      <c r="U2166" s="670"/>
      <c r="V2166" s="608">
        <v>12</v>
      </c>
      <c r="W2166" s="670"/>
      <c r="X2166" s="670"/>
      <c r="Y2166" s="670"/>
      <c r="Z2166" s="670"/>
      <c r="AA2166" s="670"/>
      <c r="AB2166" s="670"/>
      <c r="AC2166" s="670"/>
      <c r="AD2166" s="605">
        <v>12</v>
      </c>
    </row>
    <row r="2167" spans="1:30" ht="15.75" thickBot="1" x14ac:dyDescent="0.3">
      <c r="A2167" s="593" t="s">
        <v>438</v>
      </c>
      <c r="B2167" s="673">
        <v>45288</v>
      </c>
      <c r="C2167" s="671" t="s">
        <v>396</v>
      </c>
      <c r="D2167" s="600" t="s">
        <v>397</v>
      </c>
      <c r="E2167" s="602"/>
      <c r="F2167" s="602"/>
      <c r="G2167" s="602"/>
      <c r="H2167" s="602"/>
      <c r="I2167" s="601">
        <v>3855.4</v>
      </c>
      <c r="J2167" s="602"/>
      <c r="K2167" s="602"/>
      <c r="L2167" s="602"/>
      <c r="M2167" s="602"/>
      <c r="N2167" s="602"/>
      <c r="O2167" s="602"/>
      <c r="P2167" s="602"/>
      <c r="Q2167" s="603">
        <v>3855.4</v>
      </c>
      <c r="R2167" s="602"/>
      <c r="S2167" s="602"/>
      <c r="T2167" s="602"/>
      <c r="U2167" s="602"/>
      <c r="V2167" s="604">
        <v>8</v>
      </c>
      <c r="W2167" s="602"/>
      <c r="X2167" s="602"/>
      <c r="Y2167" s="602"/>
      <c r="Z2167" s="602"/>
      <c r="AA2167" s="602"/>
      <c r="AB2167" s="602"/>
      <c r="AC2167" s="602"/>
      <c r="AD2167" s="605">
        <v>8</v>
      </c>
    </row>
    <row r="2168" spans="1:30" ht="15.75" thickBot="1" x14ac:dyDescent="0.3">
      <c r="A2168" s="593" t="s">
        <v>438</v>
      </c>
      <c r="B2168" s="672">
        <v>45299</v>
      </c>
      <c r="C2168" s="671" t="s">
        <v>396</v>
      </c>
      <c r="D2168" s="606" t="s">
        <v>397</v>
      </c>
      <c r="E2168" s="670"/>
      <c r="F2168" s="670"/>
      <c r="G2168" s="670"/>
      <c r="H2168" s="670"/>
      <c r="I2168" s="607">
        <v>3691.49</v>
      </c>
      <c r="J2168" s="607">
        <v>4883.22</v>
      </c>
      <c r="K2168" s="670"/>
      <c r="L2168" s="670"/>
      <c r="M2168" s="670"/>
      <c r="N2168" s="670"/>
      <c r="O2168" s="670"/>
      <c r="P2168" s="670"/>
      <c r="Q2168" s="603">
        <v>8574.7099999999991</v>
      </c>
      <c r="R2168" s="670"/>
      <c r="S2168" s="670"/>
      <c r="T2168" s="670"/>
      <c r="U2168" s="670"/>
      <c r="V2168" s="608">
        <v>21</v>
      </c>
      <c r="W2168" s="608">
        <v>12</v>
      </c>
      <c r="X2168" s="670"/>
      <c r="Y2168" s="670"/>
      <c r="Z2168" s="670"/>
      <c r="AA2168" s="670"/>
      <c r="AB2168" s="670"/>
      <c r="AC2168" s="670"/>
      <c r="AD2168" s="605">
        <v>33</v>
      </c>
    </row>
    <row r="2169" spans="1:30" ht="15.75" thickBot="1" x14ac:dyDescent="0.3">
      <c r="A2169" s="593" t="s">
        <v>438</v>
      </c>
      <c r="B2169" s="673">
        <v>45300</v>
      </c>
      <c r="C2169" s="671" t="s">
        <v>396</v>
      </c>
      <c r="D2169" s="600" t="s">
        <v>397</v>
      </c>
      <c r="E2169" s="602"/>
      <c r="F2169" s="602"/>
      <c r="G2169" s="602"/>
      <c r="H2169" s="602"/>
      <c r="I2169" s="601">
        <v>129</v>
      </c>
      <c r="J2169" s="601">
        <v>4309.2</v>
      </c>
      <c r="K2169" s="602"/>
      <c r="L2169" s="602"/>
      <c r="M2169" s="602"/>
      <c r="N2169" s="602"/>
      <c r="O2169" s="602"/>
      <c r="P2169" s="602"/>
      <c r="Q2169" s="603">
        <v>4438.2</v>
      </c>
      <c r="R2169" s="602"/>
      <c r="S2169" s="602"/>
      <c r="T2169" s="602"/>
      <c r="U2169" s="602"/>
      <c r="V2169" s="604">
        <v>1</v>
      </c>
      <c r="W2169" s="604">
        <v>14</v>
      </c>
      <c r="X2169" s="602"/>
      <c r="Y2169" s="602"/>
      <c r="Z2169" s="602"/>
      <c r="AA2169" s="602"/>
      <c r="AB2169" s="602"/>
      <c r="AC2169" s="602"/>
      <c r="AD2169" s="605">
        <v>15</v>
      </c>
    </row>
    <row r="2170" spans="1:30" ht="15.75" thickBot="1" x14ac:dyDescent="0.3">
      <c r="A2170" s="593" t="s">
        <v>438</v>
      </c>
      <c r="B2170" s="672">
        <v>45315</v>
      </c>
      <c r="C2170" s="671" t="s">
        <v>396</v>
      </c>
      <c r="D2170" s="606" t="s">
        <v>397</v>
      </c>
      <c r="E2170" s="670"/>
      <c r="F2170" s="670"/>
      <c r="G2170" s="670"/>
      <c r="H2170" s="670"/>
      <c r="I2170" s="670"/>
      <c r="J2170" s="607">
        <v>10769.96</v>
      </c>
      <c r="K2170" s="670"/>
      <c r="L2170" s="670"/>
      <c r="M2170" s="670"/>
      <c r="N2170" s="670"/>
      <c r="O2170" s="670"/>
      <c r="P2170" s="670"/>
      <c r="Q2170" s="603">
        <v>10769.96</v>
      </c>
      <c r="R2170" s="670"/>
      <c r="S2170" s="670"/>
      <c r="T2170" s="670"/>
      <c r="U2170" s="670"/>
      <c r="V2170" s="670"/>
      <c r="W2170" s="608">
        <v>18</v>
      </c>
      <c r="X2170" s="670"/>
      <c r="Y2170" s="670"/>
      <c r="Z2170" s="670"/>
      <c r="AA2170" s="670"/>
      <c r="AB2170" s="670"/>
      <c r="AC2170" s="670"/>
      <c r="AD2170" s="605">
        <v>18</v>
      </c>
    </row>
    <row r="2171" spans="1:30" ht="15.75" thickBot="1" x14ac:dyDescent="0.3">
      <c r="A2171" s="593" t="s">
        <v>438</v>
      </c>
      <c r="B2171" s="673">
        <v>45324</v>
      </c>
      <c r="C2171" s="671" t="s">
        <v>396</v>
      </c>
      <c r="D2171" s="600" t="s">
        <v>397</v>
      </c>
      <c r="E2171" s="602"/>
      <c r="F2171" s="602"/>
      <c r="G2171" s="602"/>
      <c r="H2171" s="602"/>
      <c r="I2171" s="602"/>
      <c r="J2171" s="601">
        <v>27750.57</v>
      </c>
      <c r="K2171" s="601">
        <v>22701.42</v>
      </c>
      <c r="L2171" s="602"/>
      <c r="M2171" s="602"/>
      <c r="N2171" s="602"/>
      <c r="O2171" s="602"/>
      <c r="P2171" s="602"/>
      <c r="Q2171" s="603">
        <v>50451.99</v>
      </c>
      <c r="R2171" s="602"/>
      <c r="S2171" s="602"/>
      <c r="T2171" s="602"/>
      <c r="U2171" s="602"/>
      <c r="V2171" s="602"/>
      <c r="W2171" s="604">
        <v>63</v>
      </c>
      <c r="X2171" s="604">
        <v>52</v>
      </c>
      <c r="Y2171" s="602"/>
      <c r="Z2171" s="602"/>
      <c r="AA2171" s="602"/>
      <c r="AB2171" s="602"/>
      <c r="AC2171" s="602"/>
      <c r="AD2171" s="605">
        <v>106</v>
      </c>
    </row>
    <row r="2172" spans="1:30" ht="15.75" thickBot="1" x14ac:dyDescent="0.3">
      <c r="A2172" s="593" t="s">
        <v>438</v>
      </c>
      <c r="B2172" s="672">
        <v>45331</v>
      </c>
      <c r="C2172" s="671" t="s">
        <v>396</v>
      </c>
      <c r="D2172" s="606" t="s">
        <v>397</v>
      </c>
      <c r="E2172" s="670"/>
      <c r="F2172" s="670"/>
      <c r="G2172" s="670"/>
      <c r="H2172" s="670"/>
      <c r="I2172" s="670"/>
      <c r="J2172" s="607">
        <v>5907.76</v>
      </c>
      <c r="K2172" s="607">
        <v>990</v>
      </c>
      <c r="L2172" s="670"/>
      <c r="M2172" s="670"/>
      <c r="N2172" s="670"/>
      <c r="O2172" s="670"/>
      <c r="P2172" s="670"/>
      <c r="Q2172" s="603">
        <v>6897.76</v>
      </c>
      <c r="R2172" s="670"/>
      <c r="S2172" s="670"/>
      <c r="T2172" s="670"/>
      <c r="U2172" s="670"/>
      <c r="V2172" s="670"/>
      <c r="W2172" s="608">
        <v>21</v>
      </c>
      <c r="X2172" s="608">
        <v>3</v>
      </c>
      <c r="Y2172" s="670"/>
      <c r="Z2172" s="670"/>
      <c r="AA2172" s="670"/>
      <c r="AB2172" s="670"/>
      <c r="AC2172" s="670"/>
      <c r="AD2172" s="605">
        <v>24</v>
      </c>
    </row>
    <row r="2173" spans="1:30" ht="15.75" thickBot="1" x14ac:dyDescent="0.3">
      <c r="A2173" s="593" t="s">
        <v>438</v>
      </c>
      <c r="B2173" s="673">
        <v>45335</v>
      </c>
      <c r="C2173" s="671" t="s">
        <v>396</v>
      </c>
      <c r="D2173" s="600" t="s">
        <v>397</v>
      </c>
      <c r="E2173" s="602"/>
      <c r="F2173" s="602"/>
      <c r="G2173" s="602"/>
      <c r="H2173" s="602"/>
      <c r="I2173" s="602"/>
      <c r="J2173" s="601">
        <v>9541.76</v>
      </c>
      <c r="K2173" s="601">
        <v>9339.48</v>
      </c>
      <c r="L2173" s="602"/>
      <c r="M2173" s="602"/>
      <c r="N2173" s="602"/>
      <c r="O2173" s="602"/>
      <c r="P2173" s="602"/>
      <c r="Q2173" s="603">
        <v>18881.240000000002</v>
      </c>
      <c r="R2173" s="602"/>
      <c r="S2173" s="602"/>
      <c r="T2173" s="602"/>
      <c r="U2173" s="602"/>
      <c r="V2173" s="602"/>
      <c r="W2173" s="604">
        <v>13</v>
      </c>
      <c r="X2173" s="604">
        <v>20</v>
      </c>
      <c r="Y2173" s="602"/>
      <c r="Z2173" s="602"/>
      <c r="AA2173" s="602"/>
      <c r="AB2173" s="602"/>
      <c r="AC2173" s="602"/>
      <c r="AD2173" s="605">
        <v>32</v>
      </c>
    </row>
    <row r="2174" spans="1:30" ht="15.75" thickBot="1" x14ac:dyDescent="0.3">
      <c r="A2174" s="593" t="s">
        <v>438</v>
      </c>
      <c r="B2174" s="672">
        <v>45349</v>
      </c>
      <c r="C2174" s="671" t="s">
        <v>396</v>
      </c>
      <c r="D2174" s="606" t="s">
        <v>397</v>
      </c>
      <c r="E2174" s="670"/>
      <c r="F2174" s="670"/>
      <c r="G2174" s="670"/>
      <c r="H2174" s="670"/>
      <c r="I2174" s="670"/>
      <c r="J2174" s="607">
        <v>2334.64</v>
      </c>
      <c r="K2174" s="607">
        <v>38871.67</v>
      </c>
      <c r="L2174" s="670"/>
      <c r="M2174" s="670"/>
      <c r="N2174" s="670"/>
      <c r="O2174" s="670"/>
      <c r="P2174" s="670"/>
      <c r="Q2174" s="603">
        <v>41206.31</v>
      </c>
      <c r="R2174" s="670"/>
      <c r="S2174" s="670"/>
      <c r="T2174" s="670"/>
      <c r="U2174" s="670"/>
      <c r="V2174" s="670"/>
      <c r="W2174" s="608">
        <v>4</v>
      </c>
      <c r="X2174" s="608">
        <v>78</v>
      </c>
      <c r="Y2174" s="670"/>
      <c r="Z2174" s="670"/>
      <c r="AA2174" s="670"/>
      <c r="AB2174" s="670"/>
      <c r="AC2174" s="670"/>
      <c r="AD2174" s="605">
        <v>82</v>
      </c>
    </row>
    <row r="2175" spans="1:30" ht="15.75" thickBot="1" x14ac:dyDescent="0.3">
      <c r="A2175" s="593" t="s">
        <v>438</v>
      </c>
      <c r="B2175" s="673">
        <v>45359</v>
      </c>
      <c r="C2175" s="671" t="s">
        <v>396</v>
      </c>
      <c r="D2175" s="600" t="s">
        <v>397</v>
      </c>
      <c r="E2175" s="602"/>
      <c r="F2175" s="602"/>
      <c r="G2175" s="602"/>
      <c r="H2175" s="602"/>
      <c r="I2175" s="602"/>
      <c r="J2175" s="601">
        <v>6530.68</v>
      </c>
      <c r="K2175" s="601">
        <v>22054.05</v>
      </c>
      <c r="L2175" s="601">
        <v>8948.92</v>
      </c>
      <c r="M2175" s="602"/>
      <c r="N2175" s="602"/>
      <c r="O2175" s="602"/>
      <c r="P2175" s="602"/>
      <c r="Q2175" s="603">
        <v>37533.65</v>
      </c>
      <c r="R2175" s="602"/>
      <c r="S2175" s="602"/>
      <c r="T2175" s="602"/>
      <c r="U2175" s="602"/>
      <c r="V2175" s="602"/>
      <c r="W2175" s="604">
        <v>14</v>
      </c>
      <c r="X2175" s="604">
        <v>51</v>
      </c>
      <c r="Y2175" s="604">
        <v>20</v>
      </c>
      <c r="Z2175" s="602"/>
      <c r="AA2175" s="602"/>
      <c r="AB2175" s="602"/>
      <c r="AC2175" s="602"/>
      <c r="AD2175" s="605">
        <v>83</v>
      </c>
    </row>
    <row r="2176" spans="1:30" ht="15.75" thickBot="1" x14ac:dyDescent="0.3">
      <c r="A2176" s="593" t="s">
        <v>438</v>
      </c>
      <c r="B2176" s="672">
        <v>45363</v>
      </c>
      <c r="C2176" s="671" t="s">
        <v>396</v>
      </c>
      <c r="D2176" s="606" t="s">
        <v>397</v>
      </c>
      <c r="E2176" s="670"/>
      <c r="F2176" s="670"/>
      <c r="G2176" s="670"/>
      <c r="H2176" s="670"/>
      <c r="I2176" s="670"/>
      <c r="J2176" s="670"/>
      <c r="K2176" s="607">
        <v>5067.55</v>
      </c>
      <c r="L2176" s="607">
        <v>18872.89</v>
      </c>
      <c r="M2176" s="670"/>
      <c r="N2176" s="670"/>
      <c r="O2176" s="670"/>
      <c r="P2176" s="670"/>
      <c r="Q2176" s="603">
        <v>23940.44</v>
      </c>
      <c r="R2176" s="670"/>
      <c r="S2176" s="670"/>
      <c r="T2176" s="670"/>
      <c r="U2176" s="670"/>
      <c r="V2176" s="670"/>
      <c r="W2176" s="670"/>
      <c r="X2176" s="608">
        <v>8</v>
      </c>
      <c r="Y2176" s="608">
        <v>36</v>
      </c>
      <c r="Z2176" s="670"/>
      <c r="AA2176" s="670"/>
      <c r="AB2176" s="670"/>
      <c r="AC2176" s="670"/>
      <c r="AD2176" s="605">
        <v>44</v>
      </c>
    </row>
    <row r="2177" spans="1:30" ht="15.75" thickBot="1" x14ac:dyDescent="0.3">
      <c r="A2177" s="593" t="s">
        <v>438</v>
      </c>
      <c r="B2177" s="673">
        <v>45370</v>
      </c>
      <c r="C2177" s="671" t="s">
        <v>396</v>
      </c>
      <c r="D2177" s="600" t="s">
        <v>397</v>
      </c>
      <c r="E2177" s="602"/>
      <c r="F2177" s="602"/>
      <c r="G2177" s="602"/>
      <c r="H2177" s="602"/>
      <c r="I2177" s="602"/>
      <c r="J2177" s="602"/>
      <c r="K2177" s="602"/>
      <c r="L2177" s="601">
        <v>9792.84</v>
      </c>
      <c r="M2177" s="602"/>
      <c r="N2177" s="602"/>
      <c r="O2177" s="602"/>
      <c r="P2177" s="602"/>
      <c r="Q2177" s="603">
        <v>9792.84</v>
      </c>
      <c r="R2177" s="602"/>
      <c r="S2177" s="602"/>
      <c r="T2177" s="602"/>
      <c r="U2177" s="602"/>
      <c r="V2177" s="602"/>
      <c r="W2177" s="602"/>
      <c r="X2177" s="602"/>
      <c r="Y2177" s="604">
        <v>12</v>
      </c>
      <c r="Z2177" s="602"/>
      <c r="AA2177" s="602"/>
      <c r="AB2177" s="602"/>
      <c r="AC2177" s="602"/>
      <c r="AD2177" s="605">
        <v>12</v>
      </c>
    </row>
    <row r="2178" spans="1:30" ht="15.75" thickBot="1" x14ac:dyDescent="0.3">
      <c r="A2178" s="593" t="s">
        <v>438</v>
      </c>
      <c r="B2178" s="672">
        <v>45383</v>
      </c>
      <c r="C2178" s="671" t="s">
        <v>396</v>
      </c>
      <c r="D2178" s="606" t="s">
        <v>397</v>
      </c>
      <c r="E2178" s="670"/>
      <c r="F2178" s="670"/>
      <c r="G2178" s="670"/>
      <c r="H2178" s="670"/>
      <c r="I2178" s="670"/>
      <c r="J2178" s="607">
        <v>889.16</v>
      </c>
      <c r="K2178" s="607">
        <v>8417.33</v>
      </c>
      <c r="L2178" s="607">
        <v>23751.48</v>
      </c>
      <c r="M2178" s="670"/>
      <c r="N2178" s="670"/>
      <c r="O2178" s="670"/>
      <c r="P2178" s="670"/>
      <c r="Q2178" s="603">
        <v>33057.97</v>
      </c>
      <c r="R2178" s="670"/>
      <c r="S2178" s="670"/>
      <c r="T2178" s="670"/>
      <c r="U2178" s="670"/>
      <c r="V2178" s="670"/>
      <c r="W2178" s="608">
        <v>2</v>
      </c>
      <c r="X2178" s="608">
        <v>29</v>
      </c>
      <c r="Y2178" s="608">
        <v>44</v>
      </c>
      <c r="Z2178" s="670"/>
      <c r="AA2178" s="670"/>
      <c r="AB2178" s="670"/>
      <c r="AC2178" s="670"/>
      <c r="AD2178" s="605">
        <v>73</v>
      </c>
    </row>
    <row r="2179" spans="1:30" ht="15.75" thickBot="1" x14ac:dyDescent="0.3">
      <c r="A2179" s="593" t="s">
        <v>438</v>
      </c>
      <c r="B2179" s="673">
        <v>45387</v>
      </c>
      <c r="C2179" s="671" t="s">
        <v>396</v>
      </c>
      <c r="D2179" s="600" t="s">
        <v>397</v>
      </c>
      <c r="E2179" s="602"/>
      <c r="F2179" s="602"/>
      <c r="G2179" s="602"/>
      <c r="H2179" s="602"/>
      <c r="I2179" s="602"/>
      <c r="J2179" s="602"/>
      <c r="K2179" s="602"/>
      <c r="L2179" s="601">
        <v>6468.73</v>
      </c>
      <c r="M2179" s="601">
        <v>3200.52</v>
      </c>
      <c r="N2179" s="602"/>
      <c r="O2179" s="602"/>
      <c r="P2179" s="602"/>
      <c r="Q2179" s="603">
        <v>9669.25</v>
      </c>
      <c r="R2179" s="602"/>
      <c r="S2179" s="602"/>
      <c r="T2179" s="602"/>
      <c r="U2179" s="602"/>
      <c r="V2179" s="602"/>
      <c r="W2179" s="602"/>
      <c r="X2179" s="602"/>
      <c r="Y2179" s="604">
        <v>18</v>
      </c>
      <c r="Z2179" s="604">
        <v>14</v>
      </c>
      <c r="AA2179" s="602"/>
      <c r="AB2179" s="602"/>
      <c r="AC2179" s="602"/>
      <c r="AD2179" s="605">
        <v>31</v>
      </c>
    </row>
    <row r="2180" spans="1:30" ht="15.75" thickBot="1" x14ac:dyDescent="0.3">
      <c r="A2180" s="593" t="s">
        <v>438</v>
      </c>
      <c r="B2180" s="672">
        <v>45391</v>
      </c>
      <c r="C2180" s="671" t="s">
        <v>396</v>
      </c>
      <c r="D2180" s="606" t="s">
        <v>397</v>
      </c>
      <c r="E2180" s="670"/>
      <c r="F2180" s="670"/>
      <c r="G2180" s="670"/>
      <c r="H2180" s="670"/>
      <c r="I2180" s="670"/>
      <c r="J2180" s="670"/>
      <c r="K2180" s="670"/>
      <c r="L2180" s="670"/>
      <c r="M2180" s="607">
        <v>1498.65</v>
      </c>
      <c r="N2180" s="670"/>
      <c r="O2180" s="670"/>
      <c r="P2180" s="670"/>
      <c r="Q2180" s="603">
        <v>1498.65</v>
      </c>
      <c r="R2180" s="670"/>
      <c r="S2180" s="670"/>
      <c r="T2180" s="670"/>
      <c r="U2180" s="670"/>
      <c r="V2180" s="670"/>
      <c r="W2180" s="670"/>
      <c r="X2180" s="670"/>
      <c r="Y2180" s="670"/>
      <c r="Z2180" s="608">
        <v>4</v>
      </c>
      <c r="AA2180" s="670"/>
      <c r="AB2180" s="670"/>
      <c r="AC2180" s="670"/>
      <c r="AD2180" s="605">
        <v>4</v>
      </c>
    </row>
    <row r="2181" spans="1:30" ht="15.75" thickBot="1" x14ac:dyDescent="0.3">
      <c r="A2181" s="593" t="s">
        <v>438</v>
      </c>
      <c r="B2181" s="673">
        <v>45398</v>
      </c>
      <c r="C2181" s="671" t="s">
        <v>396</v>
      </c>
      <c r="D2181" s="600" t="s">
        <v>397</v>
      </c>
      <c r="E2181" s="602"/>
      <c r="F2181" s="602"/>
      <c r="G2181" s="602"/>
      <c r="H2181" s="602"/>
      <c r="I2181" s="602"/>
      <c r="J2181" s="602"/>
      <c r="K2181" s="601">
        <v>330</v>
      </c>
      <c r="L2181" s="601">
        <v>12618.46</v>
      </c>
      <c r="M2181" s="601">
        <v>21915.26</v>
      </c>
      <c r="N2181" s="602"/>
      <c r="O2181" s="602"/>
      <c r="P2181" s="602"/>
      <c r="Q2181" s="603">
        <v>34863.72</v>
      </c>
      <c r="R2181" s="602"/>
      <c r="S2181" s="602"/>
      <c r="T2181" s="602"/>
      <c r="U2181" s="602"/>
      <c r="V2181" s="602"/>
      <c r="W2181" s="602"/>
      <c r="X2181" s="604">
        <v>1</v>
      </c>
      <c r="Y2181" s="604">
        <v>23</v>
      </c>
      <c r="Z2181" s="604">
        <v>61</v>
      </c>
      <c r="AA2181" s="602"/>
      <c r="AB2181" s="602"/>
      <c r="AC2181" s="602"/>
      <c r="AD2181" s="605">
        <v>84</v>
      </c>
    </row>
    <row r="2182" spans="1:30" ht="15.75" thickBot="1" x14ac:dyDescent="0.3">
      <c r="A2182" s="593" t="s">
        <v>438</v>
      </c>
      <c r="B2182" s="672">
        <v>45412</v>
      </c>
      <c r="C2182" s="671" t="s">
        <v>396</v>
      </c>
      <c r="D2182" s="606" t="s">
        <v>397</v>
      </c>
      <c r="E2182" s="670"/>
      <c r="F2182" s="670"/>
      <c r="G2182" s="670"/>
      <c r="H2182" s="670"/>
      <c r="I2182" s="670"/>
      <c r="J2182" s="670"/>
      <c r="K2182" s="670"/>
      <c r="L2182" s="670"/>
      <c r="M2182" s="607">
        <v>19733.43</v>
      </c>
      <c r="N2182" s="670"/>
      <c r="O2182" s="670"/>
      <c r="P2182" s="670"/>
      <c r="Q2182" s="603">
        <v>19733.43</v>
      </c>
      <c r="R2182" s="670"/>
      <c r="S2182" s="670"/>
      <c r="T2182" s="670"/>
      <c r="U2182" s="670"/>
      <c r="V2182" s="670"/>
      <c r="W2182" s="670"/>
      <c r="X2182" s="670"/>
      <c r="Y2182" s="670"/>
      <c r="Z2182" s="608">
        <v>49</v>
      </c>
      <c r="AA2182" s="670"/>
      <c r="AB2182" s="670"/>
      <c r="AC2182" s="670"/>
      <c r="AD2182" s="605">
        <v>49</v>
      </c>
    </row>
    <row r="2183" spans="1:30" ht="15.75" thickBot="1" x14ac:dyDescent="0.3">
      <c r="A2183" s="593" t="s">
        <v>438</v>
      </c>
      <c r="B2183" s="673">
        <v>45419</v>
      </c>
      <c r="C2183" s="671" t="s">
        <v>396</v>
      </c>
      <c r="D2183" s="600" t="s">
        <v>397</v>
      </c>
      <c r="E2183" s="602"/>
      <c r="F2183" s="602"/>
      <c r="G2183" s="602"/>
      <c r="H2183" s="602"/>
      <c r="I2183" s="602"/>
      <c r="J2183" s="602"/>
      <c r="K2183" s="602"/>
      <c r="L2183" s="602"/>
      <c r="M2183" s="601">
        <v>12693.74</v>
      </c>
      <c r="N2183" s="601">
        <v>2079.0700000000002</v>
      </c>
      <c r="O2183" s="602"/>
      <c r="P2183" s="602"/>
      <c r="Q2183" s="603">
        <v>14772.81</v>
      </c>
      <c r="R2183" s="602"/>
      <c r="S2183" s="602"/>
      <c r="T2183" s="602"/>
      <c r="U2183" s="602"/>
      <c r="V2183" s="602"/>
      <c r="W2183" s="602"/>
      <c r="X2183" s="602"/>
      <c r="Y2183" s="602"/>
      <c r="Z2183" s="604">
        <v>33</v>
      </c>
      <c r="AA2183" s="604">
        <v>4</v>
      </c>
      <c r="AB2183" s="602"/>
      <c r="AC2183" s="602"/>
      <c r="AD2183" s="605">
        <v>37</v>
      </c>
    </row>
    <row r="2184" spans="1:30" ht="15.75" thickBot="1" x14ac:dyDescent="0.3">
      <c r="A2184" s="593" t="s">
        <v>438</v>
      </c>
      <c r="B2184" s="672">
        <v>45427</v>
      </c>
      <c r="C2184" s="671" t="s">
        <v>396</v>
      </c>
      <c r="D2184" s="606" t="s">
        <v>397</v>
      </c>
      <c r="E2184" s="670"/>
      <c r="F2184" s="670"/>
      <c r="G2184" s="670"/>
      <c r="H2184" s="670"/>
      <c r="I2184" s="670"/>
      <c r="J2184" s="670"/>
      <c r="K2184" s="670"/>
      <c r="L2184" s="670"/>
      <c r="M2184" s="607">
        <v>882.41</v>
      </c>
      <c r="N2184" s="607">
        <v>8767.58</v>
      </c>
      <c r="O2184" s="670"/>
      <c r="P2184" s="670"/>
      <c r="Q2184" s="603">
        <v>9649.99</v>
      </c>
      <c r="R2184" s="670"/>
      <c r="S2184" s="670"/>
      <c r="T2184" s="670"/>
      <c r="U2184" s="670"/>
      <c r="V2184" s="670"/>
      <c r="W2184" s="670"/>
      <c r="X2184" s="670"/>
      <c r="Y2184" s="670"/>
      <c r="Z2184" s="608">
        <v>1</v>
      </c>
      <c r="AA2184" s="608">
        <v>23</v>
      </c>
      <c r="AB2184" s="670"/>
      <c r="AC2184" s="670"/>
      <c r="AD2184" s="605">
        <v>24</v>
      </c>
    </row>
    <row r="2185" spans="1:30" ht="15.75" thickBot="1" x14ac:dyDescent="0.3">
      <c r="A2185" s="593" t="s">
        <v>438</v>
      </c>
      <c r="B2185" s="673">
        <v>45434</v>
      </c>
      <c r="C2185" s="671" t="s">
        <v>396</v>
      </c>
      <c r="D2185" s="600" t="s">
        <v>397</v>
      </c>
      <c r="E2185" s="602"/>
      <c r="F2185" s="602"/>
      <c r="G2185" s="602"/>
      <c r="H2185" s="602"/>
      <c r="I2185" s="602"/>
      <c r="J2185" s="602"/>
      <c r="K2185" s="602"/>
      <c r="L2185" s="602"/>
      <c r="M2185" s="602"/>
      <c r="N2185" s="601">
        <v>6511.79</v>
      </c>
      <c r="O2185" s="602"/>
      <c r="P2185" s="602"/>
      <c r="Q2185" s="603">
        <v>6511.79</v>
      </c>
      <c r="R2185" s="602"/>
      <c r="S2185" s="602"/>
      <c r="T2185" s="602"/>
      <c r="U2185" s="602"/>
      <c r="V2185" s="602"/>
      <c r="W2185" s="602"/>
      <c r="X2185" s="602"/>
      <c r="Y2185" s="602"/>
      <c r="Z2185" s="602"/>
      <c r="AA2185" s="604">
        <v>17</v>
      </c>
      <c r="AB2185" s="602"/>
      <c r="AC2185" s="602"/>
      <c r="AD2185" s="605">
        <v>17</v>
      </c>
    </row>
    <row r="2186" spans="1:30" ht="15.75" thickBot="1" x14ac:dyDescent="0.3">
      <c r="A2186" s="593" t="s">
        <v>438</v>
      </c>
      <c r="B2186" s="672">
        <v>45447</v>
      </c>
      <c r="C2186" s="671" t="s">
        <v>396</v>
      </c>
      <c r="D2186" s="606" t="s">
        <v>397</v>
      </c>
      <c r="E2186" s="670"/>
      <c r="F2186" s="670"/>
      <c r="G2186" s="670"/>
      <c r="H2186" s="670"/>
      <c r="I2186" s="670"/>
      <c r="J2186" s="670"/>
      <c r="K2186" s="670"/>
      <c r="L2186" s="670"/>
      <c r="M2186" s="607">
        <v>6599.58</v>
      </c>
      <c r="N2186" s="607">
        <v>13943.27</v>
      </c>
      <c r="O2186" s="607">
        <v>623.36</v>
      </c>
      <c r="P2186" s="670"/>
      <c r="Q2186" s="603">
        <v>21166.21</v>
      </c>
      <c r="R2186" s="670"/>
      <c r="S2186" s="670"/>
      <c r="T2186" s="670"/>
      <c r="U2186" s="670"/>
      <c r="V2186" s="670"/>
      <c r="W2186" s="670"/>
      <c r="X2186" s="670"/>
      <c r="Y2186" s="670"/>
      <c r="Z2186" s="608">
        <v>25</v>
      </c>
      <c r="AA2186" s="608">
        <v>41</v>
      </c>
      <c r="AB2186" s="608">
        <v>2</v>
      </c>
      <c r="AC2186" s="670"/>
      <c r="AD2186" s="605">
        <v>64</v>
      </c>
    </row>
    <row r="2187" spans="1:30" ht="15.75" thickBot="1" x14ac:dyDescent="0.3">
      <c r="A2187" s="593" t="s">
        <v>438</v>
      </c>
      <c r="B2187" s="673">
        <v>45448</v>
      </c>
      <c r="C2187" s="671" t="s">
        <v>396</v>
      </c>
      <c r="D2187" s="600" t="s">
        <v>397</v>
      </c>
      <c r="E2187" s="602"/>
      <c r="F2187" s="602"/>
      <c r="G2187" s="602"/>
      <c r="H2187" s="602"/>
      <c r="I2187" s="602"/>
      <c r="J2187" s="602"/>
      <c r="K2187" s="602"/>
      <c r="L2187" s="602"/>
      <c r="M2187" s="602"/>
      <c r="N2187" s="601">
        <v>11465.19</v>
      </c>
      <c r="O2187" s="601">
        <v>1887.55</v>
      </c>
      <c r="P2187" s="602"/>
      <c r="Q2187" s="603">
        <v>13352.74</v>
      </c>
      <c r="R2187" s="602"/>
      <c r="S2187" s="602"/>
      <c r="T2187" s="602"/>
      <c r="U2187" s="602"/>
      <c r="V2187" s="602"/>
      <c r="W2187" s="602"/>
      <c r="X2187" s="602"/>
      <c r="Y2187" s="602"/>
      <c r="Z2187" s="602"/>
      <c r="AA2187" s="604">
        <v>34</v>
      </c>
      <c r="AB2187" s="604">
        <v>9</v>
      </c>
      <c r="AC2187" s="602"/>
      <c r="AD2187" s="605">
        <v>42</v>
      </c>
    </row>
    <row r="2188" spans="1:30" ht="15.75" thickBot="1" x14ac:dyDescent="0.3">
      <c r="A2188" s="593" t="s">
        <v>438</v>
      </c>
      <c r="B2188" s="672">
        <v>45454</v>
      </c>
      <c r="C2188" s="671" t="s">
        <v>396</v>
      </c>
      <c r="D2188" s="606" t="s">
        <v>397</v>
      </c>
      <c r="E2188" s="670"/>
      <c r="F2188" s="670"/>
      <c r="G2188" s="670"/>
      <c r="H2188" s="670"/>
      <c r="I2188" s="670"/>
      <c r="J2188" s="670"/>
      <c r="K2188" s="670"/>
      <c r="L2188" s="670"/>
      <c r="M2188" s="670"/>
      <c r="N2188" s="607">
        <v>3631.04</v>
      </c>
      <c r="O2188" s="607">
        <v>4445.5200000000004</v>
      </c>
      <c r="P2188" s="670"/>
      <c r="Q2188" s="603">
        <v>8076.56</v>
      </c>
      <c r="R2188" s="670"/>
      <c r="S2188" s="670"/>
      <c r="T2188" s="670"/>
      <c r="U2188" s="670"/>
      <c r="V2188" s="670"/>
      <c r="W2188" s="670"/>
      <c r="X2188" s="670"/>
      <c r="Y2188" s="670"/>
      <c r="Z2188" s="670"/>
      <c r="AA2188" s="608">
        <v>10</v>
      </c>
      <c r="AB2188" s="608">
        <v>14</v>
      </c>
      <c r="AC2188" s="670"/>
      <c r="AD2188" s="605">
        <v>24</v>
      </c>
    </row>
    <row r="2189" spans="1:30" ht="15.75" thickBot="1" x14ac:dyDescent="0.3">
      <c r="A2189" s="593" t="s">
        <v>438</v>
      </c>
      <c r="B2189" s="673">
        <v>45463</v>
      </c>
      <c r="C2189" s="671" t="s">
        <v>396</v>
      </c>
      <c r="D2189" s="600" t="s">
        <v>397</v>
      </c>
      <c r="E2189" s="602"/>
      <c r="F2189" s="602"/>
      <c r="G2189" s="602"/>
      <c r="H2189" s="602"/>
      <c r="I2189" s="602"/>
      <c r="J2189" s="602"/>
      <c r="K2189" s="602"/>
      <c r="L2189" s="602"/>
      <c r="M2189" s="602"/>
      <c r="N2189" s="602"/>
      <c r="O2189" s="601">
        <v>3176.37</v>
      </c>
      <c r="P2189" s="602"/>
      <c r="Q2189" s="603">
        <v>3176.37</v>
      </c>
      <c r="R2189" s="602"/>
      <c r="S2189" s="602"/>
      <c r="T2189" s="602"/>
      <c r="U2189" s="602"/>
      <c r="V2189" s="602"/>
      <c r="W2189" s="602"/>
      <c r="X2189" s="602"/>
      <c r="Y2189" s="602"/>
      <c r="Z2189" s="602"/>
      <c r="AA2189" s="602"/>
      <c r="AB2189" s="604">
        <v>15</v>
      </c>
      <c r="AC2189" s="602"/>
      <c r="AD2189" s="605">
        <v>15</v>
      </c>
    </row>
    <row r="2190" spans="1:30" ht="15.75" thickBot="1" x14ac:dyDescent="0.3">
      <c r="A2190" s="593" t="s">
        <v>438</v>
      </c>
      <c r="B2190" s="672">
        <v>45469</v>
      </c>
      <c r="C2190" s="671" t="s">
        <v>396</v>
      </c>
      <c r="D2190" s="606" t="s">
        <v>397</v>
      </c>
      <c r="E2190" s="670"/>
      <c r="F2190" s="670"/>
      <c r="G2190" s="670"/>
      <c r="H2190" s="670"/>
      <c r="I2190" s="670"/>
      <c r="J2190" s="607">
        <v>800</v>
      </c>
      <c r="K2190" s="670"/>
      <c r="L2190" s="670"/>
      <c r="M2190" s="607">
        <v>460</v>
      </c>
      <c r="N2190" s="670"/>
      <c r="O2190" s="607">
        <v>11625.53</v>
      </c>
      <c r="P2190" s="670"/>
      <c r="Q2190" s="603">
        <v>12885.53</v>
      </c>
      <c r="R2190" s="670"/>
      <c r="S2190" s="670"/>
      <c r="T2190" s="670"/>
      <c r="U2190" s="670"/>
      <c r="V2190" s="670"/>
      <c r="W2190" s="608">
        <v>1</v>
      </c>
      <c r="X2190" s="670"/>
      <c r="Y2190" s="670"/>
      <c r="Z2190" s="608">
        <v>2</v>
      </c>
      <c r="AA2190" s="670"/>
      <c r="AB2190" s="608">
        <v>19</v>
      </c>
      <c r="AC2190" s="670"/>
      <c r="AD2190" s="605">
        <v>21</v>
      </c>
    </row>
    <row r="2191" spans="1:30" ht="15.75" thickBot="1" x14ac:dyDescent="0.3">
      <c r="A2191" s="593" t="s">
        <v>438</v>
      </c>
      <c r="B2191" s="673">
        <v>45483</v>
      </c>
      <c r="C2191" s="671" t="s">
        <v>396</v>
      </c>
      <c r="D2191" s="600" t="s">
        <v>397</v>
      </c>
      <c r="E2191" s="602"/>
      <c r="F2191" s="602"/>
      <c r="G2191" s="602"/>
      <c r="H2191" s="602"/>
      <c r="I2191" s="602"/>
      <c r="J2191" s="602"/>
      <c r="K2191" s="602"/>
      <c r="L2191" s="602"/>
      <c r="M2191" s="602"/>
      <c r="N2191" s="602"/>
      <c r="O2191" s="601">
        <v>3354.54</v>
      </c>
      <c r="P2191" s="602"/>
      <c r="Q2191" s="603">
        <v>3354.54</v>
      </c>
      <c r="R2191" s="602"/>
      <c r="S2191" s="602"/>
      <c r="T2191" s="602"/>
      <c r="U2191" s="602"/>
      <c r="V2191" s="602"/>
      <c r="W2191" s="602"/>
      <c r="X2191" s="602"/>
      <c r="Y2191" s="602"/>
      <c r="Z2191" s="602"/>
      <c r="AA2191" s="602"/>
      <c r="AB2191" s="604">
        <v>10</v>
      </c>
      <c r="AC2191" s="602"/>
      <c r="AD2191" s="605">
        <v>10</v>
      </c>
    </row>
    <row r="2192" spans="1:30" ht="15.75" thickBot="1" x14ac:dyDescent="0.3">
      <c r="A2192" s="593" t="s">
        <v>438</v>
      </c>
      <c r="B2192" s="672">
        <v>45490</v>
      </c>
      <c r="C2192" s="671" t="s">
        <v>396</v>
      </c>
      <c r="D2192" s="606" t="s">
        <v>397</v>
      </c>
      <c r="E2192" s="670"/>
      <c r="F2192" s="670"/>
      <c r="G2192" s="670"/>
      <c r="H2192" s="670"/>
      <c r="I2192" s="670"/>
      <c r="J2192" s="670"/>
      <c r="K2192" s="670"/>
      <c r="L2192" s="670"/>
      <c r="M2192" s="670"/>
      <c r="N2192" s="670"/>
      <c r="O2192" s="607">
        <v>4572.82</v>
      </c>
      <c r="P2192" s="670"/>
      <c r="Q2192" s="603">
        <v>4572.82</v>
      </c>
      <c r="R2192" s="670"/>
      <c r="S2192" s="670"/>
      <c r="T2192" s="670"/>
      <c r="U2192" s="670"/>
      <c r="V2192" s="670"/>
      <c r="W2192" s="670"/>
      <c r="X2192" s="670"/>
      <c r="Y2192" s="670"/>
      <c r="Z2192" s="670"/>
      <c r="AA2192" s="670"/>
      <c r="AB2192" s="608">
        <v>18</v>
      </c>
      <c r="AC2192" s="670"/>
      <c r="AD2192" s="605">
        <v>18</v>
      </c>
    </row>
    <row r="2193" spans="1:30" ht="15.75" thickBot="1" x14ac:dyDescent="0.3">
      <c r="A2193" s="593" t="s">
        <v>438</v>
      </c>
      <c r="B2193" s="673">
        <v>45492</v>
      </c>
      <c r="C2193" s="671" t="s">
        <v>396</v>
      </c>
      <c r="D2193" s="600" t="s">
        <v>397</v>
      </c>
      <c r="E2193" s="602"/>
      <c r="F2193" s="602"/>
      <c r="G2193" s="602"/>
      <c r="H2193" s="602"/>
      <c r="I2193" s="602"/>
      <c r="J2193" s="602"/>
      <c r="K2193" s="602"/>
      <c r="L2193" s="602"/>
      <c r="M2193" s="602"/>
      <c r="N2193" s="601">
        <v>210</v>
      </c>
      <c r="O2193" s="601">
        <v>610</v>
      </c>
      <c r="P2193" s="601">
        <v>14325.44</v>
      </c>
      <c r="Q2193" s="603">
        <v>15145.44</v>
      </c>
      <c r="R2193" s="602"/>
      <c r="S2193" s="602"/>
      <c r="T2193" s="602"/>
      <c r="U2193" s="602"/>
      <c r="V2193" s="602"/>
      <c r="W2193" s="602"/>
      <c r="X2193" s="602"/>
      <c r="Y2193" s="602"/>
      <c r="Z2193" s="602"/>
      <c r="AA2193" s="604">
        <v>1</v>
      </c>
      <c r="AB2193" s="604">
        <v>3</v>
      </c>
      <c r="AC2193" s="604">
        <v>44</v>
      </c>
      <c r="AD2193" s="605">
        <v>48</v>
      </c>
    </row>
    <row r="2194" spans="1:30" ht="15.75" thickBot="1" x14ac:dyDescent="0.3">
      <c r="A2194" s="593" t="s">
        <v>438</v>
      </c>
      <c r="B2194" s="672">
        <v>45498</v>
      </c>
      <c r="C2194" s="671" t="s">
        <v>396</v>
      </c>
      <c r="D2194" s="606" t="s">
        <v>397</v>
      </c>
      <c r="E2194" s="670"/>
      <c r="F2194" s="670"/>
      <c r="G2194" s="670"/>
      <c r="H2194" s="670"/>
      <c r="I2194" s="670"/>
      <c r="J2194" s="670"/>
      <c r="K2194" s="670"/>
      <c r="L2194" s="670"/>
      <c r="M2194" s="670"/>
      <c r="N2194" s="607">
        <v>200</v>
      </c>
      <c r="O2194" s="670"/>
      <c r="P2194" s="607">
        <v>2936.15</v>
      </c>
      <c r="Q2194" s="603">
        <v>3136.15</v>
      </c>
      <c r="R2194" s="670"/>
      <c r="S2194" s="670"/>
      <c r="T2194" s="670"/>
      <c r="U2194" s="670"/>
      <c r="V2194" s="670"/>
      <c r="W2194" s="670"/>
      <c r="X2194" s="670"/>
      <c r="Y2194" s="670"/>
      <c r="Z2194" s="670"/>
      <c r="AA2194" s="608">
        <v>1</v>
      </c>
      <c r="AB2194" s="670"/>
      <c r="AC2194" s="608">
        <v>5</v>
      </c>
      <c r="AD2194" s="605">
        <v>6</v>
      </c>
    </row>
    <row r="2195" spans="1:30" ht="15.75" thickBot="1" x14ac:dyDescent="0.3">
      <c r="A2195" s="593" t="s">
        <v>438</v>
      </c>
      <c r="B2195" s="673">
        <v>45502</v>
      </c>
      <c r="C2195" s="671" t="s">
        <v>396</v>
      </c>
      <c r="D2195" s="600" t="s">
        <v>397</v>
      </c>
      <c r="E2195" s="602"/>
      <c r="F2195" s="602"/>
      <c r="G2195" s="602"/>
      <c r="H2195" s="602"/>
      <c r="I2195" s="602"/>
      <c r="J2195" s="602"/>
      <c r="K2195" s="602"/>
      <c r="L2195" s="602"/>
      <c r="M2195" s="602"/>
      <c r="N2195" s="602"/>
      <c r="O2195" s="602"/>
      <c r="P2195" s="601">
        <v>3309.24</v>
      </c>
      <c r="Q2195" s="603">
        <v>3309.24</v>
      </c>
      <c r="R2195" s="602"/>
      <c r="S2195" s="602"/>
      <c r="T2195" s="602"/>
      <c r="U2195" s="602"/>
      <c r="V2195" s="602"/>
      <c r="W2195" s="602"/>
      <c r="X2195" s="602"/>
      <c r="Y2195" s="602"/>
      <c r="Z2195" s="602"/>
      <c r="AA2195" s="602"/>
      <c r="AB2195" s="602"/>
      <c r="AC2195" s="604">
        <v>9</v>
      </c>
      <c r="AD2195" s="605">
        <v>9</v>
      </c>
    </row>
    <row r="2196" spans="1:30" ht="15.75" thickBot="1" x14ac:dyDescent="0.3">
      <c r="A2196" s="593" t="s">
        <v>438</v>
      </c>
      <c r="B2196" s="672">
        <v>45519</v>
      </c>
      <c r="C2196" s="671" t="s">
        <v>396</v>
      </c>
      <c r="D2196" s="606" t="s">
        <v>397</v>
      </c>
      <c r="E2196" s="670"/>
      <c r="F2196" s="670"/>
      <c r="G2196" s="670"/>
      <c r="H2196" s="670"/>
      <c r="I2196" s="670"/>
      <c r="J2196" s="670"/>
      <c r="K2196" s="670"/>
      <c r="L2196" s="670"/>
      <c r="M2196" s="670"/>
      <c r="N2196" s="670"/>
      <c r="O2196" s="670"/>
      <c r="P2196" s="607">
        <v>1253.08</v>
      </c>
      <c r="Q2196" s="603">
        <v>1253.08</v>
      </c>
      <c r="R2196" s="670"/>
      <c r="S2196" s="670"/>
      <c r="T2196" s="670"/>
      <c r="U2196" s="670"/>
      <c r="V2196" s="670"/>
      <c r="W2196" s="670"/>
      <c r="X2196" s="670"/>
      <c r="Y2196" s="670"/>
      <c r="Z2196" s="670"/>
      <c r="AA2196" s="670"/>
      <c r="AB2196" s="670"/>
      <c r="AC2196" s="608">
        <v>1</v>
      </c>
      <c r="AD2196" s="605">
        <v>1</v>
      </c>
    </row>
    <row r="2197" spans="1:30" ht="15.75" thickBot="1" x14ac:dyDescent="0.3">
      <c r="A2197" s="593" t="s">
        <v>438</v>
      </c>
      <c r="B2197" s="692" t="s">
        <v>398</v>
      </c>
      <c r="C2197" s="692" t="s">
        <v>396</v>
      </c>
      <c r="D2197" s="600" t="s">
        <v>402</v>
      </c>
      <c r="E2197" s="602"/>
      <c r="F2197" s="602"/>
      <c r="G2197" s="602"/>
      <c r="H2197" s="602"/>
      <c r="I2197" s="602"/>
      <c r="J2197" s="602"/>
      <c r="K2197" s="602"/>
      <c r="L2197" s="602"/>
      <c r="M2197" s="602"/>
      <c r="N2197" s="602"/>
      <c r="O2197" s="602"/>
      <c r="P2197" s="602"/>
      <c r="Q2197" s="591"/>
      <c r="R2197" s="604">
        <v>1</v>
      </c>
      <c r="S2197" s="602"/>
      <c r="T2197" s="604">
        <v>2</v>
      </c>
      <c r="U2197" s="602"/>
      <c r="V2197" s="602"/>
      <c r="W2197" s="602"/>
      <c r="X2197" s="604">
        <v>1</v>
      </c>
      <c r="Y2197" s="602"/>
      <c r="Z2197" s="602"/>
      <c r="AA2197" s="602"/>
      <c r="AB2197" s="602"/>
      <c r="AC2197" s="602"/>
      <c r="AD2197" s="605">
        <v>4</v>
      </c>
    </row>
    <row r="2198" spans="1:30" ht="15.75" thickBot="1" x14ac:dyDescent="0.3">
      <c r="A2198" s="593" t="s">
        <v>438</v>
      </c>
      <c r="B2198" s="692" t="s">
        <v>398</v>
      </c>
      <c r="C2198" s="692" t="s">
        <v>396</v>
      </c>
      <c r="D2198" s="606" t="s">
        <v>397</v>
      </c>
      <c r="E2198" s="670"/>
      <c r="F2198" s="670"/>
      <c r="G2198" s="670"/>
      <c r="H2198" s="670"/>
      <c r="I2198" s="670"/>
      <c r="J2198" s="670"/>
      <c r="K2198" s="670"/>
      <c r="L2198" s="670"/>
      <c r="M2198" s="670"/>
      <c r="N2198" s="670"/>
      <c r="O2198" s="670"/>
      <c r="P2198" s="670"/>
      <c r="Q2198" s="591"/>
      <c r="R2198" s="608">
        <v>116</v>
      </c>
      <c r="S2198" s="608">
        <v>101</v>
      </c>
      <c r="T2198" s="608">
        <v>111</v>
      </c>
      <c r="U2198" s="608">
        <v>74</v>
      </c>
      <c r="V2198" s="608">
        <v>46</v>
      </c>
      <c r="W2198" s="608">
        <v>129</v>
      </c>
      <c r="X2198" s="608">
        <v>166</v>
      </c>
      <c r="Y2198" s="608">
        <v>125</v>
      </c>
      <c r="Z2198" s="608">
        <v>130</v>
      </c>
      <c r="AA2198" s="608">
        <v>111</v>
      </c>
      <c r="AB2198" s="608">
        <v>58</v>
      </c>
      <c r="AC2198" s="608">
        <v>80</v>
      </c>
      <c r="AD2198" s="605">
        <v>463</v>
      </c>
    </row>
    <row r="2199" spans="1:30" ht="15.75" thickBot="1" x14ac:dyDescent="0.3">
      <c r="A2199" s="593" t="s">
        <v>438</v>
      </c>
      <c r="B2199" s="692" t="s">
        <v>398</v>
      </c>
      <c r="C2199" s="692" t="s">
        <v>396</v>
      </c>
      <c r="D2199" s="600" t="s">
        <v>399</v>
      </c>
      <c r="E2199" s="602"/>
      <c r="F2199" s="602"/>
      <c r="G2199" s="602"/>
      <c r="H2199" s="602"/>
      <c r="I2199" s="602"/>
      <c r="J2199" s="602"/>
      <c r="K2199" s="602"/>
      <c r="L2199" s="602"/>
      <c r="M2199" s="602"/>
      <c r="N2199" s="602"/>
      <c r="O2199" s="602"/>
      <c r="P2199" s="602"/>
      <c r="Q2199" s="591"/>
      <c r="R2199" s="602"/>
      <c r="S2199" s="602"/>
      <c r="T2199" s="602"/>
      <c r="U2199" s="602"/>
      <c r="V2199" s="602"/>
      <c r="W2199" s="604">
        <v>1</v>
      </c>
      <c r="X2199" s="604">
        <v>1</v>
      </c>
      <c r="Y2199" s="604">
        <v>1</v>
      </c>
      <c r="Z2199" s="604">
        <v>1</v>
      </c>
      <c r="AA2199" s="604">
        <v>1</v>
      </c>
      <c r="AB2199" s="602"/>
      <c r="AC2199" s="602"/>
      <c r="AD2199" s="605">
        <v>5</v>
      </c>
    </row>
    <row r="2200" spans="1:30" ht="15.75" thickBot="1" x14ac:dyDescent="0.3">
      <c r="A2200" s="593" t="s">
        <v>438</v>
      </c>
      <c r="B2200" s="692" t="s">
        <v>398</v>
      </c>
      <c r="C2200" s="692" t="s">
        <v>396</v>
      </c>
      <c r="D2200" s="606" t="s">
        <v>403</v>
      </c>
      <c r="E2200" s="670"/>
      <c r="F2200" s="670"/>
      <c r="G2200" s="670"/>
      <c r="H2200" s="670"/>
      <c r="I2200" s="670"/>
      <c r="J2200" s="670"/>
      <c r="K2200" s="670"/>
      <c r="L2200" s="670"/>
      <c r="M2200" s="670"/>
      <c r="N2200" s="670"/>
      <c r="O2200" s="670"/>
      <c r="P2200" s="670"/>
      <c r="Q2200" s="591"/>
      <c r="R2200" s="670"/>
      <c r="S2200" s="670"/>
      <c r="T2200" s="670"/>
      <c r="U2200" s="670"/>
      <c r="V2200" s="670"/>
      <c r="W2200" s="670"/>
      <c r="X2200" s="670"/>
      <c r="Y2200" s="670"/>
      <c r="Z2200" s="670"/>
      <c r="AA2200" s="608">
        <v>1</v>
      </c>
      <c r="AB2200" s="670"/>
      <c r="AC2200" s="670"/>
      <c r="AD2200" s="605">
        <v>1</v>
      </c>
    </row>
    <row r="2201" spans="1:30" ht="15.75" thickBot="1" x14ac:dyDescent="0.3">
      <c r="A2201" s="593" t="s">
        <v>438</v>
      </c>
      <c r="B2201" s="671" t="s">
        <v>400</v>
      </c>
      <c r="C2201" s="671" t="s">
        <v>400</v>
      </c>
      <c r="D2201" s="609" t="s">
        <v>400</v>
      </c>
      <c r="E2201" s="603">
        <v>38620.47</v>
      </c>
      <c r="F2201" s="603">
        <v>30859.47</v>
      </c>
      <c r="G2201" s="603">
        <v>41983.360000000001</v>
      </c>
      <c r="H2201" s="603">
        <v>19731.38</v>
      </c>
      <c r="I2201" s="603">
        <v>19670.349999999999</v>
      </c>
      <c r="J2201" s="603">
        <v>73716.95</v>
      </c>
      <c r="K2201" s="603">
        <v>107771.5</v>
      </c>
      <c r="L2201" s="603">
        <v>80453.320000000007</v>
      </c>
      <c r="M2201" s="603">
        <v>66983.59</v>
      </c>
      <c r="N2201" s="603">
        <v>46807.94</v>
      </c>
      <c r="O2201" s="603">
        <v>30295.69</v>
      </c>
      <c r="P2201" s="603">
        <v>21823.91</v>
      </c>
      <c r="Q2201" s="603">
        <v>578717.93000000005</v>
      </c>
      <c r="R2201" s="610">
        <v>120</v>
      </c>
      <c r="S2201" s="610">
        <v>113</v>
      </c>
      <c r="T2201" s="610">
        <v>129</v>
      </c>
      <c r="U2201" s="610">
        <v>77</v>
      </c>
      <c r="V2201" s="610">
        <v>60</v>
      </c>
      <c r="W2201" s="610">
        <v>158</v>
      </c>
      <c r="X2201" s="610">
        <v>211</v>
      </c>
      <c r="Y2201" s="610">
        <v>145</v>
      </c>
      <c r="Z2201" s="610">
        <v>160</v>
      </c>
      <c r="AA2201" s="610">
        <v>118</v>
      </c>
      <c r="AB2201" s="610">
        <v>75</v>
      </c>
      <c r="AC2201" s="610">
        <v>91</v>
      </c>
      <c r="AD2201" s="605">
        <v>506</v>
      </c>
    </row>
    <row r="2202" spans="1:30" ht="15.75" thickBot="1" x14ac:dyDescent="0.3">
      <c r="A2202" s="593" t="s">
        <v>439</v>
      </c>
      <c r="B2202" s="690">
        <v>45140</v>
      </c>
      <c r="C2202" s="692" t="s">
        <v>396</v>
      </c>
      <c r="D2202" s="606" t="s">
        <v>402</v>
      </c>
      <c r="E2202" s="607">
        <v>554</v>
      </c>
      <c r="F2202" s="670"/>
      <c r="G2202" s="670"/>
      <c r="H2202" s="670"/>
      <c r="I2202" s="670"/>
      <c r="J2202" s="670"/>
      <c r="K2202" s="670"/>
      <c r="L2202" s="670"/>
      <c r="M2202" s="670"/>
      <c r="N2202" s="670"/>
      <c r="O2202" s="670"/>
      <c r="P2202" s="670"/>
      <c r="Q2202" s="603">
        <v>554</v>
      </c>
      <c r="R2202" s="608">
        <v>1</v>
      </c>
      <c r="S2202" s="670"/>
      <c r="T2202" s="670"/>
      <c r="U2202" s="670"/>
      <c r="V2202" s="670"/>
      <c r="W2202" s="670"/>
      <c r="X2202" s="670"/>
      <c r="Y2202" s="670"/>
      <c r="Z2202" s="670"/>
      <c r="AA2202" s="670"/>
      <c r="AB2202" s="670"/>
      <c r="AC2202" s="670"/>
      <c r="AD2202" s="605">
        <v>1</v>
      </c>
    </row>
    <row r="2203" spans="1:30" ht="15.75" thickBot="1" x14ac:dyDescent="0.3">
      <c r="A2203" s="593" t="s">
        <v>439</v>
      </c>
      <c r="B2203" s="691">
        <v>45140</v>
      </c>
      <c r="C2203" s="692" t="s">
        <v>396</v>
      </c>
      <c r="D2203" s="600" t="s">
        <v>399</v>
      </c>
      <c r="E2203" s="601">
        <v>250</v>
      </c>
      <c r="F2203" s="602"/>
      <c r="G2203" s="602"/>
      <c r="H2203" s="602"/>
      <c r="I2203" s="602"/>
      <c r="J2203" s="602"/>
      <c r="K2203" s="602"/>
      <c r="L2203" s="602"/>
      <c r="M2203" s="602"/>
      <c r="N2203" s="602"/>
      <c r="O2203" s="602"/>
      <c r="P2203" s="602"/>
      <c r="Q2203" s="603">
        <v>250</v>
      </c>
      <c r="R2203" s="604">
        <v>1</v>
      </c>
      <c r="S2203" s="602"/>
      <c r="T2203" s="602"/>
      <c r="U2203" s="602"/>
      <c r="V2203" s="602"/>
      <c r="W2203" s="602"/>
      <c r="X2203" s="602"/>
      <c r="Y2203" s="602"/>
      <c r="Z2203" s="602"/>
      <c r="AA2203" s="602"/>
      <c r="AB2203" s="602"/>
      <c r="AC2203" s="602"/>
      <c r="AD2203" s="605">
        <v>1</v>
      </c>
    </row>
    <row r="2204" spans="1:30" ht="15.75" thickBot="1" x14ac:dyDescent="0.3">
      <c r="A2204" s="593" t="s">
        <v>439</v>
      </c>
      <c r="B2204" s="690">
        <v>45152</v>
      </c>
      <c r="C2204" s="692" t="s">
        <v>396</v>
      </c>
      <c r="D2204" s="606" t="s">
        <v>399</v>
      </c>
      <c r="E2204" s="607">
        <v>51165</v>
      </c>
      <c r="F2204" s="670"/>
      <c r="G2204" s="670"/>
      <c r="H2204" s="670"/>
      <c r="I2204" s="670"/>
      <c r="J2204" s="670"/>
      <c r="K2204" s="670"/>
      <c r="L2204" s="670"/>
      <c r="M2204" s="670"/>
      <c r="N2204" s="670"/>
      <c r="O2204" s="670"/>
      <c r="P2204" s="670"/>
      <c r="Q2204" s="603">
        <v>51165</v>
      </c>
      <c r="R2204" s="608">
        <v>78</v>
      </c>
      <c r="S2204" s="670"/>
      <c r="T2204" s="670"/>
      <c r="U2204" s="670"/>
      <c r="V2204" s="670"/>
      <c r="W2204" s="670"/>
      <c r="X2204" s="670"/>
      <c r="Y2204" s="670"/>
      <c r="Z2204" s="670"/>
      <c r="AA2204" s="670"/>
      <c r="AB2204" s="670"/>
      <c r="AC2204" s="670"/>
      <c r="AD2204" s="605">
        <v>78</v>
      </c>
    </row>
    <row r="2205" spans="1:30" ht="15.75" thickBot="1" x14ac:dyDescent="0.3">
      <c r="A2205" s="593" t="s">
        <v>439</v>
      </c>
      <c r="B2205" s="691">
        <v>45152</v>
      </c>
      <c r="C2205" s="692" t="s">
        <v>396</v>
      </c>
      <c r="D2205" s="600" t="s">
        <v>403</v>
      </c>
      <c r="E2205" s="601">
        <v>12620</v>
      </c>
      <c r="F2205" s="602"/>
      <c r="G2205" s="602"/>
      <c r="H2205" s="602"/>
      <c r="I2205" s="602"/>
      <c r="J2205" s="602"/>
      <c r="K2205" s="602"/>
      <c r="L2205" s="602"/>
      <c r="M2205" s="602"/>
      <c r="N2205" s="602"/>
      <c r="O2205" s="602"/>
      <c r="P2205" s="602"/>
      <c r="Q2205" s="603">
        <v>12620</v>
      </c>
      <c r="R2205" s="604">
        <v>26</v>
      </c>
      <c r="S2205" s="602"/>
      <c r="T2205" s="602"/>
      <c r="U2205" s="602"/>
      <c r="V2205" s="602"/>
      <c r="W2205" s="602"/>
      <c r="X2205" s="602"/>
      <c r="Y2205" s="602"/>
      <c r="Z2205" s="602"/>
      <c r="AA2205" s="602"/>
      <c r="AB2205" s="602"/>
      <c r="AC2205" s="602"/>
      <c r="AD2205" s="605">
        <v>26</v>
      </c>
    </row>
    <row r="2206" spans="1:30" ht="15.75" thickBot="1" x14ac:dyDescent="0.3">
      <c r="A2206" s="593" t="s">
        <v>439</v>
      </c>
      <c r="B2206" s="690">
        <v>45155</v>
      </c>
      <c r="C2206" s="692" t="s">
        <v>396</v>
      </c>
      <c r="D2206" s="606" t="s">
        <v>402</v>
      </c>
      <c r="E2206" s="607">
        <v>1962</v>
      </c>
      <c r="F2206" s="670"/>
      <c r="G2206" s="670"/>
      <c r="H2206" s="670"/>
      <c r="I2206" s="670"/>
      <c r="J2206" s="670"/>
      <c r="K2206" s="670"/>
      <c r="L2206" s="670"/>
      <c r="M2206" s="670"/>
      <c r="N2206" s="670"/>
      <c r="O2206" s="670"/>
      <c r="P2206" s="670"/>
      <c r="Q2206" s="603">
        <v>1962</v>
      </c>
      <c r="R2206" s="608">
        <v>3</v>
      </c>
      <c r="S2206" s="670"/>
      <c r="T2206" s="670"/>
      <c r="U2206" s="670"/>
      <c r="V2206" s="670"/>
      <c r="W2206" s="670"/>
      <c r="X2206" s="670"/>
      <c r="Y2206" s="670"/>
      <c r="Z2206" s="670"/>
      <c r="AA2206" s="670"/>
      <c r="AB2206" s="670"/>
      <c r="AC2206" s="670"/>
      <c r="AD2206" s="605">
        <v>3</v>
      </c>
    </row>
    <row r="2207" spans="1:30" ht="15.75" thickBot="1" x14ac:dyDescent="0.3">
      <c r="A2207" s="593" t="s">
        <v>439</v>
      </c>
      <c r="B2207" s="691">
        <v>45155</v>
      </c>
      <c r="C2207" s="692" t="s">
        <v>396</v>
      </c>
      <c r="D2207" s="600" t="s">
        <v>399</v>
      </c>
      <c r="E2207" s="601">
        <v>562</v>
      </c>
      <c r="F2207" s="602"/>
      <c r="G2207" s="602"/>
      <c r="H2207" s="602"/>
      <c r="I2207" s="602"/>
      <c r="J2207" s="602"/>
      <c r="K2207" s="602"/>
      <c r="L2207" s="602"/>
      <c r="M2207" s="602"/>
      <c r="N2207" s="602"/>
      <c r="O2207" s="602"/>
      <c r="P2207" s="602"/>
      <c r="Q2207" s="603">
        <v>562</v>
      </c>
      <c r="R2207" s="604">
        <v>1</v>
      </c>
      <c r="S2207" s="602"/>
      <c r="T2207" s="602"/>
      <c r="U2207" s="602"/>
      <c r="V2207" s="602"/>
      <c r="W2207" s="602"/>
      <c r="X2207" s="602"/>
      <c r="Y2207" s="602"/>
      <c r="Z2207" s="602"/>
      <c r="AA2207" s="602"/>
      <c r="AB2207" s="602"/>
      <c r="AC2207" s="602"/>
      <c r="AD2207" s="605">
        <v>1</v>
      </c>
    </row>
    <row r="2208" spans="1:30" ht="15.75" thickBot="1" x14ac:dyDescent="0.3">
      <c r="A2208" s="593" t="s">
        <v>439</v>
      </c>
      <c r="B2208" s="672">
        <v>45161</v>
      </c>
      <c r="C2208" s="671" t="s">
        <v>396</v>
      </c>
      <c r="D2208" s="606" t="s">
        <v>402</v>
      </c>
      <c r="E2208" s="607">
        <v>3126</v>
      </c>
      <c r="F2208" s="670"/>
      <c r="G2208" s="670"/>
      <c r="H2208" s="670"/>
      <c r="I2208" s="670"/>
      <c r="J2208" s="670"/>
      <c r="K2208" s="670"/>
      <c r="L2208" s="670"/>
      <c r="M2208" s="670"/>
      <c r="N2208" s="670"/>
      <c r="O2208" s="670"/>
      <c r="P2208" s="670"/>
      <c r="Q2208" s="603">
        <v>3126</v>
      </c>
      <c r="R2208" s="608">
        <v>3</v>
      </c>
      <c r="S2208" s="670"/>
      <c r="T2208" s="670"/>
      <c r="U2208" s="670"/>
      <c r="V2208" s="670"/>
      <c r="W2208" s="670"/>
      <c r="X2208" s="670"/>
      <c r="Y2208" s="670"/>
      <c r="Z2208" s="670"/>
      <c r="AA2208" s="670"/>
      <c r="AB2208" s="670"/>
      <c r="AC2208" s="670"/>
      <c r="AD2208" s="605">
        <v>3</v>
      </c>
    </row>
    <row r="2209" spans="1:30" ht="15.75" thickBot="1" x14ac:dyDescent="0.3">
      <c r="A2209" s="593" t="s">
        <v>439</v>
      </c>
      <c r="B2209" s="691">
        <v>45162</v>
      </c>
      <c r="C2209" s="692" t="s">
        <v>396</v>
      </c>
      <c r="D2209" s="600" t="s">
        <v>399</v>
      </c>
      <c r="E2209" s="601">
        <v>135104</v>
      </c>
      <c r="F2209" s="602"/>
      <c r="G2209" s="602"/>
      <c r="H2209" s="602"/>
      <c r="I2209" s="602"/>
      <c r="J2209" s="602"/>
      <c r="K2209" s="602"/>
      <c r="L2209" s="602"/>
      <c r="M2209" s="602"/>
      <c r="N2209" s="602"/>
      <c r="O2209" s="602"/>
      <c r="P2209" s="602"/>
      <c r="Q2209" s="603">
        <v>135104</v>
      </c>
      <c r="R2209" s="604">
        <v>206</v>
      </c>
      <c r="S2209" s="602"/>
      <c r="T2209" s="602"/>
      <c r="U2209" s="602"/>
      <c r="V2209" s="602"/>
      <c r="W2209" s="602"/>
      <c r="X2209" s="602"/>
      <c r="Y2209" s="602"/>
      <c r="Z2209" s="602"/>
      <c r="AA2209" s="602"/>
      <c r="AB2209" s="602"/>
      <c r="AC2209" s="602"/>
      <c r="AD2209" s="605">
        <v>206</v>
      </c>
    </row>
    <row r="2210" spans="1:30" ht="15.75" thickBot="1" x14ac:dyDescent="0.3">
      <c r="A2210" s="593" t="s">
        <v>439</v>
      </c>
      <c r="B2210" s="690">
        <v>45162</v>
      </c>
      <c r="C2210" s="692" t="s">
        <v>396</v>
      </c>
      <c r="D2210" s="606" t="s">
        <v>403</v>
      </c>
      <c r="E2210" s="607">
        <v>23366</v>
      </c>
      <c r="F2210" s="670"/>
      <c r="G2210" s="670"/>
      <c r="H2210" s="670"/>
      <c r="I2210" s="670"/>
      <c r="J2210" s="670"/>
      <c r="K2210" s="670"/>
      <c r="L2210" s="670"/>
      <c r="M2210" s="670"/>
      <c r="N2210" s="670"/>
      <c r="O2210" s="670"/>
      <c r="P2210" s="670"/>
      <c r="Q2210" s="603">
        <v>23366</v>
      </c>
      <c r="R2210" s="608">
        <v>57</v>
      </c>
      <c r="S2210" s="670"/>
      <c r="T2210" s="670"/>
      <c r="U2210" s="670"/>
      <c r="V2210" s="670"/>
      <c r="W2210" s="670"/>
      <c r="X2210" s="670"/>
      <c r="Y2210" s="670"/>
      <c r="Z2210" s="670"/>
      <c r="AA2210" s="670"/>
      <c r="AB2210" s="670"/>
      <c r="AC2210" s="670"/>
      <c r="AD2210" s="605">
        <v>57</v>
      </c>
    </row>
    <row r="2211" spans="1:30" ht="15.75" thickBot="1" x14ac:dyDescent="0.3">
      <c r="A2211" s="593" t="s">
        <v>439</v>
      </c>
      <c r="B2211" s="673">
        <v>45166</v>
      </c>
      <c r="C2211" s="671" t="s">
        <v>396</v>
      </c>
      <c r="D2211" s="600" t="s">
        <v>397</v>
      </c>
      <c r="E2211" s="601">
        <v>1678.71</v>
      </c>
      <c r="F2211" s="602"/>
      <c r="G2211" s="602"/>
      <c r="H2211" s="602"/>
      <c r="I2211" s="602"/>
      <c r="J2211" s="602"/>
      <c r="K2211" s="602"/>
      <c r="L2211" s="602"/>
      <c r="M2211" s="602"/>
      <c r="N2211" s="602"/>
      <c r="O2211" s="602"/>
      <c r="P2211" s="602"/>
      <c r="Q2211" s="603">
        <v>1678.71</v>
      </c>
      <c r="R2211" s="604">
        <v>1</v>
      </c>
      <c r="S2211" s="602"/>
      <c r="T2211" s="602"/>
      <c r="U2211" s="602"/>
      <c r="V2211" s="602"/>
      <c r="W2211" s="602"/>
      <c r="X2211" s="602"/>
      <c r="Y2211" s="602"/>
      <c r="Z2211" s="602"/>
      <c r="AA2211" s="602"/>
      <c r="AB2211" s="602"/>
      <c r="AC2211" s="602"/>
      <c r="AD2211" s="605">
        <v>1</v>
      </c>
    </row>
    <row r="2212" spans="1:30" ht="15.75" thickBot="1" x14ac:dyDescent="0.3">
      <c r="A2212" s="593" t="s">
        <v>439</v>
      </c>
      <c r="B2212" s="672">
        <v>45169</v>
      </c>
      <c r="C2212" s="671" t="s">
        <v>396</v>
      </c>
      <c r="D2212" s="606" t="s">
        <v>399</v>
      </c>
      <c r="E2212" s="607">
        <v>470</v>
      </c>
      <c r="F2212" s="670"/>
      <c r="G2212" s="670"/>
      <c r="H2212" s="670"/>
      <c r="I2212" s="670"/>
      <c r="J2212" s="670"/>
      <c r="K2212" s="670"/>
      <c r="L2212" s="670"/>
      <c r="M2212" s="670"/>
      <c r="N2212" s="670"/>
      <c r="O2212" s="670"/>
      <c r="P2212" s="670"/>
      <c r="Q2212" s="603">
        <v>470</v>
      </c>
      <c r="R2212" s="608">
        <v>1</v>
      </c>
      <c r="S2212" s="670"/>
      <c r="T2212" s="670"/>
      <c r="U2212" s="670"/>
      <c r="V2212" s="670"/>
      <c r="W2212" s="670"/>
      <c r="X2212" s="670"/>
      <c r="Y2212" s="670"/>
      <c r="Z2212" s="670"/>
      <c r="AA2212" s="670"/>
      <c r="AB2212" s="670"/>
      <c r="AC2212" s="670"/>
      <c r="AD2212" s="605">
        <v>1</v>
      </c>
    </row>
    <row r="2213" spans="1:30" ht="15.75" thickBot="1" x14ac:dyDescent="0.3">
      <c r="A2213" s="593" t="s">
        <v>439</v>
      </c>
      <c r="B2213" s="691">
        <v>45177</v>
      </c>
      <c r="C2213" s="692" t="s">
        <v>396</v>
      </c>
      <c r="D2213" s="600" t="s">
        <v>399</v>
      </c>
      <c r="E2213" s="601">
        <v>104946</v>
      </c>
      <c r="F2213" s="601">
        <v>43408</v>
      </c>
      <c r="G2213" s="602"/>
      <c r="H2213" s="602"/>
      <c r="I2213" s="602"/>
      <c r="J2213" s="602"/>
      <c r="K2213" s="602"/>
      <c r="L2213" s="602"/>
      <c r="M2213" s="602"/>
      <c r="N2213" s="602"/>
      <c r="O2213" s="602"/>
      <c r="P2213" s="602"/>
      <c r="Q2213" s="603">
        <v>148354</v>
      </c>
      <c r="R2213" s="604">
        <v>162</v>
      </c>
      <c r="S2213" s="604">
        <v>64</v>
      </c>
      <c r="T2213" s="602"/>
      <c r="U2213" s="602"/>
      <c r="V2213" s="602"/>
      <c r="W2213" s="602"/>
      <c r="X2213" s="602"/>
      <c r="Y2213" s="602"/>
      <c r="Z2213" s="602"/>
      <c r="AA2213" s="602"/>
      <c r="AB2213" s="602"/>
      <c r="AC2213" s="602"/>
      <c r="AD2213" s="605">
        <v>226</v>
      </c>
    </row>
    <row r="2214" spans="1:30" ht="15.75" thickBot="1" x14ac:dyDescent="0.3">
      <c r="A2214" s="593" t="s">
        <v>439</v>
      </c>
      <c r="B2214" s="690">
        <v>45177</v>
      </c>
      <c r="C2214" s="692" t="s">
        <v>396</v>
      </c>
      <c r="D2214" s="606" t="s">
        <v>403</v>
      </c>
      <c r="E2214" s="607">
        <v>16372</v>
      </c>
      <c r="F2214" s="607">
        <v>5076</v>
      </c>
      <c r="G2214" s="670"/>
      <c r="H2214" s="670"/>
      <c r="I2214" s="670"/>
      <c r="J2214" s="670"/>
      <c r="K2214" s="670"/>
      <c r="L2214" s="670"/>
      <c r="M2214" s="670"/>
      <c r="N2214" s="670"/>
      <c r="O2214" s="670"/>
      <c r="P2214" s="670"/>
      <c r="Q2214" s="603">
        <v>21448</v>
      </c>
      <c r="R2214" s="608">
        <v>38</v>
      </c>
      <c r="S2214" s="608">
        <v>13</v>
      </c>
      <c r="T2214" s="670"/>
      <c r="U2214" s="670"/>
      <c r="V2214" s="670"/>
      <c r="W2214" s="670"/>
      <c r="X2214" s="670"/>
      <c r="Y2214" s="670"/>
      <c r="Z2214" s="670"/>
      <c r="AA2214" s="670"/>
      <c r="AB2214" s="670"/>
      <c r="AC2214" s="670"/>
      <c r="AD2214" s="605">
        <v>51</v>
      </c>
    </row>
    <row r="2215" spans="1:30" ht="15.75" thickBot="1" x14ac:dyDescent="0.3">
      <c r="A2215" s="593" t="s">
        <v>439</v>
      </c>
      <c r="B2215" s="673">
        <v>45182</v>
      </c>
      <c r="C2215" s="671" t="s">
        <v>396</v>
      </c>
      <c r="D2215" s="600" t="s">
        <v>402</v>
      </c>
      <c r="E2215" s="602"/>
      <c r="F2215" s="601">
        <v>995</v>
      </c>
      <c r="G2215" s="602"/>
      <c r="H2215" s="602"/>
      <c r="I2215" s="602"/>
      <c r="J2215" s="602"/>
      <c r="K2215" s="602"/>
      <c r="L2215" s="602"/>
      <c r="M2215" s="602"/>
      <c r="N2215" s="602"/>
      <c r="O2215" s="602"/>
      <c r="P2215" s="602"/>
      <c r="Q2215" s="603">
        <v>995</v>
      </c>
      <c r="R2215" s="602"/>
      <c r="S2215" s="604">
        <v>2</v>
      </c>
      <c r="T2215" s="602"/>
      <c r="U2215" s="602"/>
      <c r="V2215" s="602"/>
      <c r="W2215" s="602"/>
      <c r="X2215" s="602"/>
      <c r="Y2215" s="602"/>
      <c r="Z2215" s="602"/>
      <c r="AA2215" s="602"/>
      <c r="AB2215" s="602"/>
      <c r="AC2215" s="602"/>
      <c r="AD2215" s="605">
        <v>2</v>
      </c>
    </row>
    <row r="2216" spans="1:30" ht="15.75" thickBot="1" x14ac:dyDescent="0.3">
      <c r="A2216" s="593" t="s">
        <v>439</v>
      </c>
      <c r="B2216" s="690">
        <v>45184</v>
      </c>
      <c r="C2216" s="692" t="s">
        <v>396</v>
      </c>
      <c r="D2216" s="606" t="s">
        <v>399</v>
      </c>
      <c r="E2216" s="670"/>
      <c r="F2216" s="607">
        <v>68093</v>
      </c>
      <c r="G2216" s="670"/>
      <c r="H2216" s="670"/>
      <c r="I2216" s="670"/>
      <c r="J2216" s="670"/>
      <c r="K2216" s="670"/>
      <c r="L2216" s="670"/>
      <c r="M2216" s="670"/>
      <c r="N2216" s="670"/>
      <c r="O2216" s="670"/>
      <c r="P2216" s="670"/>
      <c r="Q2216" s="603">
        <v>68093</v>
      </c>
      <c r="R2216" s="670"/>
      <c r="S2216" s="608">
        <v>109</v>
      </c>
      <c r="T2216" s="670"/>
      <c r="U2216" s="670"/>
      <c r="V2216" s="670"/>
      <c r="W2216" s="670"/>
      <c r="X2216" s="670"/>
      <c r="Y2216" s="670"/>
      <c r="Z2216" s="670"/>
      <c r="AA2216" s="670"/>
      <c r="AB2216" s="670"/>
      <c r="AC2216" s="670"/>
      <c r="AD2216" s="605">
        <v>109</v>
      </c>
    </row>
    <row r="2217" spans="1:30" ht="15.75" thickBot="1" x14ac:dyDescent="0.3">
      <c r="A2217" s="593" t="s">
        <v>439</v>
      </c>
      <c r="B2217" s="691">
        <v>45184</v>
      </c>
      <c r="C2217" s="692" t="s">
        <v>396</v>
      </c>
      <c r="D2217" s="600" t="s">
        <v>403</v>
      </c>
      <c r="E2217" s="602"/>
      <c r="F2217" s="601">
        <v>12251</v>
      </c>
      <c r="G2217" s="602"/>
      <c r="H2217" s="602"/>
      <c r="I2217" s="602"/>
      <c r="J2217" s="602"/>
      <c r="K2217" s="602"/>
      <c r="L2217" s="602"/>
      <c r="M2217" s="602"/>
      <c r="N2217" s="602"/>
      <c r="O2217" s="602"/>
      <c r="P2217" s="602"/>
      <c r="Q2217" s="603">
        <v>12251</v>
      </c>
      <c r="R2217" s="602"/>
      <c r="S2217" s="604">
        <v>28</v>
      </c>
      <c r="T2217" s="602"/>
      <c r="U2217" s="602"/>
      <c r="V2217" s="602"/>
      <c r="W2217" s="602"/>
      <c r="X2217" s="602"/>
      <c r="Y2217" s="602"/>
      <c r="Z2217" s="602"/>
      <c r="AA2217" s="602"/>
      <c r="AB2217" s="602"/>
      <c r="AC2217" s="602"/>
      <c r="AD2217" s="605">
        <v>28</v>
      </c>
    </row>
    <row r="2218" spans="1:30" ht="15.75" thickBot="1" x14ac:dyDescent="0.3">
      <c r="A2218" s="593" t="s">
        <v>439</v>
      </c>
      <c r="B2218" s="690">
        <v>45189</v>
      </c>
      <c r="C2218" s="692" t="s">
        <v>396</v>
      </c>
      <c r="D2218" s="606" t="s">
        <v>402</v>
      </c>
      <c r="E2218" s="670"/>
      <c r="F2218" s="607">
        <v>597</v>
      </c>
      <c r="G2218" s="670"/>
      <c r="H2218" s="670"/>
      <c r="I2218" s="670"/>
      <c r="J2218" s="670"/>
      <c r="K2218" s="670"/>
      <c r="L2218" s="670"/>
      <c r="M2218" s="670"/>
      <c r="N2218" s="670"/>
      <c r="O2218" s="670"/>
      <c r="P2218" s="670"/>
      <c r="Q2218" s="603">
        <v>597</v>
      </c>
      <c r="R2218" s="670"/>
      <c r="S2218" s="608">
        <v>1</v>
      </c>
      <c r="T2218" s="670"/>
      <c r="U2218" s="670"/>
      <c r="V2218" s="670"/>
      <c r="W2218" s="670"/>
      <c r="X2218" s="670"/>
      <c r="Y2218" s="670"/>
      <c r="Z2218" s="670"/>
      <c r="AA2218" s="670"/>
      <c r="AB2218" s="670"/>
      <c r="AC2218" s="670"/>
      <c r="AD2218" s="605">
        <v>1</v>
      </c>
    </row>
    <row r="2219" spans="1:30" ht="15.75" thickBot="1" x14ac:dyDescent="0.3">
      <c r="A2219" s="593" t="s">
        <v>439</v>
      </c>
      <c r="B2219" s="691">
        <v>45189</v>
      </c>
      <c r="C2219" s="692" t="s">
        <v>396</v>
      </c>
      <c r="D2219" s="600" t="s">
        <v>399</v>
      </c>
      <c r="E2219" s="602"/>
      <c r="F2219" s="601">
        <v>793</v>
      </c>
      <c r="G2219" s="602"/>
      <c r="H2219" s="602"/>
      <c r="I2219" s="602"/>
      <c r="J2219" s="602"/>
      <c r="K2219" s="602"/>
      <c r="L2219" s="602"/>
      <c r="M2219" s="602"/>
      <c r="N2219" s="602"/>
      <c r="O2219" s="602"/>
      <c r="P2219" s="602"/>
      <c r="Q2219" s="603">
        <v>793</v>
      </c>
      <c r="R2219" s="602"/>
      <c r="S2219" s="604">
        <v>1</v>
      </c>
      <c r="T2219" s="602"/>
      <c r="U2219" s="602"/>
      <c r="V2219" s="602"/>
      <c r="W2219" s="602"/>
      <c r="X2219" s="602"/>
      <c r="Y2219" s="602"/>
      <c r="Z2219" s="602"/>
      <c r="AA2219" s="602"/>
      <c r="AB2219" s="602"/>
      <c r="AC2219" s="602"/>
      <c r="AD2219" s="605">
        <v>1</v>
      </c>
    </row>
    <row r="2220" spans="1:30" ht="15.75" thickBot="1" x14ac:dyDescent="0.3">
      <c r="A2220" s="593" t="s">
        <v>439</v>
      </c>
      <c r="B2220" s="690">
        <v>45189</v>
      </c>
      <c r="C2220" s="692" t="s">
        <v>396</v>
      </c>
      <c r="D2220" s="606" t="s">
        <v>403</v>
      </c>
      <c r="E2220" s="670"/>
      <c r="F2220" s="607">
        <v>207</v>
      </c>
      <c r="G2220" s="670"/>
      <c r="H2220" s="670"/>
      <c r="I2220" s="670"/>
      <c r="J2220" s="670"/>
      <c r="K2220" s="670"/>
      <c r="L2220" s="670"/>
      <c r="M2220" s="670"/>
      <c r="N2220" s="670"/>
      <c r="O2220" s="670"/>
      <c r="P2220" s="670"/>
      <c r="Q2220" s="603">
        <v>207</v>
      </c>
      <c r="R2220" s="670"/>
      <c r="S2220" s="608">
        <v>1</v>
      </c>
      <c r="T2220" s="670"/>
      <c r="U2220" s="670"/>
      <c r="V2220" s="670"/>
      <c r="W2220" s="670"/>
      <c r="X2220" s="670"/>
      <c r="Y2220" s="670"/>
      <c r="Z2220" s="670"/>
      <c r="AA2220" s="670"/>
      <c r="AB2220" s="670"/>
      <c r="AC2220" s="670"/>
      <c r="AD2220" s="605">
        <v>1</v>
      </c>
    </row>
    <row r="2221" spans="1:30" ht="15.75" thickBot="1" x14ac:dyDescent="0.3">
      <c r="A2221" s="593" t="s">
        <v>439</v>
      </c>
      <c r="B2221" s="691">
        <v>45190</v>
      </c>
      <c r="C2221" s="692" t="s">
        <v>396</v>
      </c>
      <c r="D2221" s="600" t="s">
        <v>399</v>
      </c>
      <c r="E2221" s="602"/>
      <c r="F2221" s="601">
        <v>391</v>
      </c>
      <c r="G2221" s="602"/>
      <c r="H2221" s="602"/>
      <c r="I2221" s="602"/>
      <c r="J2221" s="602"/>
      <c r="K2221" s="602"/>
      <c r="L2221" s="602"/>
      <c r="M2221" s="602"/>
      <c r="N2221" s="602"/>
      <c r="O2221" s="602"/>
      <c r="P2221" s="602"/>
      <c r="Q2221" s="603">
        <v>391</v>
      </c>
      <c r="R2221" s="602"/>
      <c r="S2221" s="604">
        <v>1</v>
      </c>
      <c r="T2221" s="602"/>
      <c r="U2221" s="602"/>
      <c r="V2221" s="602"/>
      <c r="W2221" s="602"/>
      <c r="X2221" s="602"/>
      <c r="Y2221" s="602"/>
      <c r="Z2221" s="602"/>
      <c r="AA2221" s="602"/>
      <c r="AB2221" s="602"/>
      <c r="AC2221" s="602"/>
      <c r="AD2221" s="605">
        <v>1</v>
      </c>
    </row>
    <row r="2222" spans="1:30" ht="15.75" thickBot="1" x14ac:dyDescent="0.3">
      <c r="A2222" s="593" t="s">
        <v>439</v>
      </c>
      <c r="B2222" s="690">
        <v>45190</v>
      </c>
      <c r="C2222" s="692" t="s">
        <v>396</v>
      </c>
      <c r="D2222" s="606" t="s">
        <v>403</v>
      </c>
      <c r="E2222" s="670"/>
      <c r="F2222" s="607">
        <v>609</v>
      </c>
      <c r="G2222" s="670"/>
      <c r="H2222" s="670"/>
      <c r="I2222" s="670"/>
      <c r="J2222" s="670"/>
      <c r="K2222" s="670"/>
      <c r="L2222" s="670"/>
      <c r="M2222" s="670"/>
      <c r="N2222" s="670"/>
      <c r="O2222" s="670"/>
      <c r="P2222" s="670"/>
      <c r="Q2222" s="603">
        <v>609</v>
      </c>
      <c r="R2222" s="670"/>
      <c r="S2222" s="608">
        <v>1</v>
      </c>
      <c r="T2222" s="670"/>
      <c r="U2222" s="670"/>
      <c r="V2222" s="670"/>
      <c r="W2222" s="670"/>
      <c r="X2222" s="670"/>
      <c r="Y2222" s="670"/>
      <c r="Z2222" s="670"/>
      <c r="AA2222" s="670"/>
      <c r="AB2222" s="670"/>
      <c r="AC2222" s="670"/>
      <c r="AD2222" s="605">
        <v>1</v>
      </c>
    </row>
    <row r="2223" spans="1:30" ht="15.75" thickBot="1" x14ac:dyDescent="0.3">
      <c r="A2223" s="593" t="s">
        <v>439</v>
      </c>
      <c r="B2223" s="691">
        <v>45195</v>
      </c>
      <c r="C2223" s="692" t="s">
        <v>396</v>
      </c>
      <c r="D2223" s="600" t="s">
        <v>399</v>
      </c>
      <c r="E2223" s="602"/>
      <c r="F2223" s="601">
        <v>1000</v>
      </c>
      <c r="G2223" s="602"/>
      <c r="H2223" s="602"/>
      <c r="I2223" s="602"/>
      <c r="J2223" s="602"/>
      <c r="K2223" s="602"/>
      <c r="L2223" s="602"/>
      <c r="M2223" s="602"/>
      <c r="N2223" s="602"/>
      <c r="O2223" s="602"/>
      <c r="P2223" s="602"/>
      <c r="Q2223" s="603">
        <v>1000</v>
      </c>
      <c r="R2223" s="602"/>
      <c r="S2223" s="604">
        <v>1</v>
      </c>
      <c r="T2223" s="602"/>
      <c r="U2223" s="602"/>
      <c r="V2223" s="602"/>
      <c r="W2223" s="602"/>
      <c r="X2223" s="602"/>
      <c r="Y2223" s="602"/>
      <c r="Z2223" s="602"/>
      <c r="AA2223" s="602"/>
      <c r="AB2223" s="602"/>
      <c r="AC2223" s="602"/>
      <c r="AD2223" s="605">
        <v>1</v>
      </c>
    </row>
    <row r="2224" spans="1:30" ht="15.75" thickBot="1" x14ac:dyDescent="0.3">
      <c r="A2224" s="593" t="s">
        <v>439</v>
      </c>
      <c r="B2224" s="690">
        <v>45195</v>
      </c>
      <c r="C2224" s="692" t="s">
        <v>396</v>
      </c>
      <c r="D2224" s="606" t="s">
        <v>403</v>
      </c>
      <c r="E2224" s="670"/>
      <c r="F2224" s="607">
        <v>377</v>
      </c>
      <c r="G2224" s="670"/>
      <c r="H2224" s="670"/>
      <c r="I2224" s="670"/>
      <c r="J2224" s="670"/>
      <c r="K2224" s="670"/>
      <c r="L2224" s="670"/>
      <c r="M2224" s="670"/>
      <c r="N2224" s="670"/>
      <c r="O2224" s="670"/>
      <c r="P2224" s="670"/>
      <c r="Q2224" s="603">
        <v>377</v>
      </c>
      <c r="R2224" s="670"/>
      <c r="S2224" s="608">
        <v>1</v>
      </c>
      <c r="T2224" s="670"/>
      <c r="U2224" s="670"/>
      <c r="V2224" s="670"/>
      <c r="W2224" s="670"/>
      <c r="X2224" s="670"/>
      <c r="Y2224" s="670"/>
      <c r="Z2224" s="670"/>
      <c r="AA2224" s="670"/>
      <c r="AB2224" s="670"/>
      <c r="AC2224" s="670"/>
      <c r="AD2224" s="605">
        <v>1</v>
      </c>
    </row>
    <row r="2225" spans="1:30" ht="15.75" thickBot="1" x14ac:dyDescent="0.3">
      <c r="A2225" s="593" t="s">
        <v>439</v>
      </c>
      <c r="B2225" s="673">
        <v>45202</v>
      </c>
      <c r="C2225" s="671" t="s">
        <v>396</v>
      </c>
      <c r="D2225" s="600" t="s">
        <v>402</v>
      </c>
      <c r="E2225" s="602"/>
      <c r="F2225" s="601">
        <v>500</v>
      </c>
      <c r="G2225" s="602"/>
      <c r="H2225" s="602"/>
      <c r="I2225" s="602"/>
      <c r="J2225" s="602"/>
      <c r="K2225" s="602"/>
      <c r="L2225" s="602"/>
      <c r="M2225" s="602"/>
      <c r="N2225" s="602"/>
      <c r="O2225" s="602"/>
      <c r="P2225" s="602"/>
      <c r="Q2225" s="603">
        <v>500</v>
      </c>
      <c r="R2225" s="602"/>
      <c r="S2225" s="604">
        <v>1</v>
      </c>
      <c r="T2225" s="602"/>
      <c r="U2225" s="602"/>
      <c r="V2225" s="602"/>
      <c r="W2225" s="602"/>
      <c r="X2225" s="602"/>
      <c r="Y2225" s="602"/>
      <c r="Z2225" s="602"/>
      <c r="AA2225" s="602"/>
      <c r="AB2225" s="602"/>
      <c r="AC2225" s="602"/>
      <c r="AD2225" s="605">
        <v>1</v>
      </c>
    </row>
    <row r="2226" spans="1:30" ht="15.75" thickBot="1" x14ac:dyDescent="0.3">
      <c r="A2226" s="593" t="s">
        <v>439</v>
      </c>
      <c r="B2226" s="672">
        <v>45205</v>
      </c>
      <c r="C2226" s="671" t="s">
        <v>396</v>
      </c>
      <c r="D2226" s="606" t="s">
        <v>397</v>
      </c>
      <c r="E2226" s="670"/>
      <c r="F2226" s="670"/>
      <c r="G2226" s="607">
        <v>2112.6</v>
      </c>
      <c r="H2226" s="670"/>
      <c r="I2226" s="670"/>
      <c r="J2226" s="670"/>
      <c r="K2226" s="670"/>
      <c r="L2226" s="670"/>
      <c r="M2226" s="670"/>
      <c r="N2226" s="670"/>
      <c r="O2226" s="670"/>
      <c r="P2226" s="670"/>
      <c r="Q2226" s="603">
        <v>2112.6</v>
      </c>
      <c r="R2226" s="670"/>
      <c r="S2226" s="670"/>
      <c r="T2226" s="608">
        <v>1</v>
      </c>
      <c r="U2226" s="670"/>
      <c r="V2226" s="670"/>
      <c r="W2226" s="670"/>
      <c r="X2226" s="670"/>
      <c r="Y2226" s="670"/>
      <c r="Z2226" s="670"/>
      <c r="AA2226" s="670"/>
      <c r="AB2226" s="670"/>
      <c r="AC2226" s="670"/>
      <c r="AD2226" s="605">
        <v>1</v>
      </c>
    </row>
    <row r="2227" spans="1:30" ht="15.75" thickBot="1" x14ac:dyDescent="0.3">
      <c r="A2227" s="593" t="s">
        <v>439</v>
      </c>
      <c r="B2227" s="673">
        <v>45211</v>
      </c>
      <c r="C2227" s="671" t="s">
        <v>396</v>
      </c>
      <c r="D2227" s="600" t="s">
        <v>402</v>
      </c>
      <c r="E2227" s="602"/>
      <c r="F2227" s="602"/>
      <c r="G2227" s="601">
        <v>1393</v>
      </c>
      <c r="H2227" s="602"/>
      <c r="I2227" s="602"/>
      <c r="J2227" s="602"/>
      <c r="K2227" s="602"/>
      <c r="L2227" s="602"/>
      <c r="M2227" s="602"/>
      <c r="N2227" s="602"/>
      <c r="O2227" s="602"/>
      <c r="P2227" s="602"/>
      <c r="Q2227" s="603">
        <v>1393</v>
      </c>
      <c r="R2227" s="602"/>
      <c r="S2227" s="602"/>
      <c r="T2227" s="604">
        <v>3</v>
      </c>
      <c r="U2227" s="602"/>
      <c r="V2227" s="602"/>
      <c r="W2227" s="602"/>
      <c r="X2227" s="602"/>
      <c r="Y2227" s="602"/>
      <c r="Z2227" s="602"/>
      <c r="AA2227" s="602"/>
      <c r="AB2227" s="602"/>
      <c r="AC2227" s="602"/>
      <c r="AD2227" s="605">
        <v>3</v>
      </c>
    </row>
    <row r="2228" spans="1:30" ht="15.75" thickBot="1" x14ac:dyDescent="0.3">
      <c r="A2228" s="593" t="s">
        <v>439</v>
      </c>
      <c r="B2228" s="672">
        <v>45217</v>
      </c>
      <c r="C2228" s="671" t="s">
        <v>396</v>
      </c>
      <c r="D2228" s="606" t="s">
        <v>397</v>
      </c>
      <c r="E2228" s="670"/>
      <c r="F2228" s="670"/>
      <c r="G2228" s="607">
        <v>1235.22</v>
      </c>
      <c r="H2228" s="670"/>
      <c r="I2228" s="670"/>
      <c r="J2228" s="670"/>
      <c r="K2228" s="670"/>
      <c r="L2228" s="670"/>
      <c r="M2228" s="670"/>
      <c r="N2228" s="670"/>
      <c r="O2228" s="670"/>
      <c r="P2228" s="670"/>
      <c r="Q2228" s="603">
        <v>1235.22</v>
      </c>
      <c r="R2228" s="670"/>
      <c r="S2228" s="670"/>
      <c r="T2228" s="608">
        <v>1</v>
      </c>
      <c r="U2228" s="670"/>
      <c r="V2228" s="670"/>
      <c r="W2228" s="670"/>
      <c r="X2228" s="670"/>
      <c r="Y2228" s="670"/>
      <c r="Z2228" s="670"/>
      <c r="AA2228" s="670"/>
      <c r="AB2228" s="670"/>
      <c r="AC2228" s="670"/>
      <c r="AD2228" s="605">
        <v>1</v>
      </c>
    </row>
    <row r="2229" spans="1:30" ht="15.75" thickBot="1" x14ac:dyDescent="0.3">
      <c r="A2229" s="593" t="s">
        <v>439</v>
      </c>
      <c r="B2229" s="673">
        <v>45223</v>
      </c>
      <c r="C2229" s="671" t="s">
        <v>396</v>
      </c>
      <c r="D2229" s="600" t="s">
        <v>402</v>
      </c>
      <c r="E2229" s="602"/>
      <c r="F2229" s="602"/>
      <c r="G2229" s="601">
        <v>279</v>
      </c>
      <c r="H2229" s="602"/>
      <c r="I2229" s="602"/>
      <c r="J2229" s="602"/>
      <c r="K2229" s="602"/>
      <c r="L2229" s="602"/>
      <c r="M2229" s="602"/>
      <c r="N2229" s="602"/>
      <c r="O2229" s="602"/>
      <c r="P2229" s="602"/>
      <c r="Q2229" s="603">
        <v>279</v>
      </c>
      <c r="R2229" s="602"/>
      <c r="S2229" s="602"/>
      <c r="T2229" s="604">
        <v>1</v>
      </c>
      <c r="U2229" s="602"/>
      <c r="V2229" s="602"/>
      <c r="W2229" s="602"/>
      <c r="X2229" s="602"/>
      <c r="Y2229" s="602"/>
      <c r="Z2229" s="602"/>
      <c r="AA2229" s="602"/>
      <c r="AB2229" s="602"/>
      <c r="AC2229" s="602"/>
      <c r="AD2229" s="605">
        <v>1</v>
      </c>
    </row>
    <row r="2230" spans="1:30" ht="15.75" thickBot="1" x14ac:dyDescent="0.3">
      <c r="A2230" s="593" t="s">
        <v>439</v>
      </c>
      <c r="B2230" s="672">
        <v>45250</v>
      </c>
      <c r="C2230" s="671" t="s">
        <v>396</v>
      </c>
      <c r="D2230" s="606" t="s">
        <v>402</v>
      </c>
      <c r="E2230" s="670"/>
      <c r="F2230" s="670"/>
      <c r="G2230" s="670"/>
      <c r="H2230" s="607">
        <v>990</v>
      </c>
      <c r="I2230" s="670"/>
      <c r="J2230" s="670"/>
      <c r="K2230" s="670"/>
      <c r="L2230" s="670"/>
      <c r="M2230" s="670"/>
      <c r="N2230" s="670"/>
      <c r="O2230" s="670"/>
      <c r="P2230" s="670"/>
      <c r="Q2230" s="603">
        <v>990</v>
      </c>
      <c r="R2230" s="670"/>
      <c r="S2230" s="670"/>
      <c r="T2230" s="670"/>
      <c r="U2230" s="608">
        <v>2</v>
      </c>
      <c r="V2230" s="670"/>
      <c r="W2230" s="670"/>
      <c r="X2230" s="670"/>
      <c r="Y2230" s="670"/>
      <c r="Z2230" s="670"/>
      <c r="AA2230" s="670"/>
      <c r="AB2230" s="670"/>
      <c r="AC2230" s="670"/>
      <c r="AD2230" s="605">
        <v>2</v>
      </c>
    </row>
    <row r="2231" spans="1:30" ht="15.75" thickBot="1" x14ac:dyDescent="0.3">
      <c r="A2231" s="593" t="s">
        <v>439</v>
      </c>
      <c r="B2231" s="673">
        <v>45268</v>
      </c>
      <c r="C2231" s="671" t="s">
        <v>396</v>
      </c>
      <c r="D2231" s="600" t="s">
        <v>397</v>
      </c>
      <c r="E2231" s="602"/>
      <c r="F2231" s="602"/>
      <c r="G2231" s="602"/>
      <c r="H2231" s="602"/>
      <c r="I2231" s="601">
        <v>78.150000000000006</v>
      </c>
      <c r="J2231" s="602"/>
      <c r="K2231" s="602"/>
      <c r="L2231" s="602"/>
      <c r="M2231" s="602"/>
      <c r="N2231" s="602"/>
      <c r="O2231" s="602"/>
      <c r="P2231" s="602"/>
      <c r="Q2231" s="603">
        <v>78.150000000000006</v>
      </c>
      <c r="R2231" s="602"/>
      <c r="S2231" s="602"/>
      <c r="T2231" s="602"/>
      <c r="U2231" s="602"/>
      <c r="V2231" s="604">
        <v>1</v>
      </c>
      <c r="W2231" s="602"/>
      <c r="X2231" s="602"/>
      <c r="Y2231" s="602"/>
      <c r="Z2231" s="602"/>
      <c r="AA2231" s="602"/>
      <c r="AB2231" s="602"/>
      <c r="AC2231" s="602"/>
      <c r="AD2231" s="605">
        <v>1</v>
      </c>
    </row>
    <row r="2232" spans="1:30" ht="15.75" thickBot="1" x14ac:dyDescent="0.3">
      <c r="A2232" s="593" t="s">
        <v>439</v>
      </c>
      <c r="B2232" s="690">
        <v>45275</v>
      </c>
      <c r="C2232" s="692" t="s">
        <v>396</v>
      </c>
      <c r="D2232" s="606" t="s">
        <v>399</v>
      </c>
      <c r="E2232" s="670"/>
      <c r="F2232" s="670"/>
      <c r="G2232" s="607">
        <v>121129</v>
      </c>
      <c r="H2232" s="607">
        <v>122476</v>
      </c>
      <c r="I2232" s="607">
        <v>1975</v>
      </c>
      <c r="J2232" s="670"/>
      <c r="K2232" s="670"/>
      <c r="L2232" s="670"/>
      <c r="M2232" s="670"/>
      <c r="N2232" s="670"/>
      <c r="O2232" s="670"/>
      <c r="P2232" s="670"/>
      <c r="Q2232" s="603">
        <v>245580</v>
      </c>
      <c r="R2232" s="670"/>
      <c r="S2232" s="670"/>
      <c r="T2232" s="608">
        <v>175</v>
      </c>
      <c r="U2232" s="608">
        <v>184</v>
      </c>
      <c r="V2232" s="608">
        <v>3</v>
      </c>
      <c r="W2232" s="670"/>
      <c r="X2232" s="670"/>
      <c r="Y2232" s="670"/>
      <c r="Z2232" s="670"/>
      <c r="AA2232" s="670"/>
      <c r="AB2232" s="670"/>
      <c r="AC2232" s="670"/>
      <c r="AD2232" s="605">
        <v>319</v>
      </c>
    </row>
    <row r="2233" spans="1:30" ht="15.75" thickBot="1" x14ac:dyDescent="0.3">
      <c r="A2233" s="593" t="s">
        <v>439</v>
      </c>
      <c r="B2233" s="691">
        <v>45275</v>
      </c>
      <c r="C2233" s="692" t="s">
        <v>396</v>
      </c>
      <c r="D2233" s="600" t="s">
        <v>403</v>
      </c>
      <c r="E2233" s="602"/>
      <c r="F2233" s="602"/>
      <c r="G2233" s="601">
        <v>18946</v>
      </c>
      <c r="H2233" s="601">
        <v>17511</v>
      </c>
      <c r="I2233" s="601">
        <v>458</v>
      </c>
      <c r="J2233" s="602"/>
      <c r="K2233" s="602"/>
      <c r="L2233" s="602"/>
      <c r="M2233" s="602"/>
      <c r="N2233" s="602"/>
      <c r="O2233" s="602"/>
      <c r="P2233" s="602"/>
      <c r="Q2233" s="603">
        <v>36915</v>
      </c>
      <c r="R2233" s="602"/>
      <c r="S2233" s="602"/>
      <c r="T2233" s="604">
        <v>53</v>
      </c>
      <c r="U2233" s="604">
        <v>46</v>
      </c>
      <c r="V2233" s="604">
        <v>1</v>
      </c>
      <c r="W2233" s="602"/>
      <c r="X2233" s="602"/>
      <c r="Y2233" s="602"/>
      <c r="Z2233" s="602"/>
      <c r="AA2233" s="602"/>
      <c r="AB2233" s="602"/>
      <c r="AC2233" s="602"/>
      <c r="AD2233" s="605">
        <v>85</v>
      </c>
    </row>
    <row r="2234" spans="1:30" ht="15.75" thickBot="1" x14ac:dyDescent="0.3">
      <c r="A2234" s="593" t="s">
        <v>439</v>
      </c>
      <c r="B2234" s="690">
        <v>45278</v>
      </c>
      <c r="C2234" s="692" t="s">
        <v>396</v>
      </c>
      <c r="D2234" s="606" t="s">
        <v>399</v>
      </c>
      <c r="E2234" s="670"/>
      <c r="F2234" s="670"/>
      <c r="G2234" s="607">
        <v>51277</v>
      </c>
      <c r="H2234" s="607">
        <v>48548</v>
      </c>
      <c r="I2234" s="607">
        <v>1244</v>
      </c>
      <c r="J2234" s="670"/>
      <c r="K2234" s="670"/>
      <c r="L2234" s="670"/>
      <c r="M2234" s="670"/>
      <c r="N2234" s="670"/>
      <c r="O2234" s="670"/>
      <c r="P2234" s="670"/>
      <c r="Q2234" s="603">
        <v>101069</v>
      </c>
      <c r="R2234" s="670"/>
      <c r="S2234" s="670"/>
      <c r="T2234" s="608">
        <v>79</v>
      </c>
      <c r="U2234" s="608">
        <v>68</v>
      </c>
      <c r="V2234" s="608">
        <v>2</v>
      </c>
      <c r="W2234" s="670"/>
      <c r="X2234" s="670"/>
      <c r="Y2234" s="670"/>
      <c r="Z2234" s="670"/>
      <c r="AA2234" s="670"/>
      <c r="AB2234" s="670"/>
      <c r="AC2234" s="670"/>
      <c r="AD2234" s="605">
        <v>147</v>
      </c>
    </row>
    <row r="2235" spans="1:30" ht="15.75" thickBot="1" x14ac:dyDescent="0.3">
      <c r="A2235" s="593" t="s">
        <v>439</v>
      </c>
      <c r="B2235" s="691">
        <v>45278</v>
      </c>
      <c r="C2235" s="692" t="s">
        <v>396</v>
      </c>
      <c r="D2235" s="600" t="s">
        <v>403</v>
      </c>
      <c r="E2235" s="602"/>
      <c r="F2235" s="602"/>
      <c r="G2235" s="601">
        <v>6618</v>
      </c>
      <c r="H2235" s="601">
        <v>9196</v>
      </c>
      <c r="I2235" s="601">
        <v>2164</v>
      </c>
      <c r="J2235" s="602"/>
      <c r="K2235" s="602"/>
      <c r="L2235" s="602"/>
      <c r="M2235" s="602"/>
      <c r="N2235" s="602"/>
      <c r="O2235" s="602"/>
      <c r="P2235" s="602"/>
      <c r="Q2235" s="603">
        <v>17978</v>
      </c>
      <c r="R2235" s="602"/>
      <c r="S2235" s="602"/>
      <c r="T2235" s="604">
        <v>18</v>
      </c>
      <c r="U2235" s="604">
        <v>25</v>
      </c>
      <c r="V2235" s="604">
        <v>4</v>
      </c>
      <c r="W2235" s="602"/>
      <c r="X2235" s="602"/>
      <c r="Y2235" s="602"/>
      <c r="Z2235" s="602"/>
      <c r="AA2235" s="602"/>
      <c r="AB2235" s="602"/>
      <c r="AC2235" s="602"/>
      <c r="AD2235" s="605">
        <v>45</v>
      </c>
    </row>
    <row r="2236" spans="1:30" ht="15.75" thickBot="1" x14ac:dyDescent="0.3">
      <c r="A2236" s="593" t="s">
        <v>439</v>
      </c>
      <c r="B2236" s="672">
        <v>45280</v>
      </c>
      <c r="C2236" s="671" t="s">
        <v>396</v>
      </c>
      <c r="D2236" s="606" t="s">
        <v>403</v>
      </c>
      <c r="E2236" s="670"/>
      <c r="F2236" s="670"/>
      <c r="G2236" s="607">
        <v>3433</v>
      </c>
      <c r="H2236" s="607">
        <v>13082</v>
      </c>
      <c r="I2236" s="607">
        <v>250</v>
      </c>
      <c r="J2236" s="670"/>
      <c r="K2236" s="670"/>
      <c r="L2236" s="670"/>
      <c r="M2236" s="670"/>
      <c r="N2236" s="670"/>
      <c r="O2236" s="670"/>
      <c r="P2236" s="670"/>
      <c r="Q2236" s="603">
        <v>16765</v>
      </c>
      <c r="R2236" s="670"/>
      <c r="S2236" s="670"/>
      <c r="T2236" s="608">
        <v>7</v>
      </c>
      <c r="U2236" s="608">
        <v>33</v>
      </c>
      <c r="V2236" s="608">
        <v>1</v>
      </c>
      <c r="W2236" s="670"/>
      <c r="X2236" s="670"/>
      <c r="Y2236" s="670"/>
      <c r="Z2236" s="670"/>
      <c r="AA2236" s="670"/>
      <c r="AB2236" s="670"/>
      <c r="AC2236" s="670"/>
      <c r="AD2236" s="605">
        <v>41</v>
      </c>
    </row>
    <row r="2237" spans="1:30" ht="15.75" thickBot="1" x14ac:dyDescent="0.3">
      <c r="A2237" s="593" t="s">
        <v>439</v>
      </c>
      <c r="B2237" s="691">
        <v>45281</v>
      </c>
      <c r="C2237" s="692" t="s">
        <v>396</v>
      </c>
      <c r="D2237" s="600" t="s">
        <v>402</v>
      </c>
      <c r="E2237" s="602"/>
      <c r="F2237" s="601">
        <v>648</v>
      </c>
      <c r="G2237" s="601">
        <v>72941</v>
      </c>
      <c r="H2237" s="601">
        <v>95851</v>
      </c>
      <c r="I2237" s="601">
        <v>1612</v>
      </c>
      <c r="J2237" s="602"/>
      <c r="K2237" s="602"/>
      <c r="L2237" s="602"/>
      <c r="M2237" s="602"/>
      <c r="N2237" s="602"/>
      <c r="O2237" s="602"/>
      <c r="P2237" s="602"/>
      <c r="Q2237" s="603">
        <v>171052</v>
      </c>
      <c r="R2237" s="602"/>
      <c r="S2237" s="604">
        <v>1</v>
      </c>
      <c r="T2237" s="604">
        <v>114</v>
      </c>
      <c r="U2237" s="604">
        <v>149</v>
      </c>
      <c r="V2237" s="604">
        <v>4</v>
      </c>
      <c r="W2237" s="602"/>
      <c r="X2237" s="602"/>
      <c r="Y2237" s="602"/>
      <c r="Z2237" s="602"/>
      <c r="AA2237" s="602"/>
      <c r="AB2237" s="602"/>
      <c r="AC2237" s="602"/>
      <c r="AD2237" s="605">
        <v>267</v>
      </c>
    </row>
    <row r="2238" spans="1:30" ht="15.75" thickBot="1" x14ac:dyDescent="0.3">
      <c r="A2238" s="593" t="s">
        <v>439</v>
      </c>
      <c r="B2238" s="690">
        <v>45281</v>
      </c>
      <c r="C2238" s="692" t="s">
        <v>396</v>
      </c>
      <c r="D2238" s="606" t="s">
        <v>399</v>
      </c>
      <c r="E2238" s="670"/>
      <c r="F2238" s="670"/>
      <c r="G2238" s="607">
        <v>12211</v>
      </c>
      <c r="H2238" s="607">
        <v>88723</v>
      </c>
      <c r="I2238" s="670"/>
      <c r="J2238" s="670"/>
      <c r="K2238" s="670"/>
      <c r="L2238" s="670"/>
      <c r="M2238" s="670"/>
      <c r="N2238" s="670"/>
      <c r="O2238" s="670"/>
      <c r="P2238" s="670"/>
      <c r="Q2238" s="603">
        <v>100934</v>
      </c>
      <c r="R2238" s="670"/>
      <c r="S2238" s="670"/>
      <c r="T2238" s="608">
        <v>23</v>
      </c>
      <c r="U2238" s="608">
        <v>124</v>
      </c>
      <c r="V2238" s="670"/>
      <c r="W2238" s="670"/>
      <c r="X2238" s="670"/>
      <c r="Y2238" s="670"/>
      <c r="Z2238" s="670"/>
      <c r="AA2238" s="670"/>
      <c r="AB2238" s="670"/>
      <c r="AC2238" s="670"/>
      <c r="AD2238" s="605">
        <v>147</v>
      </c>
    </row>
    <row r="2239" spans="1:30" ht="15.75" thickBot="1" x14ac:dyDescent="0.3">
      <c r="A2239" s="593" t="s">
        <v>439</v>
      </c>
      <c r="B2239" s="673">
        <v>45287</v>
      </c>
      <c r="C2239" s="671" t="s">
        <v>396</v>
      </c>
      <c r="D2239" s="600" t="s">
        <v>402</v>
      </c>
      <c r="E2239" s="601">
        <v>22437</v>
      </c>
      <c r="F2239" s="602"/>
      <c r="G2239" s="601">
        <v>12977</v>
      </c>
      <c r="H2239" s="601">
        <v>21141</v>
      </c>
      <c r="I2239" s="601">
        <v>2303</v>
      </c>
      <c r="J2239" s="602"/>
      <c r="K2239" s="602"/>
      <c r="L2239" s="602"/>
      <c r="M2239" s="602"/>
      <c r="N2239" s="602"/>
      <c r="O2239" s="602"/>
      <c r="P2239" s="602"/>
      <c r="Q2239" s="603">
        <v>58858</v>
      </c>
      <c r="R2239" s="604">
        <v>20</v>
      </c>
      <c r="S2239" s="602"/>
      <c r="T2239" s="604">
        <v>22</v>
      </c>
      <c r="U2239" s="604">
        <v>35</v>
      </c>
      <c r="V2239" s="604">
        <v>4</v>
      </c>
      <c r="W2239" s="602"/>
      <c r="X2239" s="602"/>
      <c r="Y2239" s="602"/>
      <c r="Z2239" s="602"/>
      <c r="AA2239" s="602"/>
      <c r="AB2239" s="602"/>
      <c r="AC2239" s="602"/>
      <c r="AD2239" s="605">
        <v>78</v>
      </c>
    </row>
    <row r="2240" spans="1:30" ht="15.75" thickBot="1" x14ac:dyDescent="0.3">
      <c r="A2240" s="593" t="s">
        <v>439</v>
      </c>
      <c r="B2240" s="672">
        <v>45289</v>
      </c>
      <c r="C2240" s="671" t="s">
        <v>396</v>
      </c>
      <c r="D2240" s="606" t="s">
        <v>402</v>
      </c>
      <c r="E2240" s="607">
        <v>60710</v>
      </c>
      <c r="F2240" s="607">
        <v>6400</v>
      </c>
      <c r="G2240" s="670"/>
      <c r="H2240" s="670"/>
      <c r="I2240" s="607">
        <v>500</v>
      </c>
      <c r="J2240" s="670"/>
      <c r="K2240" s="670"/>
      <c r="L2240" s="670"/>
      <c r="M2240" s="670"/>
      <c r="N2240" s="670"/>
      <c r="O2240" s="670"/>
      <c r="P2240" s="670"/>
      <c r="Q2240" s="603">
        <v>67610</v>
      </c>
      <c r="R2240" s="608">
        <v>52</v>
      </c>
      <c r="S2240" s="608">
        <v>6</v>
      </c>
      <c r="T2240" s="670"/>
      <c r="U2240" s="670"/>
      <c r="V2240" s="608">
        <v>1</v>
      </c>
      <c r="W2240" s="670"/>
      <c r="X2240" s="670"/>
      <c r="Y2240" s="670"/>
      <c r="Z2240" s="670"/>
      <c r="AA2240" s="670"/>
      <c r="AB2240" s="670"/>
      <c r="AC2240" s="670"/>
      <c r="AD2240" s="605">
        <v>58</v>
      </c>
    </row>
    <row r="2241" spans="1:30" ht="15.75" thickBot="1" x14ac:dyDescent="0.3">
      <c r="A2241" s="593" t="s">
        <v>439</v>
      </c>
      <c r="B2241" s="673">
        <v>45293</v>
      </c>
      <c r="C2241" s="671" t="s">
        <v>396</v>
      </c>
      <c r="D2241" s="600" t="s">
        <v>402</v>
      </c>
      <c r="E2241" s="601">
        <v>70529</v>
      </c>
      <c r="F2241" s="602"/>
      <c r="G2241" s="602"/>
      <c r="H2241" s="601">
        <v>700</v>
      </c>
      <c r="I2241" s="602"/>
      <c r="J2241" s="602"/>
      <c r="K2241" s="602"/>
      <c r="L2241" s="602"/>
      <c r="M2241" s="602"/>
      <c r="N2241" s="602"/>
      <c r="O2241" s="602"/>
      <c r="P2241" s="602"/>
      <c r="Q2241" s="603">
        <v>71229</v>
      </c>
      <c r="R2241" s="604">
        <v>54</v>
      </c>
      <c r="S2241" s="602"/>
      <c r="T2241" s="602"/>
      <c r="U2241" s="604">
        <v>1</v>
      </c>
      <c r="V2241" s="602"/>
      <c r="W2241" s="602"/>
      <c r="X2241" s="602"/>
      <c r="Y2241" s="602"/>
      <c r="Z2241" s="602"/>
      <c r="AA2241" s="602"/>
      <c r="AB2241" s="602"/>
      <c r="AC2241" s="602"/>
      <c r="AD2241" s="605">
        <v>55</v>
      </c>
    </row>
    <row r="2242" spans="1:30" ht="15.75" thickBot="1" x14ac:dyDescent="0.3">
      <c r="A2242" s="593" t="s">
        <v>439</v>
      </c>
      <c r="B2242" s="672">
        <v>45294</v>
      </c>
      <c r="C2242" s="671" t="s">
        <v>396</v>
      </c>
      <c r="D2242" s="606" t="s">
        <v>402</v>
      </c>
      <c r="E2242" s="607">
        <v>274375</v>
      </c>
      <c r="F2242" s="607">
        <v>44196</v>
      </c>
      <c r="G2242" s="670"/>
      <c r="H2242" s="670"/>
      <c r="I2242" s="670"/>
      <c r="J2242" s="607">
        <v>20976</v>
      </c>
      <c r="K2242" s="670"/>
      <c r="L2242" s="670"/>
      <c r="M2242" s="670"/>
      <c r="N2242" s="670"/>
      <c r="O2242" s="670"/>
      <c r="P2242" s="670"/>
      <c r="Q2242" s="603">
        <v>339547</v>
      </c>
      <c r="R2242" s="608">
        <v>245</v>
      </c>
      <c r="S2242" s="608">
        <v>37</v>
      </c>
      <c r="T2242" s="670"/>
      <c r="U2242" s="670"/>
      <c r="V2242" s="670"/>
      <c r="W2242" s="608">
        <v>19</v>
      </c>
      <c r="X2242" s="670"/>
      <c r="Y2242" s="670"/>
      <c r="Z2242" s="670"/>
      <c r="AA2242" s="670"/>
      <c r="AB2242" s="670"/>
      <c r="AC2242" s="670"/>
      <c r="AD2242" s="605">
        <v>285</v>
      </c>
    </row>
    <row r="2243" spans="1:30" ht="15.75" thickBot="1" x14ac:dyDescent="0.3">
      <c r="A2243" s="593" t="s">
        <v>439</v>
      </c>
      <c r="B2243" s="673">
        <v>45302</v>
      </c>
      <c r="C2243" s="671" t="s">
        <v>396</v>
      </c>
      <c r="D2243" s="600" t="s">
        <v>397</v>
      </c>
      <c r="E2243" s="602"/>
      <c r="F2243" s="602"/>
      <c r="G2243" s="602"/>
      <c r="H2243" s="602"/>
      <c r="I2243" s="601">
        <v>224.62</v>
      </c>
      <c r="J2243" s="602"/>
      <c r="K2243" s="602"/>
      <c r="L2243" s="602"/>
      <c r="M2243" s="602"/>
      <c r="N2243" s="602"/>
      <c r="O2243" s="602"/>
      <c r="P2243" s="602"/>
      <c r="Q2243" s="603">
        <v>224.62</v>
      </c>
      <c r="R2243" s="602"/>
      <c r="S2243" s="602"/>
      <c r="T2243" s="602"/>
      <c r="U2243" s="602"/>
      <c r="V2243" s="604">
        <v>1</v>
      </c>
      <c r="W2243" s="602"/>
      <c r="X2243" s="602"/>
      <c r="Y2243" s="602"/>
      <c r="Z2243" s="602"/>
      <c r="AA2243" s="602"/>
      <c r="AB2243" s="602"/>
      <c r="AC2243" s="602"/>
      <c r="AD2243" s="605">
        <v>1</v>
      </c>
    </row>
    <row r="2244" spans="1:30" ht="15.75" thickBot="1" x14ac:dyDescent="0.3">
      <c r="A2244" s="593" t="s">
        <v>439</v>
      </c>
      <c r="B2244" s="690">
        <v>45307</v>
      </c>
      <c r="C2244" s="692" t="s">
        <v>396</v>
      </c>
      <c r="D2244" s="606" t="s">
        <v>399</v>
      </c>
      <c r="E2244" s="670"/>
      <c r="F2244" s="670"/>
      <c r="G2244" s="670"/>
      <c r="H2244" s="607">
        <v>117705</v>
      </c>
      <c r="I2244" s="607">
        <v>3214</v>
      </c>
      <c r="J2244" s="607">
        <v>12028</v>
      </c>
      <c r="K2244" s="670"/>
      <c r="L2244" s="670"/>
      <c r="M2244" s="670"/>
      <c r="N2244" s="670"/>
      <c r="O2244" s="670"/>
      <c r="P2244" s="670"/>
      <c r="Q2244" s="603">
        <v>132947</v>
      </c>
      <c r="R2244" s="670"/>
      <c r="S2244" s="670"/>
      <c r="T2244" s="670"/>
      <c r="U2244" s="608">
        <v>192</v>
      </c>
      <c r="V2244" s="608">
        <v>3</v>
      </c>
      <c r="W2244" s="608">
        <v>32</v>
      </c>
      <c r="X2244" s="670"/>
      <c r="Y2244" s="670"/>
      <c r="Z2244" s="670"/>
      <c r="AA2244" s="670"/>
      <c r="AB2244" s="670"/>
      <c r="AC2244" s="670"/>
      <c r="AD2244" s="605">
        <v>197</v>
      </c>
    </row>
    <row r="2245" spans="1:30" ht="15.75" thickBot="1" x14ac:dyDescent="0.3">
      <c r="A2245" s="593" t="s">
        <v>439</v>
      </c>
      <c r="B2245" s="691">
        <v>45307</v>
      </c>
      <c r="C2245" s="692" t="s">
        <v>396</v>
      </c>
      <c r="D2245" s="600" t="s">
        <v>403</v>
      </c>
      <c r="E2245" s="602"/>
      <c r="F2245" s="602"/>
      <c r="G2245" s="602"/>
      <c r="H2245" s="601">
        <v>18233</v>
      </c>
      <c r="I2245" s="602"/>
      <c r="J2245" s="601">
        <v>652</v>
      </c>
      <c r="K2245" s="602"/>
      <c r="L2245" s="602"/>
      <c r="M2245" s="602"/>
      <c r="N2245" s="602"/>
      <c r="O2245" s="602"/>
      <c r="P2245" s="602"/>
      <c r="Q2245" s="603">
        <v>18885</v>
      </c>
      <c r="R2245" s="602"/>
      <c r="S2245" s="602"/>
      <c r="T2245" s="602"/>
      <c r="U2245" s="604">
        <v>50</v>
      </c>
      <c r="V2245" s="602"/>
      <c r="W2245" s="604">
        <v>3</v>
      </c>
      <c r="X2245" s="602"/>
      <c r="Y2245" s="602"/>
      <c r="Z2245" s="602"/>
      <c r="AA2245" s="602"/>
      <c r="AB2245" s="602"/>
      <c r="AC2245" s="602"/>
      <c r="AD2245" s="605">
        <v>50</v>
      </c>
    </row>
    <row r="2246" spans="1:30" ht="15.75" thickBot="1" x14ac:dyDescent="0.3">
      <c r="A2246" s="593" t="s">
        <v>439</v>
      </c>
      <c r="B2246" s="690">
        <v>45308</v>
      </c>
      <c r="C2246" s="692" t="s">
        <v>396</v>
      </c>
      <c r="D2246" s="606" t="s">
        <v>399</v>
      </c>
      <c r="E2246" s="670"/>
      <c r="F2246" s="670"/>
      <c r="G2246" s="670"/>
      <c r="H2246" s="607">
        <v>112667</v>
      </c>
      <c r="I2246" s="607">
        <v>3169</v>
      </c>
      <c r="J2246" s="607">
        <v>3392</v>
      </c>
      <c r="K2246" s="670"/>
      <c r="L2246" s="670"/>
      <c r="M2246" s="670"/>
      <c r="N2246" s="670"/>
      <c r="O2246" s="670"/>
      <c r="P2246" s="670"/>
      <c r="Q2246" s="603">
        <v>119228</v>
      </c>
      <c r="R2246" s="670"/>
      <c r="S2246" s="670"/>
      <c r="T2246" s="670"/>
      <c r="U2246" s="608">
        <v>190</v>
      </c>
      <c r="V2246" s="608">
        <v>4</v>
      </c>
      <c r="W2246" s="608">
        <v>10</v>
      </c>
      <c r="X2246" s="670"/>
      <c r="Y2246" s="670"/>
      <c r="Z2246" s="670"/>
      <c r="AA2246" s="670"/>
      <c r="AB2246" s="670"/>
      <c r="AC2246" s="670"/>
      <c r="AD2246" s="605">
        <v>194</v>
      </c>
    </row>
    <row r="2247" spans="1:30" ht="15.75" thickBot="1" x14ac:dyDescent="0.3">
      <c r="A2247" s="593" t="s">
        <v>439</v>
      </c>
      <c r="B2247" s="691">
        <v>45308</v>
      </c>
      <c r="C2247" s="692" t="s">
        <v>396</v>
      </c>
      <c r="D2247" s="600" t="s">
        <v>403</v>
      </c>
      <c r="E2247" s="602"/>
      <c r="F2247" s="602"/>
      <c r="G2247" s="602"/>
      <c r="H2247" s="601">
        <v>26198</v>
      </c>
      <c r="I2247" s="601">
        <v>1237</v>
      </c>
      <c r="J2247" s="601">
        <v>498</v>
      </c>
      <c r="K2247" s="602"/>
      <c r="L2247" s="602"/>
      <c r="M2247" s="602"/>
      <c r="N2247" s="602"/>
      <c r="O2247" s="602"/>
      <c r="P2247" s="602"/>
      <c r="Q2247" s="603">
        <v>27933</v>
      </c>
      <c r="R2247" s="602"/>
      <c r="S2247" s="602"/>
      <c r="T2247" s="602"/>
      <c r="U2247" s="604">
        <v>69</v>
      </c>
      <c r="V2247" s="604">
        <v>2</v>
      </c>
      <c r="W2247" s="604">
        <v>4</v>
      </c>
      <c r="X2247" s="602"/>
      <c r="Y2247" s="602"/>
      <c r="Z2247" s="602"/>
      <c r="AA2247" s="602"/>
      <c r="AB2247" s="602"/>
      <c r="AC2247" s="602"/>
      <c r="AD2247" s="605">
        <v>71</v>
      </c>
    </row>
    <row r="2248" spans="1:30" ht="15.75" thickBot="1" x14ac:dyDescent="0.3">
      <c r="A2248" s="593" t="s">
        <v>439</v>
      </c>
      <c r="B2248" s="690">
        <v>45309</v>
      </c>
      <c r="C2248" s="692" t="s">
        <v>396</v>
      </c>
      <c r="D2248" s="606" t="s">
        <v>399</v>
      </c>
      <c r="E2248" s="670"/>
      <c r="F2248" s="670"/>
      <c r="G2248" s="670"/>
      <c r="H2248" s="607">
        <v>91211</v>
      </c>
      <c r="I2248" s="607">
        <v>6629</v>
      </c>
      <c r="J2248" s="607">
        <v>3051</v>
      </c>
      <c r="K2248" s="670"/>
      <c r="L2248" s="670"/>
      <c r="M2248" s="670"/>
      <c r="N2248" s="670"/>
      <c r="O2248" s="670"/>
      <c r="P2248" s="670"/>
      <c r="Q2248" s="603">
        <v>100891</v>
      </c>
      <c r="R2248" s="670"/>
      <c r="S2248" s="670"/>
      <c r="T2248" s="670"/>
      <c r="U2248" s="608">
        <v>134</v>
      </c>
      <c r="V2248" s="608">
        <v>9</v>
      </c>
      <c r="W2248" s="608">
        <v>10</v>
      </c>
      <c r="X2248" s="670"/>
      <c r="Y2248" s="670"/>
      <c r="Z2248" s="670"/>
      <c r="AA2248" s="670"/>
      <c r="AB2248" s="670"/>
      <c r="AC2248" s="670"/>
      <c r="AD2248" s="605">
        <v>144</v>
      </c>
    </row>
    <row r="2249" spans="1:30" ht="15.75" thickBot="1" x14ac:dyDescent="0.3">
      <c r="A2249" s="593" t="s">
        <v>439</v>
      </c>
      <c r="B2249" s="691">
        <v>45309</v>
      </c>
      <c r="C2249" s="692" t="s">
        <v>396</v>
      </c>
      <c r="D2249" s="600" t="s">
        <v>403</v>
      </c>
      <c r="E2249" s="602"/>
      <c r="F2249" s="602"/>
      <c r="G2249" s="602"/>
      <c r="H2249" s="601">
        <v>17639</v>
      </c>
      <c r="I2249" s="601">
        <v>1013</v>
      </c>
      <c r="J2249" s="601">
        <v>1317</v>
      </c>
      <c r="K2249" s="602"/>
      <c r="L2249" s="602"/>
      <c r="M2249" s="602"/>
      <c r="N2249" s="602"/>
      <c r="O2249" s="602"/>
      <c r="P2249" s="602"/>
      <c r="Q2249" s="603">
        <v>19969</v>
      </c>
      <c r="R2249" s="602"/>
      <c r="S2249" s="602"/>
      <c r="T2249" s="602"/>
      <c r="U2249" s="604">
        <v>39</v>
      </c>
      <c r="V2249" s="604">
        <v>3</v>
      </c>
      <c r="W2249" s="604">
        <v>5</v>
      </c>
      <c r="X2249" s="602"/>
      <c r="Y2249" s="602"/>
      <c r="Z2249" s="602"/>
      <c r="AA2249" s="602"/>
      <c r="AB2249" s="602"/>
      <c r="AC2249" s="602"/>
      <c r="AD2249" s="605">
        <v>42</v>
      </c>
    </row>
    <row r="2250" spans="1:30" ht="15.75" thickBot="1" x14ac:dyDescent="0.3">
      <c r="A2250" s="593" t="s">
        <v>439</v>
      </c>
      <c r="B2250" s="690">
        <v>45310</v>
      </c>
      <c r="C2250" s="692" t="s">
        <v>396</v>
      </c>
      <c r="D2250" s="606" t="s">
        <v>399</v>
      </c>
      <c r="E2250" s="670"/>
      <c r="F2250" s="670"/>
      <c r="G2250" s="670"/>
      <c r="H2250" s="607">
        <v>162648</v>
      </c>
      <c r="I2250" s="607">
        <v>70699</v>
      </c>
      <c r="J2250" s="607">
        <v>3835</v>
      </c>
      <c r="K2250" s="670"/>
      <c r="L2250" s="670"/>
      <c r="M2250" s="670"/>
      <c r="N2250" s="670"/>
      <c r="O2250" s="670"/>
      <c r="P2250" s="670"/>
      <c r="Q2250" s="603">
        <v>237182</v>
      </c>
      <c r="R2250" s="670"/>
      <c r="S2250" s="670"/>
      <c r="T2250" s="670"/>
      <c r="U2250" s="608">
        <v>214</v>
      </c>
      <c r="V2250" s="608">
        <v>89</v>
      </c>
      <c r="W2250" s="608">
        <v>8</v>
      </c>
      <c r="X2250" s="670"/>
      <c r="Y2250" s="670"/>
      <c r="Z2250" s="670"/>
      <c r="AA2250" s="670"/>
      <c r="AB2250" s="670"/>
      <c r="AC2250" s="670"/>
      <c r="AD2250" s="605">
        <v>305</v>
      </c>
    </row>
    <row r="2251" spans="1:30" ht="15.75" thickBot="1" x14ac:dyDescent="0.3">
      <c r="A2251" s="593" t="s">
        <v>439</v>
      </c>
      <c r="B2251" s="691">
        <v>45310</v>
      </c>
      <c r="C2251" s="692" t="s">
        <v>396</v>
      </c>
      <c r="D2251" s="600" t="s">
        <v>403</v>
      </c>
      <c r="E2251" s="602"/>
      <c r="F2251" s="602"/>
      <c r="G2251" s="602"/>
      <c r="H2251" s="601">
        <v>22986</v>
      </c>
      <c r="I2251" s="601">
        <v>6259</v>
      </c>
      <c r="J2251" s="601">
        <v>526</v>
      </c>
      <c r="K2251" s="602"/>
      <c r="L2251" s="602"/>
      <c r="M2251" s="602"/>
      <c r="N2251" s="602"/>
      <c r="O2251" s="602"/>
      <c r="P2251" s="602"/>
      <c r="Q2251" s="603">
        <v>29771</v>
      </c>
      <c r="R2251" s="602"/>
      <c r="S2251" s="602"/>
      <c r="T2251" s="602"/>
      <c r="U2251" s="604">
        <v>49</v>
      </c>
      <c r="V2251" s="604">
        <v>15</v>
      </c>
      <c r="W2251" s="604">
        <v>1</v>
      </c>
      <c r="X2251" s="602"/>
      <c r="Y2251" s="602"/>
      <c r="Z2251" s="602"/>
      <c r="AA2251" s="602"/>
      <c r="AB2251" s="602"/>
      <c r="AC2251" s="602"/>
      <c r="AD2251" s="605">
        <v>65</v>
      </c>
    </row>
    <row r="2252" spans="1:30" ht="15.75" thickBot="1" x14ac:dyDescent="0.3">
      <c r="A2252" s="593" t="s">
        <v>439</v>
      </c>
      <c r="B2252" s="690">
        <v>45313</v>
      </c>
      <c r="C2252" s="692" t="s">
        <v>396</v>
      </c>
      <c r="D2252" s="606" t="s">
        <v>399</v>
      </c>
      <c r="E2252" s="670"/>
      <c r="F2252" s="670"/>
      <c r="G2252" s="670"/>
      <c r="H2252" s="607">
        <v>614</v>
      </c>
      <c r="I2252" s="607">
        <v>2546</v>
      </c>
      <c r="J2252" s="607">
        <v>139345</v>
      </c>
      <c r="K2252" s="670"/>
      <c r="L2252" s="670"/>
      <c r="M2252" s="670"/>
      <c r="N2252" s="670"/>
      <c r="O2252" s="670"/>
      <c r="P2252" s="670"/>
      <c r="Q2252" s="603">
        <v>142505</v>
      </c>
      <c r="R2252" s="670"/>
      <c r="S2252" s="670"/>
      <c r="T2252" s="670"/>
      <c r="U2252" s="608">
        <v>1</v>
      </c>
      <c r="V2252" s="608">
        <v>3</v>
      </c>
      <c r="W2252" s="608">
        <v>194</v>
      </c>
      <c r="X2252" s="670"/>
      <c r="Y2252" s="670"/>
      <c r="Z2252" s="670"/>
      <c r="AA2252" s="670"/>
      <c r="AB2252" s="670"/>
      <c r="AC2252" s="670"/>
      <c r="AD2252" s="605">
        <v>198</v>
      </c>
    </row>
    <row r="2253" spans="1:30" ht="15.75" thickBot="1" x14ac:dyDescent="0.3">
      <c r="A2253" s="593" t="s">
        <v>439</v>
      </c>
      <c r="B2253" s="691">
        <v>45313</v>
      </c>
      <c r="C2253" s="692" t="s">
        <v>396</v>
      </c>
      <c r="D2253" s="600" t="s">
        <v>403</v>
      </c>
      <c r="E2253" s="602"/>
      <c r="F2253" s="602"/>
      <c r="G2253" s="602"/>
      <c r="H2253" s="601">
        <v>386</v>
      </c>
      <c r="I2253" s="601">
        <v>209</v>
      </c>
      <c r="J2253" s="601">
        <v>21751</v>
      </c>
      <c r="K2253" s="602"/>
      <c r="L2253" s="602"/>
      <c r="M2253" s="602"/>
      <c r="N2253" s="602"/>
      <c r="O2253" s="602"/>
      <c r="P2253" s="602"/>
      <c r="Q2253" s="603">
        <v>22346</v>
      </c>
      <c r="R2253" s="602"/>
      <c r="S2253" s="602"/>
      <c r="T2253" s="602"/>
      <c r="U2253" s="604">
        <v>1</v>
      </c>
      <c r="V2253" s="604">
        <v>1</v>
      </c>
      <c r="W2253" s="604">
        <v>57</v>
      </c>
      <c r="X2253" s="602"/>
      <c r="Y2253" s="602"/>
      <c r="Z2253" s="602"/>
      <c r="AA2253" s="602"/>
      <c r="AB2253" s="602"/>
      <c r="AC2253" s="602"/>
      <c r="AD2253" s="605">
        <v>59</v>
      </c>
    </row>
    <row r="2254" spans="1:30" ht="15.75" thickBot="1" x14ac:dyDescent="0.3">
      <c r="A2254" s="593" t="s">
        <v>439</v>
      </c>
      <c r="B2254" s="690">
        <v>45315</v>
      </c>
      <c r="C2254" s="692" t="s">
        <v>396</v>
      </c>
      <c r="D2254" s="606" t="s">
        <v>399</v>
      </c>
      <c r="E2254" s="670"/>
      <c r="F2254" s="670"/>
      <c r="G2254" s="670"/>
      <c r="H2254" s="670"/>
      <c r="I2254" s="607">
        <v>940</v>
      </c>
      <c r="J2254" s="607">
        <v>56116</v>
      </c>
      <c r="K2254" s="670"/>
      <c r="L2254" s="670"/>
      <c r="M2254" s="670"/>
      <c r="N2254" s="670"/>
      <c r="O2254" s="670"/>
      <c r="P2254" s="670"/>
      <c r="Q2254" s="603">
        <v>57056</v>
      </c>
      <c r="R2254" s="670"/>
      <c r="S2254" s="670"/>
      <c r="T2254" s="670"/>
      <c r="U2254" s="670"/>
      <c r="V2254" s="608">
        <v>1</v>
      </c>
      <c r="W2254" s="608">
        <v>79</v>
      </c>
      <c r="X2254" s="670"/>
      <c r="Y2254" s="670"/>
      <c r="Z2254" s="670"/>
      <c r="AA2254" s="670"/>
      <c r="AB2254" s="670"/>
      <c r="AC2254" s="670"/>
      <c r="AD2254" s="605">
        <v>80</v>
      </c>
    </row>
    <row r="2255" spans="1:30" ht="15.75" thickBot="1" x14ac:dyDescent="0.3">
      <c r="A2255" s="593" t="s">
        <v>439</v>
      </c>
      <c r="B2255" s="691">
        <v>45315</v>
      </c>
      <c r="C2255" s="692" t="s">
        <v>396</v>
      </c>
      <c r="D2255" s="600" t="s">
        <v>403</v>
      </c>
      <c r="E2255" s="602"/>
      <c r="F2255" s="602"/>
      <c r="G2255" s="602"/>
      <c r="H2255" s="602"/>
      <c r="I2255" s="602"/>
      <c r="J2255" s="601">
        <v>9220</v>
      </c>
      <c r="K2255" s="602"/>
      <c r="L2255" s="602"/>
      <c r="M2255" s="602"/>
      <c r="N2255" s="602"/>
      <c r="O2255" s="602"/>
      <c r="P2255" s="602"/>
      <c r="Q2255" s="603">
        <v>9220</v>
      </c>
      <c r="R2255" s="602"/>
      <c r="S2255" s="602"/>
      <c r="T2255" s="602"/>
      <c r="U2255" s="602"/>
      <c r="V2255" s="602"/>
      <c r="W2255" s="604">
        <v>22</v>
      </c>
      <c r="X2255" s="602"/>
      <c r="Y2255" s="602"/>
      <c r="Z2255" s="602"/>
      <c r="AA2255" s="602"/>
      <c r="AB2255" s="602"/>
      <c r="AC2255" s="602"/>
      <c r="AD2255" s="605">
        <v>22</v>
      </c>
    </row>
    <row r="2256" spans="1:30" ht="15.75" thickBot="1" x14ac:dyDescent="0.3">
      <c r="A2256" s="593" t="s">
        <v>439</v>
      </c>
      <c r="B2256" s="672">
        <v>45316</v>
      </c>
      <c r="C2256" s="671" t="s">
        <v>396</v>
      </c>
      <c r="D2256" s="606" t="s">
        <v>402</v>
      </c>
      <c r="E2256" s="670"/>
      <c r="F2256" s="670"/>
      <c r="G2256" s="670"/>
      <c r="H2256" s="607">
        <v>33646</v>
      </c>
      <c r="I2256" s="670"/>
      <c r="J2256" s="607">
        <v>1666</v>
      </c>
      <c r="K2256" s="670"/>
      <c r="L2256" s="670"/>
      <c r="M2256" s="670"/>
      <c r="N2256" s="670"/>
      <c r="O2256" s="670"/>
      <c r="P2256" s="670"/>
      <c r="Q2256" s="603">
        <v>35312</v>
      </c>
      <c r="R2256" s="670"/>
      <c r="S2256" s="670"/>
      <c r="T2256" s="670"/>
      <c r="U2256" s="608">
        <v>60</v>
      </c>
      <c r="V2256" s="670"/>
      <c r="W2256" s="608">
        <v>2</v>
      </c>
      <c r="X2256" s="670"/>
      <c r="Y2256" s="670"/>
      <c r="Z2256" s="670"/>
      <c r="AA2256" s="670"/>
      <c r="AB2256" s="670"/>
      <c r="AC2256" s="670"/>
      <c r="AD2256" s="605">
        <v>62</v>
      </c>
    </row>
    <row r="2257" spans="1:30" ht="15.75" thickBot="1" x14ac:dyDescent="0.3">
      <c r="A2257" s="593" t="s">
        <v>439</v>
      </c>
      <c r="B2257" s="673">
        <v>45317</v>
      </c>
      <c r="C2257" s="671" t="s">
        <v>396</v>
      </c>
      <c r="D2257" s="600" t="s">
        <v>402</v>
      </c>
      <c r="E2257" s="602"/>
      <c r="F2257" s="602"/>
      <c r="G2257" s="602"/>
      <c r="H2257" s="601">
        <v>67868</v>
      </c>
      <c r="I2257" s="602"/>
      <c r="J2257" s="601">
        <v>1364</v>
      </c>
      <c r="K2257" s="602"/>
      <c r="L2257" s="602"/>
      <c r="M2257" s="602"/>
      <c r="N2257" s="602"/>
      <c r="O2257" s="602"/>
      <c r="P2257" s="602"/>
      <c r="Q2257" s="603">
        <v>69232</v>
      </c>
      <c r="R2257" s="602"/>
      <c r="S2257" s="602"/>
      <c r="T2257" s="602"/>
      <c r="U2257" s="604">
        <v>102</v>
      </c>
      <c r="V2257" s="602"/>
      <c r="W2257" s="604">
        <v>3</v>
      </c>
      <c r="X2257" s="602"/>
      <c r="Y2257" s="602"/>
      <c r="Z2257" s="602"/>
      <c r="AA2257" s="602"/>
      <c r="AB2257" s="602"/>
      <c r="AC2257" s="602"/>
      <c r="AD2257" s="605">
        <v>104</v>
      </c>
    </row>
    <row r="2258" spans="1:30" ht="15.75" thickBot="1" x14ac:dyDescent="0.3">
      <c r="A2258" s="593" t="s">
        <v>439</v>
      </c>
      <c r="B2258" s="672">
        <v>45330</v>
      </c>
      <c r="C2258" s="671" t="s">
        <v>396</v>
      </c>
      <c r="D2258" s="606" t="s">
        <v>402</v>
      </c>
      <c r="E2258" s="670"/>
      <c r="F2258" s="670"/>
      <c r="G2258" s="670"/>
      <c r="H2258" s="607">
        <v>51804</v>
      </c>
      <c r="I2258" s="607">
        <v>48921</v>
      </c>
      <c r="J2258" s="607">
        <v>190</v>
      </c>
      <c r="K2258" s="607">
        <v>670</v>
      </c>
      <c r="L2258" s="670"/>
      <c r="M2258" s="670"/>
      <c r="N2258" s="670"/>
      <c r="O2258" s="670"/>
      <c r="P2258" s="670"/>
      <c r="Q2258" s="603">
        <v>101585</v>
      </c>
      <c r="R2258" s="670"/>
      <c r="S2258" s="670"/>
      <c r="T2258" s="670"/>
      <c r="U2258" s="608">
        <v>90</v>
      </c>
      <c r="V2258" s="608">
        <v>71</v>
      </c>
      <c r="W2258" s="608">
        <v>1</v>
      </c>
      <c r="X2258" s="608">
        <v>1</v>
      </c>
      <c r="Y2258" s="670"/>
      <c r="Z2258" s="670"/>
      <c r="AA2258" s="670"/>
      <c r="AB2258" s="670"/>
      <c r="AC2258" s="670"/>
      <c r="AD2258" s="605">
        <v>163</v>
      </c>
    </row>
    <row r="2259" spans="1:30" ht="15.75" thickBot="1" x14ac:dyDescent="0.3">
      <c r="A2259" s="593" t="s">
        <v>439</v>
      </c>
      <c r="B2259" s="691">
        <v>45331</v>
      </c>
      <c r="C2259" s="692" t="s">
        <v>396</v>
      </c>
      <c r="D2259" s="600" t="s">
        <v>402</v>
      </c>
      <c r="E2259" s="602"/>
      <c r="F2259" s="602"/>
      <c r="G2259" s="602"/>
      <c r="H2259" s="601">
        <v>3352</v>
      </c>
      <c r="I2259" s="601">
        <v>5260</v>
      </c>
      <c r="J2259" s="602"/>
      <c r="K2259" s="602"/>
      <c r="L2259" s="602"/>
      <c r="M2259" s="602"/>
      <c r="N2259" s="602"/>
      <c r="O2259" s="602"/>
      <c r="P2259" s="602"/>
      <c r="Q2259" s="603">
        <v>8612</v>
      </c>
      <c r="R2259" s="602"/>
      <c r="S2259" s="602"/>
      <c r="T2259" s="602"/>
      <c r="U2259" s="604">
        <v>6</v>
      </c>
      <c r="V2259" s="604">
        <v>10</v>
      </c>
      <c r="W2259" s="602"/>
      <c r="X2259" s="602"/>
      <c r="Y2259" s="602"/>
      <c r="Z2259" s="602"/>
      <c r="AA2259" s="602"/>
      <c r="AB2259" s="602"/>
      <c r="AC2259" s="602"/>
      <c r="AD2259" s="605">
        <v>16</v>
      </c>
    </row>
    <row r="2260" spans="1:30" ht="15.75" thickBot="1" x14ac:dyDescent="0.3">
      <c r="A2260" s="593" t="s">
        <v>439</v>
      </c>
      <c r="B2260" s="690">
        <v>45331</v>
      </c>
      <c r="C2260" s="692" t="s">
        <v>396</v>
      </c>
      <c r="D2260" s="606" t="s">
        <v>397</v>
      </c>
      <c r="E2260" s="670"/>
      <c r="F2260" s="670"/>
      <c r="G2260" s="670"/>
      <c r="H2260" s="670"/>
      <c r="I2260" s="670"/>
      <c r="J2260" s="670"/>
      <c r="K2260" s="607">
        <v>509.27</v>
      </c>
      <c r="L2260" s="670"/>
      <c r="M2260" s="670"/>
      <c r="N2260" s="670"/>
      <c r="O2260" s="670"/>
      <c r="P2260" s="670"/>
      <c r="Q2260" s="603">
        <v>509.27</v>
      </c>
      <c r="R2260" s="670"/>
      <c r="S2260" s="670"/>
      <c r="T2260" s="670"/>
      <c r="U2260" s="670"/>
      <c r="V2260" s="670"/>
      <c r="W2260" s="670"/>
      <c r="X2260" s="608">
        <v>1</v>
      </c>
      <c r="Y2260" s="670"/>
      <c r="Z2260" s="670"/>
      <c r="AA2260" s="670"/>
      <c r="AB2260" s="670"/>
      <c r="AC2260" s="670"/>
      <c r="AD2260" s="605">
        <v>1</v>
      </c>
    </row>
    <row r="2261" spans="1:30" ht="15.75" thickBot="1" x14ac:dyDescent="0.3">
      <c r="A2261" s="593" t="s">
        <v>439</v>
      </c>
      <c r="B2261" s="691">
        <v>45337</v>
      </c>
      <c r="C2261" s="692" t="s">
        <v>396</v>
      </c>
      <c r="D2261" s="600" t="s">
        <v>399</v>
      </c>
      <c r="E2261" s="602"/>
      <c r="F2261" s="602"/>
      <c r="G2261" s="601">
        <v>559</v>
      </c>
      <c r="H2261" s="601">
        <v>250</v>
      </c>
      <c r="I2261" s="601">
        <v>84536</v>
      </c>
      <c r="J2261" s="601">
        <v>20720</v>
      </c>
      <c r="K2261" s="602"/>
      <c r="L2261" s="602"/>
      <c r="M2261" s="602"/>
      <c r="N2261" s="602"/>
      <c r="O2261" s="602"/>
      <c r="P2261" s="602"/>
      <c r="Q2261" s="603">
        <v>106065</v>
      </c>
      <c r="R2261" s="602"/>
      <c r="S2261" s="602"/>
      <c r="T2261" s="604">
        <v>1</v>
      </c>
      <c r="U2261" s="604">
        <v>1</v>
      </c>
      <c r="V2261" s="604">
        <v>120</v>
      </c>
      <c r="W2261" s="604">
        <v>28</v>
      </c>
      <c r="X2261" s="602"/>
      <c r="Y2261" s="602"/>
      <c r="Z2261" s="602"/>
      <c r="AA2261" s="602"/>
      <c r="AB2261" s="602"/>
      <c r="AC2261" s="602"/>
      <c r="AD2261" s="605">
        <v>150</v>
      </c>
    </row>
    <row r="2262" spans="1:30" ht="15.75" thickBot="1" x14ac:dyDescent="0.3">
      <c r="A2262" s="593" t="s">
        <v>439</v>
      </c>
      <c r="B2262" s="690">
        <v>45337</v>
      </c>
      <c r="C2262" s="692" t="s">
        <v>396</v>
      </c>
      <c r="D2262" s="606" t="s">
        <v>403</v>
      </c>
      <c r="E2262" s="670"/>
      <c r="F2262" s="670"/>
      <c r="G2262" s="670"/>
      <c r="H2262" s="670"/>
      <c r="I2262" s="607">
        <v>9651</v>
      </c>
      <c r="J2262" s="607">
        <v>2460</v>
      </c>
      <c r="K2262" s="607">
        <v>392</v>
      </c>
      <c r="L2262" s="670"/>
      <c r="M2262" s="670"/>
      <c r="N2262" s="670"/>
      <c r="O2262" s="670"/>
      <c r="P2262" s="670"/>
      <c r="Q2262" s="603">
        <v>12503</v>
      </c>
      <c r="R2262" s="670"/>
      <c r="S2262" s="670"/>
      <c r="T2262" s="670"/>
      <c r="U2262" s="670"/>
      <c r="V2262" s="608">
        <v>25</v>
      </c>
      <c r="W2262" s="608">
        <v>6</v>
      </c>
      <c r="X2262" s="608">
        <v>1</v>
      </c>
      <c r="Y2262" s="670"/>
      <c r="Z2262" s="670"/>
      <c r="AA2262" s="670"/>
      <c r="AB2262" s="670"/>
      <c r="AC2262" s="670"/>
      <c r="AD2262" s="605">
        <v>32</v>
      </c>
    </row>
    <row r="2263" spans="1:30" ht="15.75" thickBot="1" x14ac:dyDescent="0.3">
      <c r="A2263" s="593" t="s">
        <v>439</v>
      </c>
      <c r="B2263" s="691">
        <v>45338</v>
      </c>
      <c r="C2263" s="692" t="s">
        <v>396</v>
      </c>
      <c r="D2263" s="600" t="s">
        <v>399</v>
      </c>
      <c r="E2263" s="602"/>
      <c r="F2263" s="602"/>
      <c r="G2263" s="602"/>
      <c r="H2263" s="602"/>
      <c r="I2263" s="601">
        <v>32662</v>
      </c>
      <c r="J2263" s="601">
        <v>87009</v>
      </c>
      <c r="K2263" s="601">
        <v>549</v>
      </c>
      <c r="L2263" s="602"/>
      <c r="M2263" s="602"/>
      <c r="N2263" s="602"/>
      <c r="O2263" s="602"/>
      <c r="P2263" s="602"/>
      <c r="Q2263" s="603">
        <v>120220</v>
      </c>
      <c r="R2263" s="602"/>
      <c r="S2263" s="602"/>
      <c r="T2263" s="602"/>
      <c r="U2263" s="602"/>
      <c r="V2263" s="604">
        <v>32</v>
      </c>
      <c r="W2263" s="604">
        <v>117</v>
      </c>
      <c r="X2263" s="604">
        <v>2</v>
      </c>
      <c r="Y2263" s="602"/>
      <c r="Z2263" s="602"/>
      <c r="AA2263" s="602"/>
      <c r="AB2263" s="602"/>
      <c r="AC2263" s="602"/>
      <c r="AD2263" s="605">
        <v>150</v>
      </c>
    </row>
    <row r="2264" spans="1:30" ht="15.75" thickBot="1" x14ac:dyDescent="0.3">
      <c r="A2264" s="593" t="s">
        <v>439</v>
      </c>
      <c r="B2264" s="690">
        <v>45338</v>
      </c>
      <c r="C2264" s="692" t="s">
        <v>396</v>
      </c>
      <c r="D2264" s="606" t="s">
        <v>403</v>
      </c>
      <c r="E2264" s="670"/>
      <c r="F2264" s="670"/>
      <c r="G2264" s="670"/>
      <c r="H2264" s="670"/>
      <c r="I2264" s="607">
        <v>3799</v>
      </c>
      <c r="J2264" s="607">
        <v>14755</v>
      </c>
      <c r="K2264" s="670"/>
      <c r="L2264" s="670"/>
      <c r="M2264" s="670"/>
      <c r="N2264" s="670"/>
      <c r="O2264" s="670"/>
      <c r="P2264" s="670"/>
      <c r="Q2264" s="603">
        <v>18554</v>
      </c>
      <c r="R2264" s="670"/>
      <c r="S2264" s="670"/>
      <c r="T2264" s="670"/>
      <c r="U2264" s="670"/>
      <c r="V2264" s="608">
        <v>7</v>
      </c>
      <c r="W2264" s="608">
        <v>35</v>
      </c>
      <c r="X2264" s="670"/>
      <c r="Y2264" s="670"/>
      <c r="Z2264" s="670"/>
      <c r="AA2264" s="670"/>
      <c r="AB2264" s="670"/>
      <c r="AC2264" s="670"/>
      <c r="AD2264" s="605">
        <v>42</v>
      </c>
    </row>
    <row r="2265" spans="1:30" ht="15.75" thickBot="1" x14ac:dyDescent="0.3">
      <c r="A2265" s="593" t="s">
        <v>439</v>
      </c>
      <c r="B2265" s="691">
        <v>45342</v>
      </c>
      <c r="C2265" s="692" t="s">
        <v>396</v>
      </c>
      <c r="D2265" s="600" t="s">
        <v>399</v>
      </c>
      <c r="E2265" s="602"/>
      <c r="F2265" s="602"/>
      <c r="G2265" s="602"/>
      <c r="H2265" s="602"/>
      <c r="I2265" s="601">
        <v>76164</v>
      </c>
      <c r="J2265" s="601">
        <v>32630</v>
      </c>
      <c r="K2265" s="601">
        <v>18</v>
      </c>
      <c r="L2265" s="602"/>
      <c r="M2265" s="602"/>
      <c r="N2265" s="602"/>
      <c r="O2265" s="602"/>
      <c r="P2265" s="602"/>
      <c r="Q2265" s="603">
        <v>108812</v>
      </c>
      <c r="R2265" s="602"/>
      <c r="S2265" s="602"/>
      <c r="T2265" s="602"/>
      <c r="U2265" s="602"/>
      <c r="V2265" s="604">
        <v>109</v>
      </c>
      <c r="W2265" s="604">
        <v>37</v>
      </c>
      <c r="X2265" s="604">
        <v>1</v>
      </c>
      <c r="Y2265" s="602"/>
      <c r="Z2265" s="602"/>
      <c r="AA2265" s="602"/>
      <c r="AB2265" s="602"/>
      <c r="AC2265" s="602"/>
      <c r="AD2265" s="605">
        <v>146</v>
      </c>
    </row>
    <row r="2266" spans="1:30" ht="15.75" thickBot="1" x14ac:dyDescent="0.3">
      <c r="A2266" s="593" t="s">
        <v>439</v>
      </c>
      <c r="B2266" s="690">
        <v>45342</v>
      </c>
      <c r="C2266" s="692" t="s">
        <v>396</v>
      </c>
      <c r="D2266" s="606" t="s">
        <v>403</v>
      </c>
      <c r="E2266" s="670"/>
      <c r="F2266" s="670"/>
      <c r="G2266" s="670"/>
      <c r="H2266" s="670"/>
      <c r="I2266" s="607">
        <v>13152</v>
      </c>
      <c r="J2266" s="607">
        <v>4524</v>
      </c>
      <c r="K2266" s="670"/>
      <c r="L2266" s="670"/>
      <c r="M2266" s="670"/>
      <c r="N2266" s="670"/>
      <c r="O2266" s="670"/>
      <c r="P2266" s="670"/>
      <c r="Q2266" s="603">
        <v>17676</v>
      </c>
      <c r="R2266" s="670"/>
      <c r="S2266" s="670"/>
      <c r="T2266" s="670"/>
      <c r="U2266" s="670"/>
      <c r="V2266" s="608">
        <v>29</v>
      </c>
      <c r="W2266" s="608">
        <v>10</v>
      </c>
      <c r="X2266" s="670"/>
      <c r="Y2266" s="670"/>
      <c r="Z2266" s="670"/>
      <c r="AA2266" s="670"/>
      <c r="AB2266" s="670"/>
      <c r="AC2266" s="670"/>
      <c r="AD2266" s="605">
        <v>39</v>
      </c>
    </row>
    <row r="2267" spans="1:30" ht="15.75" thickBot="1" x14ac:dyDescent="0.3">
      <c r="A2267" s="593" t="s">
        <v>439</v>
      </c>
      <c r="B2267" s="691">
        <v>45343</v>
      </c>
      <c r="C2267" s="692" t="s">
        <v>396</v>
      </c>
      <c r="D2267" s="600" t="s">
        <v>399</v>
      </c>
      <c r="E2267" s="602"/>
      <c r="F2267" s="602"/>
      <c r="G2267" s="602"/>
      <c r="H2267" s="602"/>
      <c r="I2267" s="601">
        <v>9596</v>
      </c>
      <c r="J2267" s="601">
        <v>47084</v>
      </c>
      <c r="K2267" s="601">
        <v>238</v>
      </c>
      <c r="L2267" s="602"/>
      <c r="M2267" s="602"/>
      <c r="N2267" s="602"/>
      <c r="O2267" s="602"/>
      <c r="P2267" s="602"/>
      <c r="Q2267" s="603">
        <v>56918</v>
      </c>
      <c r="R2267" s="602"/>
      <c r="S2267" s="602"/>
      <c r="T2267" s="602"/>
      <c r="U2267" s="602"/>
      <c r="V2267" s="604">
        <v>15</v>
      </c>
      <c r="W2267" s="604">
        <v>61</v>
      </c>
      <c r="X2267" s="604">
        <v>1</v>
      </c>
      <c r="Y2267" s="602"/>
      <c r="Z2267" s="602"/>
      <c r="AA2267" s="602"/>
      <c r="AB2267" s="602"/>
      <c r="AC2267" s="602"/>
      <c r="AD2267" s="605">
        <v>76</v>
      </c>
    </row>
    <row r="2268" spans="1:30" ht="15.75" thickBot="1" x14ac:dyDescent="0.3">
      <c r="A2268" s="593" t="s">
        <v>439</v>
      </c>
      <c r="B2268" s="690">
        <v>45343</v>
      </c>
      <c r="C2268" s="692" t="s">
        <v>396</v>
      </c>
      <c r="D2268" s="606" t="s">
        <v>403</v>
      </c>
      <c r="E2268" s="670"/>
      <c r="F2268" s="670"/>
      <c r="G2268" s="670"/>
      <c r="H2268" s="670"/>
      <c r="I2268" s="607">
        <v>2570</v>
      </c>
      <c r="J2268" s="607">
        <v>5710</v>
      </c>
      <c r="K2268" s="670"/>
      <c r="L2268" s="670"/>
      <c r="M2268" s="670"/>
      <c r="N2268" s="670"/>
      <c r="O2268" s="670"/>
      <c r="P2268" s="670"/>
      <c r="Q2268" s="603">
        <v>8280</v>
      </c>
      <c r="R2268" s="670"/>
      <c r="S2268" s="670"/>
      <c r="T2268" s="670"/>
      <c r="U2268" s="670"/>
      <c r="V2268" s="608">
        <v>7</v>
      </c>
      <c r="W2268" s="608">
        <v>14</v>
      </c>
      <c r="X2268" s="670"/>
      <c r="Y2268" s="670"/>
      <c r="Z2268" s="670"/>
      <c r="AA2268" s="670"/>
      <c r="AB2268" s="670"/>
      <c r="AC2268" s="670"/>
      <c r="AD2268" s="605">
        <v>21</v>
      </c>
    </row>
    <row r="2269" spans="1:30" ht="15.75" thickBot="1" x14ac:dyDescent="0.3">
      <c r="A2269" s="593" t="s">
        <v>439</v>
      </c>
      <c r="B2269" s="691">
        <v>45345</v>
      </c>
      <c r="C2269" s="692" t="s">
        <v>396</v>
      </c>
      <c r="D2269" s="600" t="s">
        <v>399</v>
      </c>
      <c r="E2269" s="602"/>
      <c r="F2269" s="602"/>
      <c r="G2269" s="602"/>
      <c r="H2269" s="602"/>
      <c r="I2269" s="601">
        <v>425</v>
      </c>
      <c r="J2269" s="601">
        <v>95775</v>
      </c>
      <c r="K2269" s="601">
        <v>51255</v>
      </c>
      <c r="L2269" s="602"/>
      <c r="M2269" s="602"/>
      <c r="N2269" s="602"/>
      <c r="O2269" s="602"/>
      <c r="P2269" s="602"/>
      <c r="Q2269" s="603">
        <v>147455</v>
      </c>
      <c r="R2269" s="602"/>
      <c r="S2269" s="602"/>
      <c r="T2269" s="602"/>
      <c r="U2269" s="602"/>
      <c r="V2269" s="604">
        <v>1</v>
      </c>
      <c r="W2269" s="604">
        <v>130</v>
      </c>
      <c r="X2269" s="604">
        <v>62</v>
      </c>
      <c r="Y2269" s="602"/>
      <c r="Z2269" s="602"/>
      <c r="AA2269" s="602"/>
      <c r="AB2269" s="602"/>
      <c r="AC2269" s="602"/>
      <c r="AD2269" s="605">
        <v>193</v>
      </c>
    </row>
    <row r="2270" spans="1:30" ht="15.75" thickBot="1" x14ac:dyDescent="0.3">
      <c r="A2270" s="593" t="s">
        <v>439</v>
      </c>
      <c r="B2270" s="690">
        <v>45345</v>
      </c>
      <c r="C2270" s="692" t="s">
        <v>396</v>
      </c>
      <c r="D2270" s="606" t="s">
        <v>403</v>
      </c>
      <c r="E2270" s="670"/>
      <c r="F2270" s="670"/>
      <c r="G2270" s="670"/>
      <c r="H2270" s="670"/>
      <c r="I2270" s="670"/>
      <c r="J2270" s="607">
        <v>17125</v>
      </c>
      <c r="K2270" s="607">
        <v>3557</v>
      </c>
      <c r="L2270" s="670"/>
      <c r="M2270" s="670"/>
      <c r="N2270" s="670"/>
      <c r="O2270" s="670"/>
      <c r="P2270" s="670"/>
      <c r="Q2270" s="603">
        <v>20682</v>
      </c>
      <c r="R2270" s="670"/>
      <c r="S2270" s="670"/>
      <c r="T2270" s="670"/>
      <c r="U2270" s="670"/>
      <c r="V2270" s="670"/>
      <c r="W2270" s="608">
        <v>42</v>
      </c>
      <c r="X2270" s="608">
        <v>8</v>
      </c>
      <c r="Y2270" s="670"/>
      <c r="Z2270" s="670"/>
      <c r="AA2270" s="670"/>
      <c r="AB2270" s="670"/>
      <c r="AC2270" s="670"/>
      <c r="AD2270" s="605">
        <v>50</v>
      </c>
    </row>
    <row r="2271" spans="1:30" ht="15.75" thickBot="1" x14ac:dyDescent="0.3">
      <c r="A2271" s="593" t="s">
        <v>439</v>
      </c>
      <c r="B2271" s="691">
        <v>45348</v>
      </c>
      <c r="C2271" s="692" t="s">
        <v>396</v>
      </c>
      <c r="D2271" s="600" t="s">
        <v>402</v>
      </c>
      <c r="E2271" s="602"/>
      <c r="F2271" s="602"/>
      <c r="G2271" s="602"/>
      <c r="H2271" s="602"/>
      <c r="I2271" s="601">
        <v>91725</v>
      </c>
      <c r="J2271" s="601">
        <v>54975</v>
      </c>
      <c r="K2271" s="601">
        <v>387</v>
      </c>
      <c r="L2271" s="602"/>
      <c r="M2271" s="602"/>
      <c r="N2271" s="602"/>
      <c r="O2271" s="602"/>
      <c r="P2271" s="602"/>
      <c r="Q2271" s="603">
        <v>147087</v>
      </c>
      <c r="R2271" s="602"/>
      <c r="S2271" s="602"/>
      <c r="T2271" s="602"/>
      <c r="U2271" s="602"/>
      <c r="V2271" s="604">
        <v>140</v>
      </c>
      <c r="W2271" s="604">
        <v>78</v>
      </c>
      <c r="X2271" s="604">
        <v>1</v>
      </c>
      <c r="Y2271" s="602"/>
      <c r="Z2271" s="602"/>
      <c r="AA2271" s="602"/>
      <c r="AB2271" s="602"/>
      <c r="AC2271" s="602"/>
      <c r="AD2271" s="605">
        <v>218</v>
      </c>
    </row>
    <row r="2272" spans="1:30" ht="15.75" thickBot="1" x14ac:dyDescent="0.3">
      <c r="A2272" s="593" t="s">
        <v>439</v>
      </c>
      <c r="B2272" s="690">
        <v>45348</v>
      </c>
      <c r="C2272" s="692" t="s">
        <v>396</v>
      </c>
      <c r="D2272" s="606" t="s">
        <v>399</v>
      </c>
      <c r="E2272" s="670"/>
      <c r="F2272" s="670"/>
      <c r="G2272" s="670"/>
      <c r="H2272" s="670"/>
      <c r="I2272" s="670"/>
      <c r="J2272" s="607">
        <v>84023</v>
      </c>
      <c r="K2272" s="607">
        <v>56034</v>
      </c>
      <c r="L2272" s="670"/>
      <c r="M2272" s="670"/>
      <c r="N2272" s="670"/>
      <c r="O2272" s="670"/>
      <c r="P2272" s="670"/>
      <c r="Q2272" s="603">
        <v>140057</v>
      </c>
      <c r="R2272" s="670"/>
      <c r="S2272" s="670"/>
      <c r="T2272" s="670"/>
      <c r="U2272" s="670"/>
      <c r="V2272" s="670"/>
      <c r="W2272" s="608">
        <v>115</v>
      </c>
      <c r="X2272" s="608">
        <v>73</v>
      </c>
      <c r="Y2272" s="670"/>
      <c r="Z2272" s="670"/>
      <c r="AA2272" s="670"/>
      <c r="AB2272" s="670"/>
      <c r="AC2272" s="670"/>
      <c r="AD2272" s="605">
        <v>188</v>
      </c>
    </row>
    <row r="2273" spans="1:30" ht="15.75" thickBot="1" x14ac:dyDescent="0.3">
      <c r="A2273" s="593" t="s">
        <v>439</v>
      </c>
      <c r="B2273" s="691">
        <v>45348</v>
      </c>
      <c r="C2273" s="692" t="s">
        <v>396</v>
      </c>
      <c r="D2273" s="600" t="s">
        <v>403</v>
      </c>
      <c r="E2273" s="602"/>
      <c r="F2273" s="602"/>
      <c r="G2273" s="602"/>
      <c r="H2273" s="602"/>
      <c r="I2273" s="602"/>
      <c r="J2273" s="601">
        <v>13426</v>
      </c>
      <c r="K2273" s="601">
        <v>8129</v>
      </c>
      <c r="L2273" s="602"/>
      <c r="M2273" s="602"/>
      <c r="N2273" s="602"/>
      <c r="O2273" s="602"/>
      <c r="P2273" s="602"/>
      <c r="Q2273" s="603">
        <v>21555</v>
      </c>
      <c r="R2273" s="602"/>
      <c r="S2273" s="602"/>
      <c r="T2273" s="602"/>
      <c r="U2273" s="602"/>
      <c r="V2273" s="602"/>
      <c r="W2273" s="604">
        <v>35</v>
      </c>
      <c r="X2273" s="604">
        <v>23</v>
      </c>
      <c r="Y2273" s="602"/>
      <c r="Z2273" s="602"/>
      <c r="AA2273" s="602"/>
      <c r="AB2273" s="602"/>
      <c r="AC2273" s="602"/>
      <c r="AD2273" s="605">
        <v>58</v>
      </c>
    </row>
    <row r="2274" spans="1:30" ht="15.75" thickBot="1" x14ac:dyDescent="0.3">
      <c r="A2274" s="593" t="s">
        <v>439</v>
      </c>
      <c r="B2274" s="690">
        <v>45349</v>
      </c>
      <c r="C2274" s="692" t="s">
        <v>396</v>
      </c>
      <c r="D2274" s="606" t="s">
        <v>399</v>
      </c>
      <c r="E2274" s="670"/>
      <c r="F2274" s="670"/>
      <c r="G2274" s="670"/>
      <c r="H2274" s="670"/>
      <c r="I2274" s="670"/>
      <c r="J2274" s="670"/>
      <c r="K2274" s="607">
        <v>113822</v>
      </c>
      <c r="L2274" s="670"/>
      <c r="M2274" s="670"/>
      <c r="N2274" s="670"/>
      <c r="O2274" s="670"/>
      <c r="P2274" s="670"/>
      <c r="Q2274" s="603">
        <v>113822</v>
      </c>
      <c r="R2274" s="670"/>
      <c r="S2274" s="670"/>
      <c r="T2274" s="670"/>
      <c r="U2274" s="670"/>
      <c r="V2274" s="670"/>
      <c r="W2274" s="670"/>
      <c r="X2274" s="608">
        <v>147</v>
      </c>
      <c r="Y2274" s="670"/>
      <c r="Z2274" s="670"/>
      <c r="AA2274" s="670"/>
      <c r="AB2274" s="670"/>
      <c r="AC2274" s="670"/>
      <c r="AD2274" s="605">
        <v>147</v>
      </c>
    </row>
    <row r="2275" spans="1:30" ht="15.75" thickBot="1" x14ac:dyDescent="0.3">
      <c r="A2275" s="593" t="s">
        <v>439</v>
      </c>
      <c r="B2275" s="691">
        <v>45349</v>
      </c>
      <c r="C2275" s="692" t="s">
        <v>396</v>
      </c>
      <c r="D2275" s="600" t="s">
        <v>403</v>
      </c>
      <c r="E2275" s="602"/>
      <c r="F2275" s="602"/>
      <c r="G2275" s="602"/>
      <c r="H2275" s="602"/>
      <c r="I2275" s="602"/>
      <c r="J2275" s="602"/>
      <c r="K2275" s="601">
        <v>14682</v>
      </c>
      <c r="L2275" s="602"/>
      <c r="M2275" s="602"/>
      <c r="N2275" s="602"/>
      <c r="O2275" s="602"/>
      <c r="P2275" s="602"/>
      <c r="Q2275" s="603">
        <v>14682</v>
      </c>
      <c r="R2275" s="602"/>
      <c r="S2275" s="602"/>
      <c r="T2275" s="602"/>
      <c r="U2275" s="602"/>
      <c r="V2275" s="602"/>
      <c r="W2275" s="602"/>
      <c r="X2275" s="604">
        <v>38</v>
      </c>
      <c r="Y2275" s="602"/>
      <c r="Z2275" s="602"/>
      <c r="AA2275" s="602"/>
      <c r="AB2275" s="602"/>
      <c r="AC2275" s="602"/>
      <c r="AD2275" s="605">
        <v>38</v>
      </c>
    </row>
    <row r="2276" spans="1:30" ht="15.75" thickBot="1" x14ac:dyDescent="0.3">
      <c r="A2276" s="593" t="s">
        <v>439</v>
      </c>
      <c r="B2276" s="690">
        <v>45350</v>
      </c>
      <c r="C2276" s="692" t="s">
        <v>396</v>
      </c>
      <c r="D2276" s="606" t="s">
        <v>399</v>
      </c>
      <c r="E2276" s="670"/>
      <c r="F2276" s="670"/>
      <c r="G2276" s="670"/>
      <c r="H2276" s="670"/>
      <c r="I2276" s="670"/>
      <c r="J2276" s="670"/>
      <c r="K2276" s="607">
        <v>107975</v>
      </c>
      <c r="L2276" s="670"/>
      <c r="M2276" s="670"/>
      <c r="N2276" s="670"/>
      <c r="O2276" s="670"/>
      <c r="P2276" s="670"/>
      <c r="Q2276" s="603">
        <v>107975</v>
      </c>
      <c r="R2276" s="670"/>
      <c r="S2276" s="670"/>
      <c r="T2276" s="670"/>
      <c r="U2276" s="670"/>
      <c r="V2276" s="670"/>
      <c r="W2276" s="670"/>
      <c r="X2276" s="608">
        <v>148</v>
      </c>
      <c r="Y2276" s="670"/>
      <c r="Z2276" s="670"/>
      <c r="AA2276" s="670"/>
      <c r="AB2276" s="670"/>
      <c r="AC2276" s="670"/>
      <c r="AD2276" s="605">
        <v>148</v>
      </c>
    </row>
    <row r="2277" spans="1:30" ht="15.75" thickBot="1" x14ac:dyDescent="0.3">
      <c r="A2277" s="593" t="s">
        <v>439</v>
      </c>
      <c r="B2277" s="691">
        <v>45350</v>
      </c>
      <c r="C2277" s="692" t="s">
        <v>396</v>
      </c>
      <c r="D2277" s="600" t="s">
        <v>403</v>
      </c>
      <c r="E2277" s="602"/>
      <c r="F2277" s="602"/>
      <c r="G2277" s="602"/>
      <c r="H2277" s="602"/>
      <c r="I2277" s="602"/>
      <c r="J2277" s="602"/>
      <c r="K2277" s="601">
        <v>14929</v>
      </c>
      <c r="L2277" s="602"/>
      <c r="M2277" s="602"/>
      <c r="N2277" s="602"/>
      <c r="O2277" s="602"/>
      <c r="P2277" s="602"/>
      <c r="Q2277" s="603">
        <v>14929</v>
      </c>
      <c r="R2277" s="602"/>
      <c r="S2277" s="602"/>
      <c r="T2277" s="602"/>
      <c r="U2277" s="602"/>
      <c r="V2277" s="602"/>
      <c r="W2277" s="602"/>
      <c r="X2277" s="604">
        <v>36</v>
      </c>
      <c r="Y2277" s="602"/>
      <c r="Z2277" s="602"/>
      <c r="AA2277" s="602"/>
      <c r="AB2277" s="602"/>
      <c r="AC2277" s="602"/>
      <c r="AD2277" s="605">
        <v>36</v>
      </c>
    </row>
    <row r="2278" spans="1:30" ht="15.75" thickBot="1" x14ac:dyDescent="0.3">
      <c r="A2278" s="593" t="s">
        <v>439</v>
      </c>
      <c r="B2278" s="672">
        <v>45359</v>
      </c>
      <c r="C2278" s="671" t="s">
        <v>396</v>
      </c>
      <c r="D2278" s="606" t="s">
        <v>402</v>
      </c>
      <c r="E2278" s="670"/>
      <c r="F2278" s="670"/>
      <c r="G2278" s="670"/>
      <c r="H2278" s="670"/>
      <c r="I2278" s="670"/>
      <c r="J2278" s="607">
        <v>110798</v>
      </c>
      <c r="K2278" s="670"/>
      <c r="L2278" s="670"/>
      <c r="M2278" s="670"/>
      <c r="N2278" s="670"/>
      <c r="O2278" s="670"/>
      <c r="P2278" s="670"/>
      <c r="Q2278" s="603">
        <v>110798</v>
      </c>
      <c r="R2278" s="670"/>
      <c r="S2278" s="670"/>
      <c r="T2278" s="670"/>
      <c r="U2278" s="670"/>
      <c r="V2278" s="670"/>
      <c r="W2278" s="608">
        <v>157</v>
      </c>
      <c r="X2278" s="670"/>
      <c r="Y2278" s="670"/>
      <c r="Z2278" s="670"/>
      <c r="AA2278" s="670"/>
      <c r="AB2278" s="670"/>
      <c r="AC2278" s="670"/>
      <c r="AD2278" s="605">
        <v>157</v>
      </c>
    </row>
    <row r="2279" spans="1:30" ht="15.75" thickBot="1" x14ac:dyDescent="0.3">
      <c r="A2279" s="593" t="s">
        <v>439</v>
      </c>
      <c r="B2279" s="673">
        <v>45362</v>
      </c>
      <c r="C2279" s="671" t="s">
        <v>396</v>
      </c>
      <c r="D2279" s="600" t="s">
        <v>402</v>
      </c>
      <c r="E2279" s="602"/>
      <c r="F2279" s="602"/>
      <c r="G2279" s="602"/>
      <c r="H2279" s="602"/>
      <c r="I2279" s="602"/>
      <c r="J2279" s="601">
        <v>7121</v>
      </c>
      <c r="K2279" s="602"/>
      <c r="L2279" s="602"/>
      <c r="M2279" s="602"/>
      <c r="N2279" s="602"/>
      <c r="O2279" s="602"/>
      <c r="P2279" s="602"/>
      <c r="Q2279" s="603">
        <v>7121</v>
      </c>
      <c r="R2279" s="602"/>
      <c r="S2279" s="602"/>
      <c r="T2279" s="602"/>
      <c r="U2279" s="602"/>
      <c r="V2279" s="602"/>
      <c r="W2279" s="604">
        <v>11</v>
      </c>
      <c r="X2279" s="602"/>
      <c r="Y2279" s="602"/>
      <c r="Z2279" s="602"/>
      <c r="AA2279" s="602"/>
      <c r="AB2279" s="602"/>
      <c r="AC2279" s="602"/>
      <c r="AD2279" s="605">
        <v>11</v>
      </c>
    </row>
    <row r="2280" spans="1:30" ht="15.75" thickBot="1" x14ac:dyDescent="0.3">
      <c r="A2280" s="593" t="s">
        <v>439</v>
      </c>
      <c r="B2280" s="690">
        <v>45363</v>
      </c>
      <c r="C2280" s="692" t="s">
        <v>396</v>
      </c>
      <c r="D2280" s="606" t="s">
        <v>399</v>
      </c>
      <c r="E2280" s="670"/>
      <c r="F2280" s="670"/>
      <c r="G2280" s="670"/>
      <c r="H2280" s="670"/>
      <c r="I2280" s="670"/>
      <c r="J2280" s="670"/>
      <c r="K2280" s="607">
        <v>113390</v>
      </c>
      <c r="L2280" s="670"/>
      <c r="M2280" s="670"/>
      <c r="N2280" s="670"/>
      <c r="O2280" s="670"/>
      <c r="P2280" s="670"/>
      <c r="Q2280" s="603">
        <v>113390</v>
      </c>
      <c r="R2280" s="670"/>
      <c r="S2280" s="670"/>
      <c r="T2280" s="670"/>
      <c r="U2280" s="670"/>
      <c r="V2280" s="670"/>
      <c r="W2280" s="670"/>
      <c r="X2280" s="608">
        <v>147</v>
      </c>
      <c r="Y2280" s="670"/>
      <c r="Z2280" s="670"/>
      <c r="AA2280" s="670"/>
      <c r="AB2280" s="670"/>
      <c r="AC2280" s="670"/>
      <c r="AD2280" s="605">
        <v>147</v>
      </c>
    </row>
    <row r="2281" spans="1:30" ht="15.75" thickBot="1" x14ac:dyDescent="0.3">
      <c r="A2281" s="593" t="s">
        <v>439</v>
      </c>
      <c r="B2281" s="691">
        <v>45363</v>
      </c>
      <c r="C2281" s="692" t="s">
        <v>396</v>
      </c>
      <c r="D2281" s="600" t="s">
        <v>403</v>
      </c>
      <c r="E2281" s="602"/>
      <c r="F2281" s="602"/>
      <c r="G2281" s="602"/>
      <c r="H2281" s="602"/>
      <c r="I2281" s="602"/>
      <c r="J2281" s="602"/>
      <c r="K2281" s="601">
        <v>16019</v>
      </c>
      <c r="L2281" s="602"/>
      <c r="M2281" s="602"/>
      <c r="N2281" s="602"/>
      <c r="O2281" s="602"/>
      <c r="P2281" s="602"/>
      <c r="Q2281" s="603">
        <v>16019</v>
      </c>
      <c r="R2281" s="602"/>
      <c r="S2281" s="602"/>
      <c r="T2281" s="602"/>
      <c r="U2281" s="602"/>
      <c r="V2281" s="602"/>
      <c r="W2281" s="602"/>
      <c r="X2281" s="604">
        <v>42</v>
      </c>
      <c r="Y2281" s="602"/>
      <c r="Z2281" s="602"/>
      <c r="AA2281" s="602"/>
      <c r="AB2281" s="602"/>
      <c r="AC2281" s="602"/>
      <c r="AD2281" s="605">
        <v>42</v>
      </c>
    </row>
    <row r="2282" spans="1:30" ht="15.75" thickBot="1" x14ac:dyDescent="0.3">
      <c r="A2282" s="593" t="s">
        <v>439</v>
      </c>
      <c r="B2282" s="690">
        <v>45365</v>
      </c>
      <c r="C2282" s="692" t="s">
        <v>396</v>
      </c>
      <c r="D2282" s="606" t="s">
        <v>402</v>
      </c>
      <c r="E2282" s="670"/>
      <c r="F2282" s="670"/>
      <c r="G2282" s="670"/>
      <c r="H2282" s="670"/>
      <c r="I2282" s="670"/>
      <c r="J2282" s="607">
        <v>9364</v>
      </c>
      <c r="K2282" s="670"/>
      <c r="L2282" s="607">
        <v>677</v>
      </c>
      <c r="M2282" s="670"/>
      <c r="N2282" s="670"/>
      <c r="O2282" s="670"/>
      <c r="P2282" s="670"/>
      <c r="Q2282" s="603">
        <v>10041</v>
      </c>
      <c r="R2282" s="670"/>
      <c r="S2282" s="670"/>
      <c r="T2282" s="670"/>
      <c r="U2282" s="670"/>
      <c r="V2282" s="670"/>
      <c r="W2282" s="608">
        <v>12</v>
      </c>
      <c r="X2282" s="670"/>
      <c r="Y2282" s="608">
        <v>1</v>
      </c>
      <c r="Z2282" s="670"/>
      <c r="AA2282" s="670"/>
      <c r="AB2282" s="670"/>
      <c r="AC2282" s="670"/>
      <c r="AD2282" s="605">
        <v>13</v>
      </c>
    </row>
    <row r="2283" spans="1:30" ht="15.75" thickBot="1" x14ac:dyDescent="0.3">
      <c r="A2283" s="593" t="s">
        <v>439</v>
      </c>
      <c r="B2283" s="691">
        <v>45365</v>
      </c>
      <c r="C2283" s="692" t="s">
        <v>396</v>
      </c>
      <c r="D2283" s="600" t="s">
        <v>399</v>
      </c>
      <c r="E2283" s="602"/>
      <c r="F2283" s="602"/>
      <c r="G2283" s="602"/>
      <c r="H2283" s="602"/>
      <c r="I2283" s="602"/>
      <c r="J2283" s="602"/>
      <c r="K2283" s="601">
        <v>73868</v>
      </c>
      <c r="L2283" s="601">
        <v>12314</v>
      </c>
      <c r="M2283" s="602"/>
      <c r="N2283" s="602"/>
      <c r="O2283" s="602"/>
      <c r="P2283" s="602"/>
      <c r="Q2283" s="603">
        <v>86182</v>
      </c>
      <c r="R2283" s="602"/>
      <c r="S2283" s="602"/>
      <c r="T2283" s="602"/>
      <c r="U2283" s="602"/>
      <c r="V2283" s="602"/>
      <c r="W2283" s="602"/>
      <c r="X2283" s="604">
        <v>96</v>
      </c>
      <c r="Y2283" s="604">
        <v>19</v>
      </c>
      <c r="Z2283" s="602"/>
      <c r="AA2283" s="602"/>
      <c r="AB2283" s="602"/>
      <c r="AC2283" s="602"/>
      <c r="AD2283" s="605">
        <v>115</v>
      </c>
    </row>
    <row r="2284" spans="1:30" ht="15.75" thickBot="1" x14ac:dyDescent="0.3">
      <c r="A2284" s="593" t="s">
        <v>439</v>
      </c>
      <c r="B2284" s="690">
        <v>45365</v>
      </c>
      <c r="C2284" s="692" t="s">
        <v>396</v>
      </c>
      <c r="D2284" s="606" t="s">
        <v>403</v>
      </c>
      <c r="E2284" s="670"/>
      <c r="F2284" s="670"/>
      <c r="G2284" s="670"/>
      <c r="H2284" s="670"/>
      <c r="I2284" s="670"/>
      <c r="J2284" s="670"/>
      <c r="K2284" s="607">
        <v>9460</v>
      </c>
      <c r="L2284" s="607">
        <v>2023</v>
      </c>
      <c r="M2284" s="670"/>
      <c r="N2284" s="670"/>
      <c r="O2284" s="670"/>
      <c r="P2284" s="670"/>
      <c r="Q2284" s="603">
        <v>11483</v>
      </c>
      <c r="R2284" s="670"/>
      <c r="S2284" s="670"/>
      <c r="T2284" s="670"/>
      <c r="U2284" s="670"/>
      <c r="V2284" s="670"/>
      <c r="W2284" s="670"/>
      <c r="X2284" s="608">
        <v>27</v>
      </c>
      <c r="Y2284" s="608">
        <v>5</v>
      </c>
      <c r="Z2284" s="670"/>
      <c r="AA2284" s="670"/>
      <c r="AB2284" s="670"/>
      <c r="AC2284" s="670"/>
      <c r="AD2284" s="605">
        <v>32</v>
      </c>
    </row>
    <row r="2285" spans="1:30" ht="15.75" thickBot="1" x14ac:dyDescent="0.3">
      <c r="A2285" s="593" t="s">
        <v>439</v>
      </c>
      <c r="B2285" s="673">
        <v>45366</v>
      </c>
      <c r="C2285" s="671" t="s">
        <v>396</v>
      </c>
      <c r="D2285" s="600" t="s">
        <v>402</v>
      </c>
      <c r="E2285" s="602"/>
      <c r="F2285" s="602"/>
      <c r="G2285" s="602"/>
      <c r="H2285" s="602"/>
      <c r="I2285" s="602"/>
      <c r="J2285" s="601">
        <v>33281</v>
      </c>
      <c r="K2285" s="602"/>
      <c r="L2285" s="601">
        <v>2143</v>
      </c>
      <c r="M2285" s="602"/>
      <c r="N2285" s="602"/>
      <c r="O2285" s="602"/>
      <c r="P2285" s="602"/>
      <c r="Q2285" s="603">
        <v>35424</v>
      </c>
      <c r="R2285" s="602"/>
      <c r="S2285" s="602"/>
      <c r="T2285" s="602"/>
      <c r="U2285" s="602"/>
      <c r="V2285" s="602"/>
      <c r="W2285" s="604">
        <v>43</v>
      </c>
      <c r="X2285" s="602"/>
      <c r="Y2285" s="604">
        <v>5</v>
      </c>
      <c r="Z2285" s="602"/>
      <c r="AA2285" s="602"/>
      <c r="AB2285" s="602"/>
      <c r="AC2285" s="602"/>
      <c r="AD2285" s="605">
        <v>48</v>
      </c>
    </row>
    <row r="2286" spans="1:30" ht="15.75" thickBot="1" x14ac:dyDescent="0.3">
      <c r="A2286" s="593" t="s">
        <v>439</v>
      </c>
      <c r="B2286" s="672">
        <v>45370</v>
      </c>
      <c r="C2286" s="671" t="s">
        <v>396</v>
      </c>
      <c r="D2286" s="606" t="s">
        <v>402</v>
      </c>
      <c r="E2286" s="670"/>
      <c r="F2286" s="670"/>
      <c r="G2286" s="670"/>
      <c r="H2286" s="670"/>
      <c r="I2286" s="670"/>
      <c r="J2286" s="607">
        <v>45486</v>
      </c>
      <c r="K2286" s="607">
        <v>7600</v>
      </c>
      <c r="L2286" s="670"/>
      <c r="M2286" s="670"/>
      <c r="N2286" s="670"/>
      <c r="O2286" s="670"/>
      <c r="P2286" s="670"/>
      <c r="Q2286" s="603">
        <v>53086</v>
      </c>
      <c r="R2286" s="670"/>
      <c r="S2286" s="670"/>
      <c r="T2286" s="670"/>
      <c r="U2286" s="670"/>
      <c r="V2286" s="670"/>
      <c r="W2286" s="608">
        <v>73</v>
      </c>
      <c r="X2286" s="608">
        <v>11</v>
      </c>
      <c r="Y2286" s="670"/>
      <c r="Z2286" s="670"/>
      <c r="AA2286" s="670"/>
      <c r="AB2286" s="670"/>
      <c r="AC2286" s="670"/>
      <c r="AD2286" s="605">
        <v>84</v>
      </c>
    </row>
    <row r="2287" spans="1:30" ht="15.75" thickBot="1" x14ac:dyDescent="0.3">
      <c r="A2287" s="593" t="s">
        <v>439</v>
      </c>
      <c r="B2287" s="673">
        <v>45379</v>
      </c>
      <c r="C2287" s="671" t="s">
        <v>396</v>
      </c>
      <c r="D2287" s="600" t="s">
        <v>402</v>
      </c>
      <c r="E2287" s="602"/>
      <c r="F2287" s="602"/>
      <c r="G2287" s="602"/>
      <c r="H2287" s="602"/>
      <c r="I2287" s="602"/>
      <c r="J2287" s="602"/>
      <c r="K2287" s="601">
        <v>54704</v>
      </c>
      <c r="L2287" s="601">
        <v>1096</v>
      </c>
      <c r="M2287" s="602"/>
      <c r="N2287" s="602"/>
      <c r="O2287" s="602"/>
      <c r="P2287" s="602"/>
      <c r="Q2287" s="603">
        <v>55800</v>
      </c>
      <c r="R2287" s="602"/>
      <c r="S2287" s="602"/>
      <c r="T2287" s="602"/>
      <c r="U2287" s="602"/>
      <c r="V2287" s="602"/>
      <c r="W2287" s="602"/>
      <c r="X2287" s="604">
        <v>74</v>
      </c>
      <c r="Y2287" s="604">
        <v>2</v>
      </c>
      <c r="Z2287" s="602"/>
      <c r="AA2287" s="602"/>
      <c r="AB2287" s="602"/>
      <c r="AC2287" s="602"/>
      <c r="AD2287" s="605">
        <v>76</v>
      </c>
    </row>
    <row r="2288" spans="1:30" ht="15.75" thickBot="1" x14ac:dyDescent="0.3">
      <c r="A2288" s="593" t="s">
        <v>439</v>
      </c>
      <c r="B2288" s="672">
        <v>45387</v>
      </c>
      <c r="C2288" s="671" t="s">
        <v>396</v>
      </c>
      <c r="D2288" s="606" t="s">
        <v>402</v>
      </c>
      <c r="E2288" s="670"/>
      <c r="F2288" s="670"/>
      <c r="G2288" s="670"/>
      <c r="H2288" s="670"/>
      <c r="I2288" s="670"/>
      <c r="J2288" s="670"/>
      <c r="K2288" s="607">
        <v>64457</v>
      </c>
      <c r="L2288" s="670"/>
      <c r="M2288" s="670"/>
      <c r="N2288" s="670"/>
      <c r="O2288" s="670"/>
      <c r="P2288" s="670"/>
      <c r="Q2288" s="603">
        <v>64457</v>
      </c>
      <c r="R2288" s="670"/>
      <c r="S2288" s="670"/>
      <c r="T2288" s="670"/>
      <c r="U2288" s="670"/>
      <c r="V2288" s="670"/>
      <c r="W2288" s="670"/>
      <c r="X2288" s="608">
        <v>81</v>
      </c>
      <c r="Y2288" s="670"/>
      <c r="Z2288" s="670"/>
      <c r="AA2288" s="670"/>
      <c r="AB2288" s="670"/>
      <c r="AC2288" s="670"/>
      <c r="AD2288" s="605">
        <v>81</v>
      </c>
    </row>
    <row r="2289" spans="1:30" ht="15.75" thickBot="1" x14ac:dyDescent="0.3">
      <c r="A2289" s="593" t="s">
        <v>439</v>
      </c>
      <c r="B2289" s="673">
        <v>45391</v>
      </c>
      <c r="C2289" s="671" t="s">
        <v>396</v>
      </c>
      <c r="D2289" s="600" t="s">
        <v>402</v>
      </c>
      <c r="E2289" s="602"/>
      <c r="F2289" s="602"/>
      <c r="G2289" s="602"/>
      <c r="H2289" s="602"/>
      <c r="I2289" s="602"/>
      <c r="J2289" s="602"/>
      <c r="K2289" s="601">
        <v>95187</v>
      </c>
      <c r="L2289" s="601">
        <v>60015</v>
      </c>
      <c r="M2289" s="601">
        <v>3149</v>
      </c>
      <c r="N2289" s="602"/>
      <c r="O2289" s="602"/>
      <c r="P2289" s="602"/>
      <c r="Q2289" s="603">
        <v>158351</v>
      </c>
      <c r="R2289" s="602"/>
      <c r="S2289" s="602"/>
      <c r="T2289" s="602"/>
      <c r="U2289" s="602"/>
      <c r="V2289" s="602"/>
      <c r="W2289" s="602"/>
      <c r="X2289" s="604">
        <v>120</v>
      </c>
      <c r="Y2289" s="604">
        <v>80</v>
      </c>
      <c r="Z2289" s="604">
        <v>5</v>
      </c>
      <c r="AA2289" s="602"/>
      <c r="AB2289" s="602"/>
      <c r="AC2289" s="602"/>
      <c r="AD2289" s="605">
        <v>205</v>
      </c>
    </row>
    <row r="2290" spans="1:30" ht="15.75" thickBot="1" x14ac:dyDescent="0.3">
      <c r="A2290" s="593" t="s">
        <v>439</v>
      </c>
      <c r="B2290" s="672">
        <v>45398</v>
      </c>
      <c r="C2290" s="671" t="s">
        <v>396</v>
      </c>
      <c r="D2290" s="606" t="s">
        <v>402</v>
      </c>
      <c r="E2290" s="670"/>
      <c r="F2290" s="670"/>
      <c r="G2290" s="670"/>
      <c r="H2290" s="670"/>
      <c r="I2290" s="670"/>
      <c r="J2290" s="670"/>
      <c r="K2290" s="670"/>
      <c r="L2290" s="607">
        <v>47771</v>
      </c>
      <c r="M2290" s="670"/>
      <c r="N2290" s="670"/>
      <c r="O2290" s="670"/>
      <c r="P2290" s="670"/>
      <c r="Q2290" s="603">
        <v>47771</v>
      </c>
      <c r="R2290" s="670"/>
      <c r="S2290" s="670"/>
      <c r="T2290" s="670"/>
      <c r="U2290" s="670"/>
      <c r="V2290" s="670"/>
      <c r="W2290" s="670"/>
      <c r="X2290" s="670"/>
      <c r="Y2290" s="608">
        <v>60</v>
      </c>
      <c r="Z2290" s="670"/>
      <c r="AA2290" s="670"/>
      <c r="AB2290" s="670"/>
      <c r="AC2290" s="670"/>
      <c r="AD2290" s="605">
        <v>60</v>
      </c>
    </row>
    <row r="2291" spans="1:30" ht="15.75" thickBot="1" x14ac:dyDescent="0.3">
      <c r="A2291" s="593" t="s">
        <v>439</v>
      </c>
      <c r="B2291" s="673">
        <v>45404</v>
      </c>
      <c r="C2291" s="671" t="s">
        <v>396</v>
      </c>
      <c r="D2291" s="600" t="s">
        <v>402</v>
      </c>
      <c r="E2291" s="602"/>
      <c r="F2291" s="602"/>
      <c r="G2291" s="602"/>
      <c r="H2291" s="602"/>
      <c r="I2291" s="602"/>
      <c r="J2291" s="602"/>
      <c r="K2291" s="602"/>
      <c r="L2291" s="602"/>
      <c r="M2291" s="601">
        <v>754</v>
      </c>
      <c r="N2291" s="602"/>
      <c r="O2291" s="602"/>
      <c r="P2291" s="602"/>
      <c r="Q2291" s="603">
        <v>754</v>
      </c>
      <c r="R2291" s="602"/>
      <c r="S2291" s="602"/>
      <c r="T2291" s="602"/>
      <c r="U2291" s="602"/>
      <c r="V2291" s="602"/>
      <c r="W2291" s="602"/>
      <c r="X2291" s="602"/>
      <c r="Y2291" s="602"/>
      <c r="Z2291" s="604">
        <v>1</v>
      </c>
      <c r="AA2291" s="602"/>
      <c r="AB2291" s="602"/>
      <c r="AC2291" s="602"/>
      <c r="AD2291" s="605">
        <v>1</v>
      </c>
    </row>
    <row r="2292" spans="1:30" ht="15.75" thickBot="1" x14ac:dyDescent="0.3">
      <c r="A2292" s="593" t="s">
        <v>439</v>
      </c>
      <c r="B2292" s="690">
        <v>45405</v>
      </c>
      <c r="C2292" s="692" t="s">
        <v>396</v>
      </c>
      <c r="D2292" s="606" t="s">
        <v>399</v>
      </c>
      <c r="E2292" s="670"/>
      <c r="F2292" s="670"/>
      <c r="G2292" s="670"/>
      <c r="H2292" s="670"/>
      <c r="I2292" s="670"/>
      <c r="J2292" s="670"/>
      <c r="K2292" s="670"/>
      <c r="L2292" s="607">
        <v>326507</v>
      </c>
      <c r="M2292" s="607">
        <v>5202</v>
      </c>
      <c r="N2292" s="670"/>
      <c r="O2292" s="670"/>
      <c r="P2292" s="670"/>
      <c r="Q2292" s="603">
        <v>331709</v>
      </c>
      <c r="R2292" s="670"/>
      <c r="S2292" s="670"/>
      <c r="T2292" s="670"/>
      <c r="U2292" s="670"/>
      <c r="V2292" s="670"/>
      <c r="W2292" s="670"/>
      <c r="X2292" s="670"/>
      <c r="Y2292" s="608">
        <v>442</v>
      </c>
      <c r="Z2292" s="608">
        <v>13</v>
      </c>
      <c r="AA2292" s="670"/>
      <c r="AB2292" s="670"/>
      <c r="AC2292" s="670"/>
      <c r="AD2292" s="605">
        <v>447</v>
      </c>
    </row>
    <row r="2293" spans="1:30" ht="15.75" thickBot="1" x14ac:dyDescent="0.3">
      <c r="A2293" s="593" t="s">
        <v>439</v>
      </c>
      <c r="B2293" s="691">
        <v>45405</v>
      </c>
      <c r="C2293" s="692" t="s">
        <v>396</v>
      </c>
      <c r="D2293" s="600" t="s">
        <v>403</v>
      </c>
      <c r="E2293" s="602"/>
      <c r="F2293" s="602"/>
      <c r="G2293" s="602"/>
      <c r="H2293" s="602"/>
      <c r="I2293" s="602"/>
      <c r="J2293" s="602"/>
      <c r="K2293" s="602"/>
      <c r="L2293" s="601">
        <v>47006</v>
      </c>
      <c r="M2293" s="601">
        <v>1023</v>
      </c>
      <c r="N2293" s="602"/>
      <c r="O2293" s="602"/>
      <c r="P2293" s="602"/>
      <c r="Q2293" s="603">
        <v>48029</v>
      </c>
      <c r="R2293" s="602"/>
      <c r="S2293" s="602"/>
      <c r="T2293" s="602"/>
      <c r="U2293" s="602"/>
      <c r="V2293" s="602"/>
      <c r="W2293" s="602"/>
      <c r="X2293" s="602"/>
      <c r="Y2293" s="604">
        <v>120</v>
      </c>
      <c r="Z2293" s="604">
        <v>6</v>
      </c>
      <c r="AA2293" s="602"/>
      <c r="AB2293" s="602"/>
      <c r="AC2293" s="602"/>
      <c r="AD2293" s="605">
        <v>122</v>
      </c>
    </row>
    <row r="2294" spans="1:30" ht="15.75" thickBot="1" x14ac:dyDescent="0.3">
      <c r="A2294" s="593" t="s">
        <v>439</v>
      </c>
      <c r="B2294" s="690">
        <v>45406</v>
      </c>
      <c r="C2294" s="692" t="s">
        <v>396</v>
      </c>
      <c r="D2294" s="606" t="s">
        <v>399</v>
      </c>
      <c r="E2294" s="670"/>
      <c r="F2294" s="670"/>
      <c r="G2294" s="670"/>
      <c r="H2294" s="670"/>
      <c r="I2294" s="670"/>
      <c r="J2294" s="670"/>
      <c r="K2294" s="670"/>
      <c r="L2294" s="607">
        <v>132842</v>
      </c>
      <c r="M2294" s="607">
        <v>25644</v>
      </c>
      <c r="N2294" s="670"/>
      <c r="O2294" s="670"/>
      <c r="P2294" s="670"/>
      <c r="Q2294" s="603">
        <v>158486</v>
      </c>
      <c r="R2294" s="670"/>
      <c r="S2294" s="670"/>
      <c r="T2294" s="670"/>
      <c r="U2294" s="670"/>
      <c r="V2294" s="670"/>
      <c r="W2294" s="670"/>
      <c r="X2294" s="670"/>
      <c r="Y2294" s="608">
        <v>179</v>
      </c>
      <c r="Z2294" s="608">
        <v>34</v>
      </c>
      <c r="AA2294" s="670"/>
      <c r="AB2294" s="670"/>
      <c r="AC2294" s="670"/>
      <c r="AD2294" s="605">
        <v>213</v>
      </c>
    </row>
    <row r="2295" spans="1:30" ht="15.75" thickBot="1" x14ac:dyDescent="0.3">
      <c r="A2295" s="593" t="s">
        <v>439</v>
      </c>
      <c r="B2295" s="691">
        <v>45406</v>
      </c>
      <c r="C2295" s="692" t="s">
        <v>396</v>
      </c>
      <c r="D2295" s="600" t="s">
        <v>403</v>
      </c>
      <c r="E2295" s="602"/>
      <c r="F2295" s="602"/>
      <c r="G2295" s="602"/>
      <c r="H2295" s="602"/>
      <c r="I2295" s="602"/>
      <c r="J2295" s="602"/>
      <c r="K2295" s="602"/>
      <c r="L2295" s="601">
        <v>31805</v>
      </c>
      <c r="M2295" s="601">
        <v>4337</v>
      </c>
      <c r="N2295" s="602"/>
      <c r="O2295" s="602"/>
      <c r="P2295" s="602"/>
      <c r="Q2295" s="603">
        <v>36142</v>
      </c>
      <c r="R2295" s="602"/>
      <c r="S2295" s="602"/>
      <c r="T2295" s="602"/>
      <c r="U2295" s="602"/>
      <c r="V2295" s="602"/>
      <c r="W2295" s="602"/>
      <c r="X2295" s="602"/>
      <c r="Y2295" s="604">
        <v>79</v>
      </c>
      <c r="Z2295" s="604">
        <v>12</v>
      </c>
      <c r="AA2295" s="602"/>
      <c r="AB2295" s="602"/>
      <c r="AC2295" s="602"/>
      <c r="AD2295" s="605">
        <v>91</v>
      </c>
    </row>
    <row r="2296" spans="1:30" ht="15.75" thickBot="1" x14ac:dyDescent="0.3">
      <c r="A2296" s="593" t="s">
        <v>439</v>
      </c>
      <c r="B2296" s="672">
        <v>45407</v>
      </c>
      <c r="C2296" s="671" t="s">
        <v>396</v>
      </c>
      <c r="D2296" s="606" t="s">
        <v>402</v>
      </c>
      <c r="E2296" s="670"/>
      <c r="F2296" s="670"/>
      <c r="G2296" s="670"/>
      <c r="H2296" s="670"/>
      <c r="I2296" s="670"/>
      <c r="J2296" s="670"/>
      <c r="K2296" s="670"/>
      <c r="L2296" s="607">
        <v>45836</v>
      </c>
      <c r="M2296" s="607">
        <v>10288</v>
      </c>
      <c r="N2296" s="670"/>
      <c r="O2296" s="670"/>
      <c r="P2296" s="670"/>
      <c r="Q2296" s="603">
        <v>56124</v>
      </c>
      <c r="R2296" s="670"/>
      <c r="S2296" s="670"/>
      <c r="T2296" s="670"/>
      <c r="U2296" s="670"/>
      <c r="V2296" s="670"/>
      <c r="W2296" s="670"/>
      <c r="X2296" s="670"/>
      <c r="Y2296" s="608">
        <v>54</v>
      </c>
      <c r="Z2296" s="608">
        <v>12</v>
      </c>
      <c r="AA2296" s="670"/>
      <c r="AB2296" s="670"/>
      <c r="AC2296" s="670"/>
      <c r="AD2296" s="605">
        <v>65</v>
      </c>
    </row>
    <row r="2297" spans="1:30" ht="15.75" thickBot="1" x14ac:dyDescent="0.3">
      <c r="A2297" s="593" t="s">
        <v>439</v>
      </c>
      <c r="B2297" s="673">
        <v>45412</v>
      </c>
      <c r="C2297" s="671" t="s">
        <v>396</v>
      </c>
      <c r="D2297" s="600" t="s">
        <v>402</v>
      </c>
      <c r="E2297" s="602"/>
      <c r="F2297" s="602"/>
      <c r="G2297" s="602"/>
      <c r="H2297" s="602"/>
      <c r="I2297" s="602"/>
      <c r="J2297" s="602"/>
      <c r="K2297" s="602"/>
      <c r="L2297" s="601">
        <v>1090</v>
      </c>
      <c r="M2297" s="601">
        <v>67431</v>
      </c>
      <c r="N2297" s="602"/>
      <c r="O2297" s="602"/>
      <c r="P2297" s="602"/>
      <c r="Q2297" s="603">
        <v>68521</v>
      </c>
      <c r="R2297" s="602"/>
      <c r="S2297" s="602"/>
      <c r="T2297" s="602"/>
      <c r="U2297" s="602"/>
      <c r="V2297" s="602"/>
      <c r="W2297" s="602"/>
      <c r="X2297" s="602"/>
      <c r="Y2297" s="604">
        <v>2</v>
      </c>
      <c r="Z2297" s="604">
        <v>89</v>
      </c>
      <c r="AA2297" s="602"/>
      <c r="AB2297" s="602"/>
      <c r="AC2297" s="602"/>
      <c r="AD2297" s="605">
        <v>91</v>
      </c>
    </row>
    <row r="2298" spans="1:30" ht="15.75" thickBot="1" x14ac:dyDescent="0.3">
      <c r="A2298" s="593" t="s">
        <v>439</v>
      </c>
      <c r="B2298" s="672">
        <v>45419</v>
      </c>
      <c r="C2298" s="671" t="s">
        <v>396</v>
      </c>
      <c r="D2298" s="606" t="s">
        <v>402</v>
      </c>
      <c r="E2298" s="670"/>
      <c r="F2298" s="670"/>
      <c r="G2298" s="670"/>
      <c r="H2298" s="670"/>
      <c r="I2298" s="670"/>
      <c r="J2298" s="670"/>
      <c r="K2298" s="670"/>
      <c r="L2298" s="670"/>
      <c r="M2298" s="607">
        <v>3802</v>
      </c>
      <c r="N2298" s="607">
        <v>501</v>
      </c>
      <c r="O2298" s="670"/>
      <c r="P2298" s="670"/>
      <c r="Q2298" s="603">
        <v>4303</v>
      </c>
      <c r="R2298" s="670"/>
      <c r="S2298" s="670"/>
      <c r="T2298" s="670"/>
      <c r="U2298" s="670"/>
      <c r="V2298" s="670"/>
      <c r="W2298" s="670"/>
      <c r="X2298" s="670"/>
      <c r="Y2298" s="670"/>
      <c r="Z2298" s="608">
        <v>5</v>
      </c>
      <c r="AA2298" s="608">
        <v>1</v>
      </c>
      <c r="AB2298" s="670"/>
      <c r="AC2298" s="670"/>
      <c r="AD2298" s="605">
        <v>6</v>
      </c>
    </row>
    <row r="2299" spans="1:30" ht="15.75" thickBot="1" x14ac:dyDescent="0.3">
      <c r="A2299" s="593" t="s">
        <v>439</v>
      </c>
      <c r="B2299" s="691">
        <v>45429</v>
      </c>
      <c r="C2299" s="692" t="s">
        <v>396</v>
      </c>
      <c r="D2299" s="600" t="s">
        <v>402</v>
      </c>
      <c r="E2299" s="602"/>
      <c r="F2299" s="602"/>
      <c r="G2299" s="602"/>
      <c r="H2299" s="602"/>
      <c r="I2299" s="602"/>
      <c r="J2299" s="602"/>
      <c r="K2299" s="602"/>
      <c r="L2299" s="602"/>
      <c r="M2299" s="601">
        <v>23625</v>
      </c>
      <c r="N2299" s="602"/>
      <c r="O2299" s="602"/>
      <c r="P2299" s="602"/>
      <c r="Q2299" s="603">
        <v>23625</v>
      </c>
      <c r="R2299" s="602"/>
      <c r="S2299" s="602"/>
      <c r="T2299" s="602"/>
      <c r="U2299" s="602"/>
      <c r="V2299" s="602"/>
      <c r="W2299" s="602"/>
      <c r="X2299" s="602"/>
      <c r="Y2299" s="602"/>
      <c r="Z2299" s="604">
        <v>32</v>
      </c>
      <c r="AA2299" s="602"/>
      <c r="AB2299" s="602"/>
      <c r="AC2299" s="602"/>
      <c r="AD2299" s="605">
        <v>32</v>
      </c>
    </row>
    <row r="2300" spans="1:30" ht="15.75" thickBot="1" x14ac:dyDescent="0.3">
      <c r="A2300" s="593" t="s">
        <v>439</v>
      </c>
      <c r="B2300" s="690">
        <v>45429</v>
      </c>
      <c r="C2300" s="692" t="s">
        <v>396</v>
      </c>
      <c r="D2300" s="606" t="s">
        <v>399</v>
      </c>
      <c r="E2300" s="670"/>
      <c r="F2300" s="670"/>
      <c r="G2300" s="670"/>
      <c r="H2300" s="670"/>
      <c r="I2300" s="670"/>
      <c r="J2300" s="670"/>
      <c r="K2300" s="670"/>
      <c r="L2300" s="607">
        <v>1748</v>
      </c>
      <c r="M2300" s="607">
        <v>200354</v>
      </c>
      <c r="N2300" s="607">
        <v>336</v>
      </c>
      <c r="O2300" s="670"/>
      <c r="P2300" s="670"/>
      <c r="Q2300" s="603">
        <v>202438</v>
      </c>
      <c r="R2300" s="670"/>
      <c r="S2300" s="670"/>
      <c r="T2300" s="670"/>
      <c r="U2300" s="670"/>
      <c r="V2300" s="670"/>
      <c r="W2300" s="670"/>
      <c r="X2300" s="670"/>
      <c r="Y2300" s="608">
        <v>2</v>
      </c>
      <c r="Z2300" s="608">
        <v>272</v>
      </c>
      <c r="AA2300" s="608">
        <v>1</v>
      </c>
      <c r="AB2300" s="670"/>
      <c r="AC2300" s="670"/>
      <c r="AD2300" s="605">
        <v>273</v>
      </c>
    </row>
    <row r="2301" spans="1:30" ht="15.75" thickBot="1" x14ac:dyDescent="0.3">
      <c r="A2301" s="593" t="s">
        <v>439</v>
      </c>
      <c r="B2301" s="691">
        <v>45429</v>
      </c>
      <c r="C2301" s="692" t="s">
        <v>396</v>
      </c>
      <c r="D2301" s="600" t="s">
        <v>403</v>
      </c>
      <c r="E2301" s="602"/>
      <c r="F2301" s="602"/>
      <c r="G2301" s="602"/>
      <c r="H2301" s="602"/>
      <c r="I2301" s="602"/>
      <c r="J2301" s="602"/>
      <c r="K2301" s="602"/>
      <c r="L2301" s="601">
        <v>542</v>
      </c>
      <c r="M2301" s="601">
        <v>35662</v>
      </c>
      <c r="N2301" s="602"/>
      <c r="O2301" s="602"/>
      <c r="P2301" s="602"/>
      <c r="Q2301" s="603">
        <v>36204</v>
      </c>
      <c r="R2301" s="602"/>
      <c r="S2301" s="602"/>
      <c r="T2301" s="602"/>
      <c r="U2301" s="602"/>
      <c r="V2301" s="602"/>
      <c r="W2301" s="602"/>
      <c r="X2301" s="602"/>
      <c r="Y2301" s="604">
        <v>2</v>
      </c>
      <c r="Z2301" s="604">
        <v>89</v>
      </c>
      <c r="AA2301" s="602"/>
      <c r="AB2301" s="602"/>
      <c r="AC2301" s="602"/>
      <c r="AD2301" s="605">
        <v>90</v>
      </c>
    </row>
    <row r="2302" spans="1:30" ht="15.75" thickBot="1" x14ac:dyDescent="0.3">
      <c r="A2302" s="593" t="s">
        <v>439</v>
      </c>
      <c r="B2302" s="672">
        <v>45433</v>
      </c>
      <c r="C2302" s="671" t="s">
        <v>396</v>
      </c>
      <c r="D2302" s="606" t="s">
        <v>402</v>
      </c>
      <c r="E2302" s="670"/>
      <c r="F2302" s="670"/>
      <c r="G2302" s="670"/>
      <c r="H2302" s="670"/>
      <c r="I2302" s="670"/>
      <c r="J2302" s="670"/>
      <c r="K2302" s="670"/>
      <c r="L2302" s="670"/>
      <c r="M2302" s="607">
        <v>55008</v>
      </c>
      <c r="N2302" s="607">
        <v>2127</v>
      </c>
      <c r="O2302" s="670"/>
      <c r="P2302" s="670"/>
      <c r="Q2302" s="603">
        <v>57135</v>
      </c>
      <c r="R2302" s="670"/>
      <c r="S2302" s="670"/>
      <c r="T2302" s="670"/>
      <c r="U2302" s="670"/>
      <c r="V2302" s="670"/>
      <c r="W2302" s="670"/>
      <c r="X2302" s="670"/>
      <c r="Y2302" s="670"/>
      <c r="Z2302" s="608">
        <v>75</v>
      </c>
      <c r="AA2302" s="608">
        <v>3</v>
      </c>
      <c r="AB2302" s="670"/>
      <c r="AC2302" s="670"/>
      <c r="AD2302" s="605">
        <v>78</v>
      </c>
    </row>
    <row r="2303" spans="1:30" ht="15.75" thickBot="1" x14ac:dyDescent="0.3">
      <c r="A2303" s="593" t="s">
        <v>439</v>
      </c>
      <c r="B2303" s="673">
        <v>45443</v>
      </c>
      <c r="C2303" s="671" t="s">
        <v>396</v>
      </c>
      <c r="D2303" s="600" t="s">
        <v>402</v>
      </c>
      <c r="E2303" s="602"/>
      <c r="F2303" s="602"/>
      <c r="G2303" s="602"/>
      <c r="H2303" s="602"/>
      <c r="I2303" s="602"/>
      <c r="J2303" s="602"/>
      <c r="K2303" s="602"/>
      <c r="L2303" s="602"/>
      <c r="M2303" s="601">
        <v>32674</v>
      </c>
      <c r="N2303" s="601">
        <v>1000</v>
      </c>
      <c r="O2303" s="602"/>
      <c r="P2303" s="602"/>
      <c r="Q2303" s="603">
        <v>33674</v>
      </c>
      <c r="R2303" s="602"/>
      <c r="S2303" s="602"/>
      <c r="T2303" s="602"/>
      <c r="U2303" s="602"/>
      <c r="V2303" s="602"/>
      <c r="W2303" s="602"/>
      <c r="X2303" s="602"/>
      <c r="Y2303" s="602"/>
      <c r="Z2303" s="604">
        <v>43</v>
      </c>
      <c r="AA2303" s="604">
        <v>1</v>
      </c>
      <c r="AB2303" s="602"/>
      <c r="AC2303" s="602"/>
      <c r="AD2303" s="605">
        <v>44</v>
      </c>
    </row>
    <row r="2304" spans="1:30" ht="15.75" thickBot="1" x14ac:dyDescent="0.3">
      <c r="A2304" s="593" t="s">
        <v>439</v>
      </c>
      <c r="B2304" s="672">
        <v>45450</v>
      </c>
      <c r="C2304" s="671" t="s">
        <v>396</v>
      </c>
      <c r="D2304" s="606" t="s">
        <v>402</v>
      </c>
      <c r="E2304" s="670"/>
      <c r="F2304" s="670"/>
      <c r="G2304" s="670"/>
      <c r="H2304" s="670"/>
      <c r="I2304" s="670"/>
      <c r="J2304" s="670"/>
      <c r="K2304" s="670"/>
      <c r="L2304" s="670"/>
      <c r="M2304" s="670"/>
      <c r="N2304" s="607">
        <v>40608</v>
      </c>
      <c r="O2304" s="607">
        <v>2145</v>
      </c>
      <c r="P2304" s="670"/>
      <c r="Q2304" s="603">
        <v>42753</v>
      </c>
      <c r="R2304" s="670"/>
      <c r="S2304" s="670"/>
      <c r="T2304" s="670"/>
      <c r="U2304" s="670"/>
      <c r="V2304" s="670"/>
      <c r="W2304" s="670"/>
      <c r="X2304" s="670"/>
      <c r="Y2304" s="670"/>
      <c r="Z2304" s="670"/>
      <c r="AA2304" s="608">
        <v>49</v>
      </c>
      <c r="AB2304" s="608">
        <v>2</v>
      </c>
      <c r="AC2304" s="670"/>
      <c r="AD2304" s="605">
        <v>51</v>
      </c>
    </row>
    <row r="2305" spans="1:30" ht="15.75" thickBot="1" x14ac:dyDescent="0.3">
      <c r="A2305" s="593" t="s">
        <v>439</v>
      </c>
      <c r="B2305" s="673">
        <v>45454</v>
      </c>
      <c r="C2305" s="671" t="s">
        <v>396</v>
      </c>
      <c r="D2305" s="600" t="s">
        <v>402</v>
      </c>
      <c r="E2305" s="602"/>
      <c r="F2305" s="602"/>
      <c r="G2305" s="602"/>
      <c r="H2305" s="602"/>
      <c r="I2305" s="602"/>
      <c r="J2305" s="602"/>
      <c r="K2305" s="602"/>
      <c r="L2305" s="602"/>
      <c r="M2305" s="602"/>
      <c r="N2305" s="601">
        <v>5068</v>
      </c>
      <c r="O2305" s="601">
        <v>1125</v>
      </c>
      <c r="P2305" s="602"/>
      <c r="Q2305" s="603">
        <v>6193</v>
      </c>
      <c r="R2305" s="602"/>
      <c r="S2305" s="602"/>
      <c r="T2305" s="602"/>
      <c r="U2305" s="602"/>
      <c r="V2305" s="602"/>
      <c r="W2305" s="602"/>
      <c r="X2305" s="602"/>
      <c r="Y2305" s="602"/>
      <c r="Z2305" s="602"/>
      <c r="AA2305" s="604">
        <v>8</v>
      </c>
      <c r="AB2305" s="604">
        <v>2</v>
      </c>
      <c r="AC2305" s="602"/>
      <c r="AD2305" s="605">
        <v>10</v>
      </c>
    </row>
    <row r="2306" spans="1:30" ht="15.75" thickBot="1" x14ac:dyDescent="0.3">
      <c r="A2306" s="593" t="s">
        <v>439</v>
      </c>
      <c r="B2306" s="690">
        <v>45457</v>
      </c>
      <c r="C2306" s="692" t="s">
        <v>396</v>
      </c>
      <c r="D2306" s="606" t="s">
        <v>402</v>
      </c>
      <c r="E2306" s="670"/>
      <c r="F2306" s="670"/>
      <c r="G2306" s="670"/>
      <c r="H2306" s="670"/>
      <c r="I2306" s="670"/>
      <c r="J2306" s="670"/>
      <c r="K2306" s="670"/>
      <c r="L2306" s="670"/>
      <c r="M2306" s="670"/>
      <c r="N2306" s="607">
        <v>18948</v>
      </c>
      <c r="O2306" s="607">
        <v>385</v>
      </c>
      <c r="P2306" s="670"/>
      <c r="Q2306" s="603">
        <v>19333</v>
      </c>
      <c r="R2306" s="670"/>
      <c r="S2306" s="670"/>
      <c r="T2306" s="670"/>
      <c r="U2306" s="670"/>
      <c r="V2306" s="670"/>
      <c r="W2306" s="670"/>
      <c r="X2306" s="670"/>
      <c r="Y2306" s="670"/>
      <c r="Z2306" s="670"/>
      <c r="AA2306" s="608">
        <v>23</v>
      </c>
      <c r="AB2306" s="608">
        <v>1</v>
      </c>
      <c r="AC2306" s="670"/>
      <c r="AD2306" s="605">
        <v>24</v>
      </c>
    </row>
    <row r="2307" spans="1:30" ht="15.75" thickBot="1" x14ac:dyDescent="0.3">
      <c r="A2307" s="593" t="s">
        <v>439</v>
      </c>
      <c r="B2307" s="691">
        <v>45457</v>
      </c>
      <c r="C2307" s="692" t="s">
        <v>396</v>
      </c>
      <c r="D2307" s="600" t="s">
        <v>397</v>
      </c>
      <c r="E2307" s="602"/>
      <c r="F2307" s="602"/>
      <c r="G2307" s="602"/>
      <c r="H2307" s="602"/>
      <c r="I2307" s="602"/>
      <c r="J2307" s="602"/>
      <c r="K2307" s="602"/>
      <c r="L2307" s="602"/>
      <c r="M2307" s="602"/>
      <c r="N2307" s="602"/>
      <c r="O2307" s="601">
        <v>984</v>
      </c>
      <c r="P2307" s="602"/>
      <c r="Q2307" s="603">
        <v>984</v>
      </c>
      <c r="R2307" s="602"/>
      <c r="S2307" s="602"/>
      <c r="T2307" s="602"/>
      <c r="U2307" s="602"/>
      <c r="V2307" s="602"/>
      <c r="W2307" s="602"/>
      <c r="X2307" s="602"/>
      <c r="Y2307" s="602"/>
      <c r="Z2307" s="602"/>
      <c r="AA2307" s="602"/>
      <c r="AB2307" s="604">
        <v>1</v>
      </c>
      <c r="AC2307" s="602"/>
      <c r="AD2307" s="605">
        <v>1</v>
      </c>
    </row>
    <row r="2308" spans="1:30" ht="15.75" thickBot="1" x14ac:dyDescent="0.3">
      <c r="A2308" s="593" t="s">
        <v>439</v>
      </c>
      <c r="B2308" s="672">
        <v>45460</v>
      </c>
      <c r="C2308" s="671" t="s">
        <v>396</v>
      </c>
      <c r="D2308" s="606" t="s">
        <v>402</v>
      </c>
      <c r="E2308" s="670"/>
      <c r="F2308" s="670"/>
      <c r="G2308" s="670"/>
      <c r="H2308" s="670"/>
      <c r="I2308" s="670"/>
      <c r="J2308" s="670"/>
      <c r="K2308" s="670"/>
      <c r="L2308" s="670"/>
      <c r="M2308" s="670"/>
      <c r="N2308" s="607">
        <v>60813</v>
      </c>
      <c r="O2308" s="607">
        <v>1500</v>
      </c>
      <c r="P2308" s="670"/>
      <c r="Q2308" s="603">
        <v>62313</v>
      </c>
      <c r="R2308" s="670"/>
      <c r="S2308" s="670"/>
      <c r="T2308" s="670"/>
      <c r="U2308" s="670"/>
      <c r="V2308" s="670"/>
      <c r="W2308" s="670"/>
      <c r="X2308" s="670"/>
      <c r="Y2308" s="670"/>
      <c r="Z2308" s="670"/>
      <c r="AA2308" s="608">
        <v>67</v>
      </c>
      <c r="AB2308" s="608">
        <v>1</v>
      </c>
      <c r="AC2308" s="670"/>
      <c r="AD2308" s="605">
        <v>68</v>
      </c>
    </row>
    <row r="2309" spans="1:30" ht="15.75" thickBot="1" x14ac:dyDescent="0.3">
      <c r="A2309" s="593" t="s">
        <v>439</v>
      </c>
      <c r="B2309" s="673">
        <v>45467</v>
      </c>
      <c r="C2309" s="671" t="s">
        <v>396</v>
      </c>
      <c r="D2309" s="600" t="s">
        <v>402</v>
      </c>
      <c r="E2309" s="602"/>
      <c r="F2309" s="602"/>
      <c r="G2309" s="602"/>
      <c r="H2309" s="602"/>
      <c r="I2309" s="602"/>
      <c r="J2309" s="602"/>
      <c r="K2309" s="602"/>
      <c r="L2309" s="602"/>
      <c r="M2309" s="602"/>
      <c r="N2309" s="601">
        <v>21746</v>
      </c>
      <c r="O2309" s="601">
        <v>14673</v>
      </c>
      <c r="P2309" s="602"/>
      <c r="Q2309" s="603">
        <v>36419</v>
      </c>
      <c r="R2309" s="602"/>
      <c r="S2309" s="602"/>
      <c r="T2309" s="602"/>
      <c r="U2309" s="602"/>
      <c r="V2309" s="602"/>
      <c r="W2309" s="602"/>
      <c r="X2309" s="602"/>
      <c r="Y2309" s="602"/>
      <c r="Z2309" s="602"/>
      <c r="AA2309" s="604">
        <v>30</v>
      </c>
      <c r="AB2309" s="604">
        <v>20</v>
      </c>
      <c r="AC2309" s="602"/>
      <c r="AD2309" s="605">
        <v>50</v>
      </c>
    </row>
    <row r="2310" spans="1:30" ht="15.75" thickBot="1" x14ac:dyDescent="0.3">
      <c r="A2310" s="593" t="s">
        <v>439</v>
      </c>
      <c r="B2310" s="672">
        <v>45491</v>
      </c>
      <c r="C2310" s="671" t="s">
        <v>396</v>
      </c>
      <c r="D2310" s="606" t="s">
        <v>402</v>
      </c>
      <c r="E2310" s="670"/>
      <c r="F2310" s="670"/>
      <c r="G2310" s="670"/>
      <c r="H2310" s="670"/>
      <c r="I2310" s="670"/>
      <c r="J2310" s="670"/>
      <c r="K2310" s="670"/>
      <c r="L2310" s="670"/>
      <c r="M2310" s="670"/>
      <c r="N2310" s="670"/>
      <c r="O2310" s="607">
        <v>80934</v>
      </c>
      <c r="P2310" s="607">
        <v>3290</v>
      </c>
      <c r="Q2310" s="603">
        <v>84224</v>
      </c>
      <c r="R2310" s="670"/>
      <c r="S2310" s="670"/>
      <c r="T2310" s="670"/>
      <c r="U2310" s="670"/>
      <c r="V2310" s="670"/>
      <c r="W2310" s="670"/>
      <c r="X2310" s="670"/>
      <c r="Y2310" s="670"/>
      <c r="Z2310" s="670"/>
      <c r="AA2310" s="670"/>
      <c r="AB2310" s="608">
        <v>104</v>
      </c>
      <c r="AC2310" s="608">
        <v>4</v>
      </c>
      <c r="AD2310" s="605">
        <v>108</v>
      </c>
    </row>
    <row r="2311" spans="1:30" ht="15.75" thickBot="1" x14ac:dyDescent="0.3">
      <c r="A2311" s="593" t="s">
        <v>439</v>
      </c>
      <c r="B2311" s="673">
        <v>45495</v>
      </c>
      <c r="C2311" s="671" t="s">
        <v>396</v>
      </c>
      <c r="D2311" s="600" t="s">
        <v>402</v>
      </c>
      <c r="E2311" s="602"/>
      <c r="F2311" s="602"/>
      <c r="G2311" s="602"/>
      <c r="H2311" s="602"/>
      <c r="I2311" s="602"/>
      <c r="J2311" s="602"/>
      <c r="K2311" s="602"/>
      <c r="L2311" s="602"/>
      <c r="M2311" s="602"/>
      <c r="N2311" s="602"/>
      <c r="O2311" s="601">
        <v>29613</v>
      </c>
      <c r="P2311" s="601">
        <v>200</v>
      </c>
      <c r="Q2311" s="603">
        <v>29813</v>
      </c>
      <c r="R2311" s="602"/>
      <c r="S2311" s="602"/>
      <c r="T2311" s="602"/>
      <c r="U2311" s="602"/>
      <c r="V2311" s="602"/>
      <c r="W2311" s="602"/>
      <c r="X2311" s="602"/>
      <c r="Y2311" s="602"/>
      <c r="Z2311" s="602"/>
      <c r="AA2311" s="602"/>
      <c r="AB2311" s="604">
        <v>48</v>
      </c>
      <c r="AC2311" s="604">
        <v>1</v>
      </c>
      <c r="AD2311" s="605">
        <v>49</v>
      </c>
    </row>
    <row r="2312" spans="1:30" ht="15.75" thickBot="1" x14ac:dyDescent="0.3">
      <c r="A2312" s="593" t="s">
        <v>439</v>
      </c>
      <c r="B2312" s="690">
        <v>45496</v>
      </c>
      <c r="C2312" s="692" t="s">
        <v>396</v>
      </c>
      <c r="D2312" s="606" t="s">
        <v>399</v>
      </c>
      <c r="E2312" s="670"/>
      <c r="F2312" s="670"/>
      <c r="G2312" s="670"/>
      <c r="H2312" s="670"/>
      <c r="I2312" s="670"/>
      <c r="J2312" s="670"/>
      <c r="K2312" s="670"/>
      <c r="L2312" s="670"/>
      <c r="M2312" s="607">
        <v>190786</v>
      </c>
      <c r="N2312" s="670"/>
      <c r="O2312" s="607">
        <v>1270</v>
      </c>
      <c r="P2312" s="607">
        <v>1500</v>
      </c>
      <c r="Q2312" s="603">
        <v>193556</v>
      </c>
      <c r="R2312" s="670"/>
      <c r="S2312" s="670"/>
      <c r="T2312" s="670"/>
      <c r="U2312" s="670"/>
      <c r="V2312" s="670"/>
      <c r="W2312" s="670"/>
      <c r="X2312" s="670"/>
      <c r="Y2312" s="670"/>
      <c r="Z2312" s="608">
        <v>265</v>
      </c>
      <c r="AA2312" s="670"/>
      <c r="AB2312" s="608">
        <v>1</v>
      </c>
      <c r="AC2312" s="608">
        <v>1</v>
      </c>
      <c r="AD2312" s="605">
        <v>267</v>
      </c>
    </row>
    <row r="2313" spans="1:30" ht="15.75" thickBot="1" x14ac:dyDescent="0.3">
      <c r="A2313" s="593" t="s">
        <v>439</v>
      </c>
      <c r="B2313" s="691">
        <v>45496</v>
      </c>
      <c r="C2313" s="692" t="s">
        <v>396</v>
      </c>
      <c r="D2313" s="600" t="s">
        <v>403</v>
      </c>
      <c r="E2313" s="602"/>
      <c r="F2313" s="602"/>
      <c r="G2313" s="602"/>
      <c r="H2313" s="602"/>
      <c r="I2313" s="602"/>
      <c r="J2313" s="602"/>
      <c r="K2313" s="602"/>
      <c r="L2313" s="602"/>
      <c r="M2313" s="601">
        <v>33363</v>
      </c>
      <c r="N2313" s="602"/>
      <c r="O2313" s="602"/>
      <c r="P2313" s="602"/>
      <c r="Q2313" s="603">
        <v>33363</v>
      </c>
      <c r="R2313" s="602"/>
      <c r="S2313" s="602"/>
      <c r="T2313" s="602"/>
      <c r="U2313" s="602"/>
      <c r="V2313" s="602"/>
      <c r="W2313" s="602"/>
      <c r="X2313" s="602"/>
      <c r="Y2313" s="602"/>
      <c r="Z2313" s="604">
        <v>95</v>
      </c>
      <c r="AA2313" s="602"/>
      <c r="AB2313" s="602"/>
      <c r="AC2313" s="602"/>
      <c r="AD2313" s="605">
        <v>95</v>
      </c>
    </row>
    <row r="2314" spans="1:30" ht="15.75" thickBot="1" x14ac:dyDescent="0.3">
      <c r="A2314" s="593" t="s">
        <v>439</v>
      </c>
      <c r="B2314" s="690">
        <v>45497</v>
      </c>
      <c r="C2314" s="692" t="s">
        <v>396</v>
      </c>
      <c r="D2314" s="606" t="s">
        <v>399</v>
      </c>
      <c r="E2314" s="670"/>
      <c r="F2314" s="670"/>
      <c r="G2314" s="670"/>
      <c r="H2314" s="670"/>
      <c r="I2314" s="670"/>
      <c r="J2314" s="670"/>
      <c r="K2314" s="670"/>
      <c r="L2314" s="670"/>
      <c r="M2314" s="607">
        <v>107469</v>
      </c>
      <c r="N2314" s="670"/>
      <c r="O2314" s="670"/>
      <c r="P2314" s="607">
        <v>1408</v>
      </c>
      <c r="Q2314" s="603">
        <v>108877</v>
      </c>
      <c r="R2314" s="670"/>
      <c r="S2314" s="670"/>
      <c r="T2314" s="670"/>
      <c r="U2314" s="670"/>
      <c r="V2314" s="670"/>
      <c r="W2314" s="670"/>
      <c r="X2314" s="670"/>
      <c r="Y2314" s="670"/>
      <c r="Z2314" s="608">
        <v>137</v>
      </c>
      <c r="AA2314" s="670"/>
      <c r="AB2314" s="670"/>
      <c r="AC2314" s="608">
        <v>1</v>
      </c>
      <c r="AD2314" s="605">
        <v>138</v>
      </c>
    </row>
    <row r="2315" spans="1:30" ht="15.75" thickBot="1" x14ac:dyDescent="0.3">
      <c r="A2315" s="593" t="s">
        <v>439</v>
      </c>
      <c r="B2315" s="691">
        <v>45497</v>
      </c>
      <c r="C2315" s="692" t="s">
        <v>396</v>
      </c>
      <c r="D2315" s="600" t="s">
        <v>403</v>
      </c>
      <c r="E2315" s="602"/>
      <c r="F2315" s="602"/>
      <c r="G2315" s="602"/>
      <c r="H2315" s="602"/>
      <c r="I2315" s="602"/>
      <c r="J2315" s="602"/>
      <c r="K2315" s="602"/>
      <c r="L2315" s="602"/>
      <c r="M2315" s="601">
        <v>16485</v>
      </c>
      <c r="N2315" s="602"/>
      <c r="O2315" s="602"/>
      <c r="P2315" s="602"/>
      <c r="Q2315" s="603">
        <v>16485</v>
      </c>
      <c r="R2315" s="602"/>
      <c r="S2315" s="602"/>
      <c r="T2315" s="602"/>
      <c r="U2315" s="602"/>
      <c r="V2315" s="602"/>
      <c r="W2315" s="602"/>
      <c r="X2315" s="602"/>
      <c r="Y2315" s="602"/>
      <c r="Z2315" s="604">
        <v>38</v>
      </c>
      <c r="AA2315" s="602"/>
      <c r="AB2315" s="602"/>
      <c r="AC2315" s="602"/>
      <c r="AD2315" s="605">
        <v>38</v>
      </c>
    </row>
    <row r="2316" spans="1:30" ht="15.75" thickBot="1" x14ac:dyDescent="0.3">
      <c r="A2316" s="593" t="s">
        <v>439</v>
      </c>
      <c r="B2316" s="690">
        <v>45498</v>
      </c>
      <c r="C2316" s="692" t="s">
        <v>396</v>
      </c>
      <c r="D2316" s="606" t="s">
        <v>399</v>
      </c>
      <c r="E2316" s="670"/>
      <c r="F2316" s="670"/>
      <c r="G2316" s="670"/>
      <c r="H2316" s="670"/>
      <c r="I2316" s="670"/>
      <c r="J2316" s="670"/>
      <c r="K2316" s="670"/>
      <c r="L2316" s="670"/>
      <c r="M2316" s="607">
        <v>128122</v>
      </c>
      <c r="N2316" s="670"/>
      <c r="O2316" s="670"/>
      <c r="P2316" s="670"/>
      <c r="Q2316" s="603">
        <v>128122</v>
      </c>
      <c r="R2316" s="670"/>
      <c r="S2316" s="670"/>
      <c r="T2316" s="670"/>
      <c r="U2316" s="670"/>
      <c r="V2316" s="670"/>
      <c r="W2316" s="670"/>
      <c r="X2316" s="670"/>
      <c r="Y2316" s="670"/>
      <c r="Z2316" s="608">
        <v>170</v>
      </c>
      <c r="AA2316" s="670"/>
      <c r="AB2316" s="670"/>
      <c r="AC2316" s="670"/>
      <c r="AD2316" s="605">
        <v>170</v>
      </c>
    </row>
    <row r="2317" spans="1:30" ht="15.75" thickBot="1" x14ac:dyDescent="0.3">
      <c r="A2317" s="593" t="s">
        <v>439</v>
      </c>
      <c r="B2317" s="691">
        <v>45498</v>
      </c>
      <c r="C2317" s="692" t="s">
        <v>396</v>
      </c>
      <c r="D2317" s="600" t="s">
        <v>403</v>
      </c>
      <c r="E2317" s="602"/>
      <c r="F2317" s="602"/>
      <c r="G2317" s="602"/>
      <c r="H2317" s="602"/>
      <c r="I2317" s="602"/>
      <c r="J2317" s="602"/>
      <c r="K2317" s="602"/>
      <c r="L2317" s="602"/>
      <c r="M2317" s="601">
        <v>17637</v>
      </c>
      <c r="N2317" s="602"/>
      <c r="O2317" s="602"/>
      <c r="P2317" s="602"/>
      <c r="Q2317" s="603">
        <v>17637</v>
      </c>
      <c r="R2317" s="602"/>
      <c r="S2317" s="602"/>
      <c r="T2317" s="602"/>
      <c r="U2317" s="602"/>
      <c r="V2317" s="602"/>
      <c r="W2317" s="602"/>
      <c r="X2317" s="602"/>
      <c r="Y2317" s="602"/>
      <c r="Z2317" s="604">
        <v>50</v>
      </c>
      <c r="AA2317" s="602"/>
      <c r="AB2317" s="602"/>
      <c r="AC2317" s="602"/>
      <c r="AD2317" s="605">
        <v>50</v>
      </c>
    </row>
    <row r="2318" spans="1:30" ht="15.75" thickBot="1" x14ac:dyDescent="0.3">
      <c r="A2318" s="593" t="s">
        <v>439</v>
      </c>
      <c r="B2318" s="690">
        <v>45499</v>
      </c>
      <c r="C2318" s="692" t="s">
        <v>396</v>
      </c>
      <c r="D2318" s="606" t="s">
        <v>399</v>
      </c>
      <c r="E2318" s="670"/>
      <c r="F2318" s="670"/>
      <c r="G2318" s="670"/>
      <c r="H2318" s="670"/>
      <c r="I2318" s="670"/>
      <c r="J2318" s="670"/>
      <c r="K2318" s="670"/>
      <c r="L2318" s="670"/>
      <c r="M2318" s="607">
        <v>213461</v>
      </c>
      <c r="N2318" s="607">
        <v>14683</v>
      </c>
      <c r="O2318" s="670"/>
      <c r="P2318" s="607">
        <v>4918</v>
      </c>
      <c r="Q2318" s="603">
        <v>233062</v>
      </c>
      <c r="R2318" s="670"/>
      <c r="S2318" s="670"/>
      <c r="T2318" s="670"/>
      <c r="U2318" s="670"/>
      <c r="V2318" s="670"/>
      <c r="W2318" s="670"/>
      <c r="X2318" s="670"/>
      <c r="Y2318" s="670"/>
      <c r="Z2318" s="608">
        <v>284</v>
      </c>
      <c r="AA2318" s="608">
        <v>22</v>
      </c>
      <c r="AB2318" s="670"/>
      <c r="AC2318" s="608">
        <v>6</v>
      </c>
      <c r="AD2318" s="605">
        <v>310</v>
      </c>
    </row>
    <row r="2319" spans="1:30" ht="15.75" thickBot="1" x14ac:dyDescent="0.3">
      <c r="A2319" s="593" t="s">
        <v>439</v>
      </c>
      <c r="B2319" s="691">
        <v>45499</v>
      </c>
      <c r="C2319" s="692" t="s">
        <v>396</v>
      </c>
      <c r="D2319" s="600" t="s">
        <v>403</v>
      </c>
      <c r="E2319" s="602"/>
      <c r="F2319" s="602"/>
      <c r="G2319" s="602"/>
      <c r="H2319" s="602"/>
      <c r="I2319" s="602"/>
      <c r="J2319" s="602"/>
      <c r="K2319" s="602"/>
      <c r="L2319" s="602"/>
      <c r="M2319" s="601">
        <v>35432</v>
      </c>
      <c r="N2319" s="601">
        <v>2073</v>
      </c>
      <c r="O2319" s="602"/>
      <c r="P2319" s="601">
        <v>265</v>
      </c>
      <c r="Q2319" s="603">
        <v>37770</v>
      </c>
      <c r="R2319" s="602"/>
      <c r="S2319" s="602"/>
      <c r="T2319" s="602"/>
      <c r="U2319" s="602"/>
      <c r="V2319" s="602"/>
      <c r="W2319" s="602"/>
      <c r="X2319" s="602"/>
      <c r="Y2319" s="602"/>
      <c r="Z2319" s="604">
        <v>87</v>
      </c>
      <c r="AA2319" s="604">
        <v>5</v>
      </c>
      <c r="AB2319" s="602"/>
      <c r="AC2319" s="604">
        <v>1</v>
      </c>
      <c r="AD2319" s="605">
        <v>92</v>
      </c>
    </row>
    <row r="2320" spans="1:30" ht="15.75" thickBot="1" x14ac:dyDescent="0.3">
      <c r="A2320" s="593" t="s">
        <v>439</v>
      </c>
      <c r="B2320" s="690">
        <v>45502</v>
      </c>
      <c r="C2320" s="692" t="s">
        <v>396</v>
      </c>
      <c r="D2320" s="606" t="s">
        <v>402</v>
      </c>
      <c r="E2320" s="670"/>
      <c r="F2320" s="670"/>
      <c r="G2320" s="670"/>
      <c r="H2320" s="670"/>
      <c r="I2320" s="670"/>
      <c r="J2320" s="670"/>
      <c r="K2320" s="670"/>
      <c r="L2320" s="670"/>
      <c r="M2320" s="670"/>
      <c r="N2320" s="670"/>
      <c r="O2320" s="607">
        <v>26245</v>
      </c>
      <c r="P2320" s="607">
        <v>1587</v>
      </c>
      <c r="Q2320" s="603">
        <v>27832</v>
      </c>
      <c r="R2320" s="670"/>
      <c r="S2320" s="670"/>
      <c r="T2320" s="670"/>
      <c r="U2320" s="670"/>
      <c r="V2320" s="670"/>
      <c r="W2320" s="670"/>
      <c r="X2320" s="670"/>
      <c r="Y2320" s="670"/>
      <c r="Z2320" s="670"/>
      <c r="AA2320" s="670"/>
      <c r="AB2320" s="608">
        <v>35</v>
      </c>
      <c r="AC2320" s="608">
        <v>2</v>
      </c>
      <c r="AD2320" s="605">
        <v>37</v>
      </c>
    </row>
    <row r="2321" spans="1:30" ht="15.75" thickBot="1" x14ac:dyDescent="0.3">
      <c r="A2321" s="593" t="s">
        <v>439</v>
      </c>
      <c r="B2321" s="691">
        <v>45502</v>
      </c>
      <c r="C2321" s="692" t="s">
        <v>396</v>
      </c>
      <c r="D2321" s="600" t="s">
        <v>399</v>
      </c>
      <c r="E2321" s="602"/>
      <c r="F2321" s="602"/>
      <c r="G2321" s="602"/>
      <c r="H2321" s="602"/>
      <c r="I2321" s="602"/>
      <c r="J2321" s="602"/>
      <c r="K2321" s="602"/>
      <c r="L2321" s="602"/>
      <c r="M2321" s="601">
        <v>9378</v>
      </c>
      <c r="N2321" s="601">
        <v>177652</v>
      </c>
      <c r="O2321" s="602"/>
      <c r="P2321" s="601">
        <v>265</v>
      </c>
      <c r="Q2321" s="603">
        <v>187295</v>
      </c>
      <c r="R2321" s="602"/>
      <c r="S2321" s="602"/>
      <c r="T2321" s="602"/>
      <c r="U2321" s="602"/>
      <c r="V2321" s="602"/>
      <c r="W2321" s="602"/>
      <c r="X2321" s="602"/>
      <c r="Y2321" s="602"/>
      <c r="Z2321" s="604">
        <v>13</v>
      </c>
      <c r="AA2321" s="604">
        <v>221</v>
      </c>
      <c r="AB2321" s="602"/>
      <c r="AC2321" s="604">
        <v>1</v>
      </c>
      <c r="AD2321" s="605">
        <v>234</v>
      </c>
    </row>
    <row r="2322" spans="1:30" ht="15.75" thickBot="1" x14ac:dyDescent="0.3">
      <c r="A2322" s="593" t="s">
        <v>439</v>
      </c>
      <c r="B2322" s="690">
        <v>45502</v>
      </c>
      <c r="C2322" s="692" t="s">
        <v>396</v>
      </c>
      <c r="D2322" s="606" t="s">
        <v>403</v>
      </c>
      <c r="E2322" s="670"/>
      <c r="F2322" s="670"/>
      <c r="G2322" s="670"/>
      <c r="H2322" s="670"/>
      <c r="I2322" s="670"/>
      <c r="J2322" s="670"/>
      <c r="K2322" s="670"/>
      <c r="L2322" s="670"/>
      <c r="M2322" s="607">
        <v>988</v>
      </c>
      <c r="N2322" s="607">
        <v>24147</v>
      </c>
      <c r="O2322" s="670"/>
      <c r="P2322" s="607">
        <v>1739</v>
      </c>
      <c r="Q2322" s="603">
        <v>26874</v>
      </c>
      <c r="R2322" s="670"/>
      <c r="S2322" s="670"/>
      <c r="T2322" s="670"/>
      <c r="U2322" s="670"/>
      <c r="V2322" s="670"/>
      <c r="W2322" s="670"/>
      <c r="X2322" s="670"/>
      <c r="Y2322" s="670"/>
      <c r="Z2322" s="608">
        <v>3</v>
      </c>
      <c r="AA2322" s="608">
        <v>62</v>
      </c>
      <c r="AB2322" s="670"/>
      <c r="AC2322" s="608">
        <v>6</v>
      </c>
      <c r="AD2322" s="605">
        <v>65</v>
      </c>
    </row>
    <row r="2323" spans="1:30" ht="15.75" thickBot="1" x14ac:dyDescent="0.3">
      <c r="A2323" s="593" t="s">
        <v>439</v>
      </c>
      <c r="B2323" s="691">
        <v>45503</v>
      </c>
      <c r="C2323" s="692" t="s">
        <v>396</v>
      </c>
      <c r="D2323" s="600" t="s">
        <v>399</v>
      </c>
      <c r="E2323" s="602"/>
      <c r="F2323" s="602"/>
      <c r="G2323" s="602"/>
      <c r="H2323" s="602"/>
      <c r="I2323" s="602"/>
      <c r="J2323" s="602"/>
      <c r="K2323" s="602"/>
      <c r="L2323" s="602"/>
      <c r="M2323" s="601">
        <v>500</v>
      </c>
      <c r="N2323" s="601">
        <v>246679</v>
      </c>
      <c r="O2323" s="602"/>
      <c r="P2323" s="601">
        <v>1234</v>
      </c>
      <c r="Q2323" s="603">
        <v>248413</v>
      </c>
      <c r="R2323" s="602"/>
      <c r="S2323" s="602"/>
      <c r="T2323" s="602"/>
      <c r="U2323" s="602"/>
      <c r="V2323" s="602"/>
      <c r="W2323" s="602"/>
      <c r="X2323" s="602"/>
      <c r="Y2323" s="602"/>
      <c r="Z2323" s="604">
        <v>1</v>
      </c>
      <c r="AA2323" s="604">
        <v>298</v>
      </c>
      <c r="AB2323" s="602"/>
      <c r="AC2323" s="604">
        <v>2</v>
      </c>
      <c r="AD2323" s="605">
        <v>299</v>
      </c>
    </row>
    <row r="2324" spans="1:30" ht="15.75" thickBot="1" x14ac:dyDescent="0.3">
      <c r="A2324" s="593" t="s">
        <v>439</v>
      </c>
      <c r="B2324" s="690">
        <v>45503</v>
      </c>
      <c r="C2324" s="692" t="s">
        <v>396</v>
      </c>
      <c r="D2324" s="606" t="s">
        <v>403</v>
      </c>
      <c r="E2324" s="670"/>
      <c r="F2324" s="670"/>
      <c r="G2324" s="670"/>
      <c r="H2324" s="670"/>
      <c r="I2324" s="670"/>
      <c r="J2324" s="670"/>
      <c r="K2324" s="670"/>
      <c r="L2324" s="670"/>
      <c r="M2324" s="670"/>
      <c r="N2324" s="607">
        <v>32064</v>
      </c>
      <c r="O2324" s="670"/>
      <c r="P2324" s="670"/>
      <c r="Q2324" s="603">
        <v>32064</v>
      </c>
      <c r="R2324" s="670"/>
      <c r="S2324" s="670"/>
      <c r="T2324" s="670"/>
      <c r="U2324" s="670"/>
      <c r="V2324" s="670"/>
      <c r="W2324" s="670"/>
      <c r="X2324" s="670"/>
      <c r="Y2324" s="670"/>
      <c r="Z2324" s="670"/>
      <c r="AA2324" s="608">
        <v>80</v>
      </c>
      <c r="AB2324" s="670"/>
      <c r="AC2324" s="670"/>
      <c r="AD2324" s="605">
        <v>80</v>
      </c>
    </row>
    <row r="2325" spans="1:30" ht="15.75" thickBot="1" x14ac:dyDescent="0.3">
      <c r="A2325" s="593" t="s">
        <v>439</v>
      </c>
      <c r="B2325" s="691">
        <v>45504</v>
      </c>
      <c r="C2325" s="692" t="s">
        <v>396</v>
      </c>
      <c r="D2325" s="600" t="s">
        <v>399</v>
      </c>
      <c r="E2325" s="602"/>
      <c r="F2325" s="602"/>
      <c r="G2325" s="602"/>
      <c r="H2325" s="602"/>
      <c r="I2325" s="602"/>
      <c r="J2325" s="602"/>
      <c r="K2325" s="602"/>
      <c r="L2325" s="602"/>
      <c r="M2325" s="602"/>
      <c r="N2325" s="601">
        <v>219068</v>
      </c>
      <c r="O2325" s="601">
        <v>1010</v>
      </c>
      <c r="P2325" s="601">
        <v>1596</v>
      </c>
      <c r="Q2325" s="603">
        <v>221674</v>
      </c>
      <c r="R2325" s="602"/>
      <c r="S2325" s="602"/>
      <c r="T2325" s="602"/>
      <c r="U2325" s="602"/>
      <c r="V2325" s="602"/>
      <c r="W2325" s="602"/>
      <c r="X2325" s="602"/>
      <c r="Y2325" s="602"/>
      <c r="Z2325" s="602"/>
      <c r="AA2325" s="604">
        <v>280</v>
      </c>
      <c r="AB2325" s="604">
        <v>1</v>
      </c>
      <c r="AC2325" s="604">
        <v>4</v>
      </c>
      <c r="AD2325" s="605">
        <v>284</v>
      </c>
    </row>
    <row r="2326" spans="1:30" ht="15.75" thickBot="1" x14ac:dyDescent="0.3">
      <c r="A2326" s="593" t="s">
        <v>439</v>
      </c>
      <c r="B2326" s="690">
        <v>45504</v>
      </c>
      <c r="C2326" s="692" t="s">
        <v>396</v>
      </c>
      <c r="D2326" s="606" t="s">
        <v>403</v>
      </c>
      <c r="E2326" s="670"/>
      <c r="F2326" s="670"/>
      <c r="G2326" s="670"/>
      <c r="H2326" s="670"/>
      <c r="I2326" s="670"/>
      <c r="J2326" s="670"/>
      <c r="K2326" s="670"/>
      <c r="L2326" s="670"/>
      <c r="M2326" s="670"/>
      <c r="N2326" s="607">
        <v>29910</v>
      </c>
      <c r="O2326" s="670"/>
      <c r="P2326" s="607">
        <v>308</v>
      </c>
      <c r="Q2326" s="603">
        <v>30218</v>
      </c>
      <c r="R2326" s="670"/>
      <c r="S2326" s="670"/>
      <c r="T2326" s="670"/>
      <c r="U2326" s="670"/>
      <c r="V2326" s="670"/>
      <c r="W2326" s="670"/>
      <c r="X2326" s="670"/>
      <c r="Y2326" s="670"/>
      <c r="Z2326" s="670"/>
      <c r="AA2326" s="608">
        <v>67</v>
      </c>
      <c r="AB2326" s="670"/>
      <c r="AC2326" s="608">
        <v>1</v>
      </c>
      <c r="AD2326" s="605">
        <v>67</v>
      </c>
    </row>
    <row r="2327" spans="1:30" ht="15.75" thickBot="1" x14ac:dyDescent="0.3">
      <c r="A2327" s="593" t="s">
        <v>439</v>
      </c>
      <c r="B2327" s="691">
        <v>45505</v>
      </c>
      <c r="C2327" s="692" t="s">
        <v>396</v>
      </c>
      <c r="D2327" s="600" t="s">
        <v>402</v>
      </c>
      <c r="E2327" s="602"/>
      <c r="F2327" s="602"/>
      <c r="G2327" s="602"/>
      <c r="H2327" s="602"/>
      <c r="I2327" s="602"/>
      <c r="J2327" s="602"/>
      <c r="K2327" s="602"/>
      <c r="L2327" s="602"/>
      <c r="M2327" s="602"/>
      <c r="N2327" s="602"/>
      <c r="O2327" s="601">
        <v>50508</v>
      </c>
      <c r="P2327" s="602"/>
      <c r="Q2327" s="603">
        <v>50508</v>
      </c>
      <c r="R2327" s="602"/>
      <c r="S2327" s="602"/>
      <c r="T2327" s="602"/>
      <c r="U2327" s="602"/>
      <c r="V2327" s="602"/>
      <c r="W2327" s="602"/>
      <c r="X2327" s="602"/>
      <c r="Y2327" s="602"/>
      <c r="Z2327" s="602"/>
      <c r="AA2327" s="602"/>
      <c r="AB2327" s="604">
        <v>62</v>
      </c>
      <c r="AC2327" s="602"/>
      <c r="AD2327" s="605">
        <v>62</v>
      </c>
    </row>
    <row r="2328" spans="1:30" ht="15.75" thickBot="1" x14ac:dyDescent="0.3">
      <c r="A2328" s="593" t="s">
        <v>439</v>
      </c>
      <c r="B2328" s="690">
        <v>45505</v>
      </c>
      <c r="C2328" s="692" t="s">
        <v>396</v>
      </c>
      <c r="D2328" s="606" t="s">
        <v>399</v>
      </c>
      <c r="E2328" s="670"/>
      <c r="F2328" s="670"/>
      <c r="G2328" s="670"/>
      <c r="H2328" s="670"/>
      <c r="I2328" s="670"/>
      <c r="J2328" s="670"/>
      <c r="K2328" s="670"/>
      <c r="L2328" s="670"/>
      <c r="M2328" s="670"/>
      <c r="N2328" s="607">
        <v>114692</v>
      </c>
      <c r="O2328" s="670"/>
      <c r="P2328" s="670"/>
      <c r="Q2328" s="603">
        <v>114692</v>
      </c>
      <c r="R2328" s="670"/>
      <c r="S2328" s="670"/>
      <c r="T2328" s="670"/>
      <c r="U2328" s="670"/>
      <c r="V2328" s="670"/>
      <c r="W2328" s="670"/>
      <c r="X2328" s="670"/>
      <c r="Y2328" s="670"/>
      <c r="Z2328" s="670"/>
      <c r="AA2328" s="608">
        <v>146</v>
      </c>
      <c r="AB2328" s="670"/>
      <c r="AC2328" s="670"/>
      <c r="AD2328" s="605">
        <v>146</v>
      </c>
    </row>
    <row r="2329" spans="1:30" ht="15.75" thickBot="1" x14ac:dyDescent="0.3">
      <c r="A2329" s="593" t="s">
        <v>439</v>
      </c>
      <c r="B2329" s="691">
        <v>45505</v>
      </c>
      <c r="C2329" s="692" t="s">
        <v>396</v>
      </c>
      <c r="D2329" s="600" t="s">
        <v>403</v>
      </c>
      <c r="E2329" s="602"/>
      <c r="F2329" s="602"/>
      <c r="G2329" s="602"/>
      <c r="H2329" s="602"/>
      <c r="I2329" s="602"/>
      <c r="J2329" s="602"/>
      <c r="K2329" s="602"/>
      <c r="L2329" s="602"/>
      <c r="M2329" s="602"/>
      <c r="N2329" s="601">
        <v>12177</v>
      </c>
      <c r="O2329" s="602"/>
      <c r="P2329" s="602"/>
      <c r="Q2329" s="603">
        <v>12177</v>
      </c>
      <c r="R2329" s="602"/>
      <c r="S2329" s="602"/>
      <c r="T2329" s="602"/>
      <c r="U2329" s="602"/>
      <c r="V2329" s="602"/>
      <c r="W2329" s="602"/>
      <c r="X2329" s="602"/>
      <c r="Y2329" s="602"/>
      <c r="Z2329" s="602"/>
      <c r="AA2329" s="604">
        <v>31</v>
      </c>
      <c r="AB2329" s="602"/>
      <c r="AC2329" s="602"/>
      <c r="AD2329" s="605">
        <v>31</v>
      </c>
    </row>
    <row r="2330" spans="1:30" ht="15.75" thickBot="1" x14ac:dyDescent="0.3">
      <c r="A2330" s="593" t="s">
        <v>439</v>
      </c>
      <c r="B2330" s="690">
        <v>45506</v>
      </c>
      <c r="C2330" s="692" t="s">
        <v>396</v>
      </c>
      <c r="D2330" s="606" t="s">
        <v>399</v>
      </c>
      <c r="E2330" s="670"/>
      <c r="F2330" s="670"/>
      <c r="G2330" s="670"/>
      <c r="H2330" s="670"/>
      <c r="I2330" s="670"/>
      <c r="J2330" s="670"/>
      <c r="K2330" s="670"/>
      <c r="L2330" s="670"/>
      <c r="M2330" s="670"/>
      <c r="N2330" s="607">
        <v>106117</v>
      </c>
      <c r="O2330" s="607">
        <v>496</v>
      </c>
      <c r="P2330" s="607">
        <v>486</v>
      </c>
      <c r="Q2330" s="603">
        <v>107099</v>
      </c>
      <c r="R2330" s="670"/>
      <c r="S2330" s="670"/>
      <c r="T2330" s="670"/>
      <c r="U2330" s="670"/>
      <c r="V2330" s="670"/>
      <c r="W2330" s="670"/>
      <c r="X2330" s="670"/>
      <c r="Y2330" s="670"/>
      <c r="Z2330" s="670"/>
      <c r="AA2330" s="608">
        <v>133</v>
      </c>
      <c r="AB2330" s="608">
        <v>1</v>
      </c>
      <c r="AC2330" s="608">
        <v>1</v>
      </c>
      <c r="AD2330" s="605">
        <v>135</v>
      </c>
    </row>
    <row r="2331" spans="1:30" ht="15.75" thickBot="1" x14ac:dyDescent="0.3">
      <c r="A2331" s="593" t="s">
        <v>439</v>
      </c>
      <c r="B2331" s="691">
        <v>45506</v>
      </c>
      <c r="C2331" s="692" t="s">
        <v>396</v>
      </c>
      <c r="D2331" s="600" t="s">
        <v>403</v>
      </c>
      <c r="E2331" s="602"/>
      <c r="F2331" s="602"/>
      <c r="G2331" s="602"/>
      <c r="H2331" s="602"/>
      <c r="I2331" s="602"/>
      <c r="J2331" s="602"/>
      <c r="K2331" s="602"/>
      <c r="L2331" s="602"/>
      <c r="M2331" s="602"/>
      <c r="N2331" s="601">
        <v>9505</v>
      </c>
      <c r="O2331" s="602"/>
      <c r="P2331" s="601">
        <v>550</v>
      </c>
      <c r="Q2331" s="603">
        <v>10055</v>
      </c>
      <c r="R2331" s="602"/>
      <c r="S2331" s="602"/>
      <c r="T2331" s="602"/>
      <c r="U2331" s="602"/>
      <c r="V2331" s="602"/>
      <c r="W2331" s="602"/>
      <c r="X2331" s="602"/>
      <c r="Y2331" s="602"/>
      <c r="Z2331" s="602"/>
      <c r="AA2331" s="604">
        <v>28</v>
      </c>
      <c r="AB2331" s="602"/>
      <c r="AC2331" s="604">
        <v>1</v>
      </c>
      <c r="AD2331" s="605">
        <v>29</v>
      </c>
    </row>
    <row r="2332" spans="1:30" ht="15.75" thickBot="1" x14ac:dyDescent="0.3">
      <c r="A2332" s="593" t="s">
        <v>439</v>
      </c>
      <c r="B2332" s="690">
        <v>45509</v>
      </c>
      <c r="C2332" s="692" t="s">
        <v>396</v>
      </c>
      <c r="D2332" s="606" t="s">
        <v>399</v>
      </c>
      <c r="E2332" s="670"/>
      <c r="F2332" s="670"/>
      <c r="G2332" s="670"/>
      <c r="H2332" s="670"/>
      <c r="I2332" s="670"/>
      <c r="J2332" s="670"/>
      <c r="K2332" s="670"/>
      <c r="L2332" s="670"/>
      <c r="M2332" s="670"/>
      <c r="N2332" s="607">
        <v>79527</v>
      </c>
      <c r="O2332" s="607">
        <v>52116</v>
      </c>
      <c r="P2332" s="670"/>
      <c r="Q2332" s="603">
        <v>131643</v>
      </c>
      <c r="R2332" s="670"/>
      <c r="S2332" s="670"/>
      <c r="T2332" s="670"/>
      <c r="U2332" s="670"/>
      <c r="V2332" s="670"/>
      <c r="W2332" s="670"/>
      <c r="X2332" s="670"/>
      <c r="Y2332" s="670"/>
      <c r="Z2332" s="670"/>
      <c r="AA2332" s="608">
        <v>114</v>
      </c>
      <c r="AB2332" s="608">
        <v>74</v>
      </c>
      <c r="AC2332" s="670"/>
      <c r="AD2332" s="605">
        <v>188</v>
      </c>
    </row>
    <row r="2333" spans="1:30" ht="15.75" thickBot="1" x14ac:dyDescent="0.3">
      <c r="A2333" s="593" t="s">
        <v>439</v>
      </c>
      <c r="B2333" s="691">
        <v>45509</v>
      </c>
      <c r="C2333" s="692" t="s">
        <v>396</v>
      </c>
      <c r="D2333" s="600" t="s">
        <v>403</v>
      </c>
      <c r="E2333" s="602"/>
      <c r="F2333" s="602"/>
      <c r="G2333" s="602"/>
      <c r="H2333" s="602"/>
      <c r="I2333" s="602"/>
      <c r="J2333" s="602"/>
      <c r="K2333" s="602"/>
      <c r="L2333" s="602"/>
      <c r="M2333" s="602"/>
      <c r="N2333" s="601">
        <v>14247</v>
      </c>
      <c r="O2333" s="601">
        <v>11400</v>
      </c>
      <c r="P2333" s="602"/>
      <c r="Q2333" s="603">
        <v>25647</v>
      </c>
      <c r="R2333" s="602"/>
      <c r="S2333" s="602"/>
      <c r="T2333" s="602"/>
      <c r="U2333" s="602"/>
      <c r="V2333" s="602"/>
      <c r="W2333" s="602"/>
      <c r="X2333" s="602"/>
      <c r="Y2333" s="602"/>
      <c r="Z2333" s="602"/>
      <c r="AA2333" s="604">
        <v>44</v>
      </c>
      <c r="AB2333" s="604">
        <v>31</v>
      </c>
      <c r="AC2333" s="602"/>
      <c r="AD2333" s="605">
        <v>75</v>
      </c>
    </row>
    <row r="2334" spans="1:30" ht="15.75" thickBot="1" x14ac:dyDescent="0.3">
      <c r="A2334" s="593" t="s">
        <v>439</v>
      </c>
      <c r="B2334" s="690">
        <v>45510</v>
      </c>
      <c r="C2334" s="692" t="s">
        <v>396</v>
      </c>
      <c r="D2334" s="606" t="s">
        <v>399</v>
      </c>
      <c r="E2334" s="670"/>
      <c r="F2334" s="670"/>
      <c r="G2334" s="670"/>
      <c r="H2334" s="670"/>
      <c r="I2334" s="670"/>
      <c r="J2334" s="670"/>
      <c r="K2334" s="670"/>
      <c r="L2334" s="670"/>
      <c r="M2334" s="670"/>
      <c r="N2334" s="607">
        <v>1377</v>
      </c>
      <c r="O2334" s="607">
        <v>127385</v>
      </c>
      <c r="P2334" s="670"/>
      <c r="Q2334" s="603">
        <v>128762</v>
      </c>
      <c r="R2334" s="670"/>
      <c r="S2334" s="670"/>
      <c r="T2334" s="670"/>
      <c r="U2334" s="670"/>
      <c r="V2334" s="670"/>
      <c r="W2334" s="670"/>
      <c r="X2334" s="670"/>
      <c r="Y2334" s="670"/>
      <c r="Z2334" s="670"/>
      <c r="AA2334" s="608">
        <v>2</v>
      </c>
      <c r="AB2334" s="608">
        <v>163</v>
      </c>
      <c r="AC2334" s="670"/>
      <c r="AD2334" s="605">
        <v>165</v>
      </c>
    </row>
    <row r="2335" spans="1:30" ht="15.75" thickBot="1" x14ac:dyDescent="0.3">
      <c r="A2335" s="593" t="s">
        <v>439</v>
      </c>
      <c r="B2335" s="691">
        <v>45510</v>
      </c>
      <c r="C2335" s="692" t="s">
        <v>396</v>
      </c>
      <c r="D2335" s="600" t="s">
        <v>403</v>
      </c>
      <c r="E2335" s="602"/>
      <c r="F2335" s="602"/>
      <c r="G2335" s="602"/>
      <c r="H2335" s="602"/>
      <c r="I2335" s="602"/>
      <c r="J2335" s="602"/>
      <c r="K2335" s="602"/>
      <c r="L2335" s="602"/>
      <c r="M2335" s="602"/>
      <c r="N2335" s="601">
        <v>433</v>
      </c>
      <c r="O2335" s="601">
        <v>18871</v>
      </c>
      <c r="P2335" s="602"/>
      <c r="Q2335" s="603">
        <v>19304</v>
      </c>
      <c r="R2335" s="602"/>
      <c r="S2335" s="602"/>
      <c r="T2335" s="602"/>
      <c r="U2335" s="602"/>
      <c r="V2335" s="602"/>
      <c r="W2335" s="602"/>
      <c r="X2335" s="602"/>
      <c r="Y2335" s="602"/>
      <c r="Z2335" s="602"/>
      <c r="AA2335" s="604">
        <v>1</v>
      </c>
      <c r="AB2335" s="604">
        <v>52</v>
      </c>
      <c r="AC2335" s="602"/>
      <c r="AD2335" s="605">
        <v>53</v>
      </c>
    </row>
    <row r="2336" spans="1:30" ht="15.75" thickBot="1" x14ac:dyDescent="0.3">
      <c r="A2336" s="593" t="s">
        <v>439</v>
      </c>
      <c r="B2336" s="690">
        <v>45511</v>
      </c>
      <c r="C2336" s="692" t="s">
        <v>396</v>
      </c>
      <c r="D2336" s="606" t="s">
        <v>399</v>
      </c>
      <c r="E2336" s="670"/>
      <c r="F2336" s="670"/>
      <c r="G2336" s="670"/>
      <c r="H2336" s="670"/>
      <c r="I2336" s="670"/>
      <c r="J2336" s="670"/>
      <c r="K2336" s="670"/>
      <c r="L2336" s="670"/>
      <c r="M2336" s="607">
        <v>698</v>
      </c>
      <c r="N2336" s="670"/>
      <c r="O2336" s="607">
        <v>85067</v>
      </c>
      <c r="P2336" s="670"/>
      <c r="Q2336" s="603">
        <v>85765</v>
      </c>
      <c r="R2336" s="670"/>
      <c r="S2336" s="670"/>
      <c r="T2336" s="670"/>
      <c r="U2336" s="670"/>
      <c r="V2336" s="670"/>
      <c r="W2336" s="670"/>
      <c r="X2336" s="670"/>
      <c r="Y2336" s="670"/>
      <c r="Z2336" s="608">
        <v>2</v>
      </c>
      <c r="AA2336" s="670"/>
      <c r="AB2336" s="608">
        <v>109</v>
      </c>
      <c r="AC2336" s="670"/>
      <c r="AD2336" s="605">
        <v>111</v>
      </c>
    </row>
    <row r="2337" spans="1:30" ht="15.75" thickBot="1" x14ac:dyDescent="0.3">
      <c r="A2337" s="593" t="s">
        <v>439</v>
      </c>
      <c r="B2337" s="691">
        <v>45511</v>
      </c>
      <c r="C2337" s="692" t="s">
        <v>396</v>
      </c>
      <c r="D2337" s="600" t="s">
        <v>403</v>
      </c>
      <c r="E2337" s="602"/>
      <c r="F2337" s="602"/>
      <c r="G2337" s="602"/>
      <c r="H2337" s="602"/>
      <c r="I2337" s="602"/>
      <c r="J2337" s="602"/>
      <c r="K2337" s="602"/>
      <c r="L2337" s="602"/>
      <c r="M2337" s="601">
        <v>161</v>
      </c>
      <c r="N2337" s="602"/>
      <c r="O2337" s="601">
        <v>12072</v>
      </c>
      <c r="P2337" s="602"/>
      <c r="Q2337" s="603">
        <v>12233</v>
      </c>
      <c r="R2337" s="602"/>
      <c r="S2337" s="602"/>
      <c r="T2337" s="602"/>
      <c r="U2337" s="602"/>
      <c r="V2337" s="602"/>
      <c r="W2337" s="602"/>
      <c r="X2337" s="602"/>
      <c r="Y2337" s="602"/>
      <c r="Z2337" s="604">
        <v>1</v>
      </c>
      <c r="AA2337" s="602"/>
      <c r="AB2337" s="604">
        <v>27</v>
      </c>
      <c r="AC2337" s="602"/>
      <c r="AD2337" s="605">
        <v>28</v>
      </c>
    </row>
    <row r="2338" spans="1:30" ht="15.75" thickBot="1" x14ac:dyDescent="0.3">
      <c r="A2338" s="593" t="s">
        <v>439</v>
      </c>
      <c r="B2338" s="672">
        <v>45516</v>
      </c>
      <c r="C2338" s="671" t="s">
        <v>396</v>
      </c>
      <c r="D2338" s="606" t="s">
        <v>402</v>
      </c>
      <c r="E2338" s="670"/>
      <c r="F2338" s="670"/>
      <c r="G2338" s="670"/>
      <c r="H2338" s="670"/>
      <c r="I2338" s="670"/>
      <c r="J2338" s="670"/>
      <c r="K2338" s="670"/>
      <c r="L2338" s="670"/>
      <c r="M2338" s="670"/>
      <c r="N2338" s="670"/>
      <c r="O2338" s="607">
        <v>39433</v>
      </c>
      <c r="P2338" s="607">
        <v>2500</v>
      </c>
      <c r="Q2338" s="603">
        <v>41933</v>
      </c>
      <c r="R2338" s="670"/>
      <c r="S2338" s="670"/>
      <c r="T2338" s="670"/>
      <c r="U2338" s="670"/>
      <c r="V2338" s="670"/>
      <c r="W2338" s="670"/>
      <c r="X2338" s="670"/>
      <c r="Y2338" s="670"/>
      <c r="Z2338" s="670"/>
      <c r="AA2338" s="670"/>
      <c r="AB2338" s="608">
        <v>49</v>
      </c>
      <c r="AC2338" s="608">
        <v>3</v>
      </c>
      <c r="AD2338" s="605">
        <v>52</v>
      </c>
    </row>
    <row r="2339" spans="1:30" ht="15.75" thickBot="1" x14ac:dyDescent="0.3">
      <c r="A2339" s="593" t="s">
        <v>439</v>
      </c>
      <c r="B2339" s="692" t="s">
        <v>398</v>
      </c>
      <c r="C2339" s="692" t="s">
        <v>396</v>
      </c>
      <c r="D2339" s="600" t="s">
        <v>402</v>
      </c>
      <c r="E2339" s="602"/>
      <c r="F2339" s="602"/>
      <c r="G2339" s="602"/>
      <c r="H2339" s="602"/>
      <c r="I2339" s="602"/>
      <c r="J2339" s="602"/>
      <c r="K2339" s="602"/>
      <c r="L2339" s="602"/>
      <c r="M2339" s="602"/>
      <c r="N2339" s="602"/>
      <c r="O2339" s="602"/>
      <c r="P2339" s="602"/>
      <c r="Q2339" s="591"/>
      <c r="R2339" s="604">
        <v>352</v>
      </c>
      <c r="S2339" s="604">
        <v>46</v>
      </c>
      <c r="T2339" s="604">
        <v>140</v>
      </c>
      <c r="U2339" s="604">
        <v>444</v>
      </c>
      <c r="V2339" s="604">
        <v>223</v>
      </c>
      <c r="W2339" s="604">
        <v>393</v>
      </c>
      <c r="X2339" s="604">
        <v>287</v>
      </c>
      <c r="Y2339" s="604">
        <v>193</v>
      </c>
      <c r="Z2339" s="604">
        <v>279</v>
      </c>
      <c r="AA2339" s="604">
        <v>271</v>
      </c>
      <c r="AB2339" s="604">
        <v>322</v>
      </c>
      <c r="AC2339" s="604">
        <v>166</v>
      </c>
      <c r="AD2339" s="605">
        <v>2951</v>
      </c>
    </row>
    <row r="2340" spans="1:30" ht="15.75" thickBot="1" x14ac:dyDescent="0.3">
      <c r="A2340" s="593" t="s">
        <v>439</v>
      </c>
      <c r="B2340" s="692" t="s">
        <v>398</v>
      </c>
      <c r="C2340" s="692" t="s">
        <v>396</v>
      </c>
      <c r="D2340" s="606" t="s">
        <v>399</v>
      </c>
      <c r="E2340" s="670"/>
      <c r="F2340" s="670"/>
      <c r="G2340" s="670"/>
      <c r="H2340" s="670"/>
      <c r="I2340" s="670"/>
      <c r="J2340" s="670"/>
      <c r="K2340" s="670"/>
      <c r="L2340" s="670"/>
      <c r="M2340" s="670"/>
      <c r="N2340" s="670"/>
      <c r="O2340" s="670"/>
      <c r="P2340" s="670"/>
      <c r="Q2340" s="591"/>
      <c r="R2340" s="608">
        <v>447</v>
      </c>
      <c r="S2340" s="608">
        <v>171</v>
      </c>
      <c r="T2340" s="608">
        <v>281</v>
      </c>
      <c r="U2340" s="608">
        <v>1110</v>
      </c>
      <c r="V2340" s="608">
        <v>393</v>
      </c>
      <c r="W2340" s="608">
        <v>815</v>
      </c>
      <c r="X2340" s="608">
        <v>673</v>
      </c>
      <c r="Y2340" s="608">
        <v>596</v>
      </c>
      <c r="Z2340" s="608">
        <v>1186</v>
      </c>
      <c r="AA2340" s="608">
        <v>1221</v>
      </c>
      <c r="AB2340" s="608">
        <v>781</v>
      </c>
      <c r="AC2340" s="608">
        <v>418</v>
      </c>
      <c r="AD2340" s="605">
        <v>7732</v>
      </c>
    </row>
    <row r="2341" spans="1:30" ht="15.75" thickBot="1" x14ac:dyDescent="0.3">
      <c r="A2341" s="593" t="s">
        <v>439</v>
      </c>
      <c r="B2341" s="692" t="s">
        <v>398</v>
      </c>
      <c r="C2341" s="692" t="s">
        <v>396</v>
      </c>
      <c r="D2341" s="600" t="s">
        <v>403</v>
      </c>
      <c r="E2341" s="602"/>
      <c r="F2341" s="602"/>
      <c r="G2341" s="602"/>
      <c r="H2341" s="602"/>
      <c r="I2341" s="602"/>
      <c r="J2341" s="602"/>
      <c r="K2341" s="602"/>
      <c r="L2341" s="602"/>
      <c r="M2341" s="602"/>
      <c r="N2341" s="602"/>
      <c r="O2341" s="602"/>
      <c r="P2341" s="602"/>
      <c r="Q2341" s="591"/>
      <c r="R2341" s="604">
        <v>120</v>
      </c>
      <c r="S2341" s="604">
        <v>41</v>
      </c>
      <c r="T2341" s="604">
        <v>78</v>
      </c>
      <c r="U2341" s="604">
        <v>312</v>
      </c>
      <c r="V2341" s="604">
        <v>95</v>
      </c>
      <c r="W2341" s="604">
        <v>232</v>
      </c>
      <c r="X2341" s="604">
        <v>174</v>
      </c>
      <c r="Y2341" s="604">
        <v>176</v>
      </c>
      <c r="Z2341" s="604">
        <v>377</v>
      </c>
      <c r="AA2341" s="604">
        <v>321</v>
      </c>
      <c r="AB2341" s="604">
        <v>233</v>
      </c>
      <c r="AC2341" s="604">
        <v>103</v>
      </c>
      <c r="AD2341" s="605">
        <v>2158</v>
      </c>
    </row>
    <row r="2342" spans="1:30" ht="15.75" thickBot="1" x14ac:dyDescent="0.3">
      <c r="A2342" s="593" t="s">
        <v>439</v>
      </c>
      <c r="B2342" s="671" t="s">
        <v>400</v>
      </c>
      <c r="C2342" s="671" t="s">
        <v>400</v>
      </c>
      <c r="D2342" s="609" t="s">
        <v>400</v>
      </c>
      <c r="E2342" s="603">
        <v>780226.71</v>
      </c>
      <c r="F2342" s="603">
        <v>185541</v>
      </c>
      <c r="G2342" s="603">
        <v>305110.82</v>
      </c>
      <c r="H2342" s="603">
        <v>1145425</v>
      </c>
      <c r="I2342" s="603">
        <v>485184.77</v>
      </c>
      <c r="J2342" s="603">
        <v>962193</v>
      </c>
      <c r="K2342" s="603">
        <v>807831.27</v>
      </c>
      <c r="L2342" s="603">
        <v>713415</v>
      </c>
      <c r="M2342" s="603">
        <v>1223433</v>
      </c>
      <c r="N2342" s="603">
        <v>1235498</v>
      </c>
      <c r="O2342" s="603">
        <v>557232</v>
      </c>
      <c r="P2342" s="603">
        <v>21846</v>
      </c>
      <c r="Q2342" s="603">
        <v>8422936.5700000003</v>
      </c>
      <c r="R2342" s="610">
        <v>506</v>
      </c>
      <c r="S2342" s="610">
        <v>191</v>
      </c>
      <c r="T2342" s="610">
        <v>299</v>
      </c>
      <c r="U2342" s="610">
        <v>1151</v>
      </c>
      <c r="V2342" s="610">
        <v>424</v>
      </c>
      <c r="W2342" s="610">
        <v>887</v>
      </c>
      <c r="X2342" s="610">
        <v>717</v>
      </c>
      <c r="Y2342" s="610">
        <v>690</v>
      </c>
      <c r="Z2342" s="610">
        <v>1276</v>
      </c>
      <c r="AA2342" s="610">
        <v>1323</v>
      </c>
      <c r="AB2342" s="610">
        <v>904</v>
      </c>
      <c r="AC2342" s="610">
        <v>504</v>
      </c>
      <c r="AD2342" s="605">
        <v>7991</v>
      </c>
    </row>
    <row r="2343" spans="1:30" ht="15.75" thickBot="1" x14ac:dyDescent="0.3">
      <c r="A2343" s="593" t="s">
        <v>440</v>
      </c>
      <c r="B2343" s="671" t="s">
        <v>398</v>
      </c>
      <c r="C2343" s="671" t="s">
        <v>396</v>
      </c>
      <c r="D2343" s="600" t="s">
        <v>397</v>
      </c>
      <c r="E2343" s="602"/>
      <c r="F2343" s="602"/>
      <c r="G2343" s="602"/>
      <c r="H2343" s="602"/>
      <c r="I2343" s="602"/>
      <c r="J2343" s="602"/>
      <c r="K2343" s="602"/>
      <c r="L2343" s="602"/>
      <c r="M2343" s="602"/>
      <c r="N2343" s="602"/>
      <c r="O2343" s="602"/>
      <c r="P2343" s="602"/>
      <c r="Q2343" s="591"/>
      <c r="R2343" s="602"/>
      <c r="S2343" s="602"/>
      <c r="T2343" s="602"/>
      <c r="U2343" s="602"/>
      <c r="V2343" s="602"/>
      <c r="W2343" s="602"/>
      <c r="X2343" s="602"/>
      <c r="Y2343" s="602"/>
      <c r="Z2343" s="604">
        <v>1</v>
      </c>
      <c r="AA2343" s="602"/>
      <c r="AB2343" s="602"/>
      <c r="AC2343" s="602"/>
      <c r="AD2343" s="605">
        <v>1</v>
      </c>
    </row>
    <row r="2344" spans="1:30" ht="15.75" thickBot="1" x14ac:dyDescent="0.3">
      <c r="A2344" s="593" t="s">
        <v>440</v>
      </c>
      <c r="B2344" s="671" t="s">
        <v>400</v>
      </c>
      <c r="C2344" s="671" t="s">
        <v>400</v>
      </c>
      <c r="D2344" s="609" t="s">
        <v>400</v>
      </c>
      <c r="E2344" s="591"/>
      <c r="F2344" s="591"/>
      <c r="G2344" s="591"/>
      <c r="H2344" s="591"/>
      <c r="I2344" s="591"/>
      <c r="J2344" s="591"/>
      <c r="K2344" s="591"/>
      <c r="L2344" s="591"/>
      <c r="M2344" s="591"/>
      <c r="N2344" s="591"/>
      <c r="O2344" s="591"/>
      <c r="P2344" s="591"/>
      <c r="Q2344" s="591"/>
      <c r="R2344" s="591"/>
      <c r="S2344" s="591"/>
      <c r="T2344" s="591"/>
      <c r="U2344" s="591"/>
      <c r="V2344" s="591"/>
      <c r="W2344" s="591"/>
      <c r="X2344" s="591"/>
      <c r="Y2344" s="591"/>
      <c r="Z2344" s="610">
        <v>1</v>
      </c>
      <c r="AA2344" s="591"/>
      <c r="AB2344" s="591"/>
      <c r="AC2344" s="591"/>
      <c r="AD2344" s="605">
        <v>1</v>
      </c>
    </row>
    <row r="2345" spans="1:30" ht="15.75" thickBot="1" x14ac:dyDescent="0.3">
      <c r="A2345" s="593" t="s">
        <v>441</v>
      </c>
      <c r="B2345" s="673">
        <v>45155</v>
      </c>
      <c r="C2345" s="671" t="s">
        <v>396</v>
      </c>
      <c r="D2345" s="600" t="s">
        <v>397</v>
      </c>
      <c r="E2345" s="601">
        <v>199.93</v>
      </c>
      <c r="F2345" s="602"/>
      <c r="G2345" s="602"/>
      <c r="H2345" s="602"/>
      <c r="I2345" s="602"/>
      <c r="J2345" s="602"/>
      <c r="K2345" s="602"/>
      <c r="L2345" s="602"/>
      <c r="M2345" s="602"/>
      <c r="N2345" s="602"/>
      <c r="O2345" s="602"/>
      <c r="P2345" s="602"/>
      <c r="Q2345" s="603">
        <v>199.93</v>
      </c>
      <c r="R2345" s="604">
        <v>1</v>
      </c>
      <c r="S2345" s="602"/>
      <c r="T2345" s="602"/>
      <c r="U2345" s="602"/>
      <c r="V2345" s="602"/>
      <c r="W2345" s="602"/>
      <c r="X2345" s="602"/>
      <c r="Y2345" s="602"/>
      <c r="Z2345" s="602"/>
      <c r="AA2345" s="602"/>
      <c r="AB2345" s="602"/>
      <c r="AC2345" s="602"/>
      <c r="AD2345" s="605">
        <v>1</v>
      </c>
    </row>
    <row r="2346" spans="1:30" ht="15.75" thickBot="1" x14ac:dyDescent="0.3">
      <c r="A2346" s="593" t="s">
        <v>441</v>
      </c>
      <c r="B2346" s="672">
        <v>45159</v>
      </c>
      <c r="C2346" s="671" t="s">
        <v>396</v>
      </c>
      <c r="D2346" s="606" t="s">
        <v>397</v>
      </c>
      <c r="E2346" s="607">
        <v>2096.7399999999998</v>
      </c>
      <c r="F2346" s="670"/>
      <c r="G2346" s="670"/>
      <c r="H2346" s="670"/>
      <c r="I2346" s="670"/>
      <c r="J2346" s="670"/>
      <c r="K2346" s="670"/>
      <c r="L2346" s="670"/>
      <c r="M2346" s="670"/>
      <c r="N2346" s="670"/>
      <c r="O2346" s="670"/>
      <c r="P2346" s="670"/>
      <c r="Q2346" s="603">
        <v>2096.7399999999998</v>
      </c>
      <c r="R2346" s="608">
        <v>3</v>
      </c>
      <c r="S2346" s="670"/>
      <c r="T2346" s="670"/>
      <c r="U2346" s="670"/>
      <c r="V2346" s="670"/>
      <c r="W2346" s="670"/>
      <c r="X2346" s="670"/>
      <c r="Y2346" s="670"/>
      <c r="Z2346" s="670"/>
      <c r="AA2346" s="670"/>
      <c r="AB2346" s="670"/>
      <c r="AC2346" s="670"/>
      <c r="AD2346" s="605">
        <v>3</v>
      </c>
    </row>
    <row r="2347" spans="1:30" ht="15.75" thickBot="1" x14ac:dyDescent="0.3">
      <c r="A2347" s="593" t="s">
        <v>441</v>
      </c>
      <c r="B2347" s="673">
        <v>45161</v>
      </c>
      <c r="C2347" s="671" t="s">
        <v>396</v>
      </c>
      <c r="D2347" s="600" t="s">
        <v>397</v>
      </c>
      <c r="E2347" s="601">
        <v>130.6</v>
      </c>
      <c r="F2347" s="602"/>
      <c r="G2347" s="602"/>
      <c r="H2347" s="602"/>
      <c r="I2347" s="602"/>
      <c r="J2347" s="602"/>
      <c r="K2347" s="602"/>
      <c r="L2347" s="602"/>
      <c r="M2347" s="602"/>
      <c r="N2347" s="602"/>
      <c r="O2347" s="602"/>
      <c r="P2347" s="602"/>
      <c r="Q2347" s="603">
        <v>130.6</v>
      </c>
      <c r="R2347" s="604">
        <v>1</v>
      </c>
      <c r="S2347" s="602"/>
      <c r="T2347" s="602"/>
      <c r="U2347" s="602"/>
      <c r="V2347" s="602"/>
      <c r="W2347" s="602"/>
      <c r="X2347" s="602"/>
      <c r="Y2347" s="602"/>
      <c r="Z2347" s="602"/>
      <c r="AA2347" s="602"/>
      <c r="AB2347" s="602"/>
      <c r="AC2347" s="602"/>
      <c r="AD2347" s="605">
        <v>1</v>
      </c>
    </row>
    <row r="2348" spans="1:30" ht="15.75" thickBot="1" x14ac:dyDescent="0.3">
      <c r="A2348" s="593" t="s">
        <v>441</v>
      </c>
      <c r="B2348" s="672">
        <v>45167</v>
      </c>
      <c r="C2348" s="671" t="s">
        <v>396</v>
      </c>
      <c r="D2348" s="606" t="s">
        <v>397</v>
      </c>
      <c r="E2348" s="607">
        <v>1528.28</v>
      </c>
      <c r="F2348" s="670"/>
      <c r="G2348" s="670"/>
      <c r="H2348" s="670"/>
      <c r="I2348" s="670"/>
      <c r="J2348" s="670"/>
      <c r="K2348" s="670"/>
      <c r="L2348" s="670"/>
      <c r="M2348" s="670"/>
      <c r="N2348" s="670"/>
      <c r="O2348" s="670"/>
      <c r="P2348" s="670"/>
      <c r="Q2348" s="603">
        <v>1528.28</v>
      </c>
      <c r="R2348" s="608">
        <v>2</v>
      </c>
      <c r="S2348" s="670"/>
      <c r="T2348" s="670"/>
      <c r="U2348" s="670"/>
      <c r="V2348" s="670"/>
      <c r="W2348" s="670"/>
      <c r="X2348" s="670"/>
      <c r="Y2348" s="670"/>
      <c r="Z2348" s="670"/>
      <c r="AA2348" s="670"/>
      <c r="AB2348" s="670"/>
      <c r="AC2348" s="670"/>
      <c r="AD2348" s="605">
        <v>2</v>
      </c>
    </row>
    <row r="2349" spans="1:30" ht="15.75" thickBot="1" x14ac:dyDescent="0.3">
      <c r="A2349" s="593" t="s">
        <v>441</v>
      </c>
      <c r="B2349" s="673">
        <v>45174</v>
      </c>
      <c r="C2349" s="671" t="s">
        <v>396</v>
      </c>
      <c r="D2349" s="600" t="s">
        <v>397</v>
      </c>
      <c r="E2349" s="601">
        <v>1065.3900000000001</v>
      </c>
      <c r="F2349" s="602"/>
      <c r="G2349" s="602"/>
      <c r="H2349" s="602"/>
      <c r="I2349" s="602"/>
      <c r="J2349" s="602"/>
      <c r="K2349" s="602"/>
      <c r="L2349" s="602"/>
      <c r="M2349" s="602"/>
      <c r="N2349" s="602"/>
      <c r="O2349" s="602"/>
      <c r="P2349" s="602"/>
      <c r="Q2349" s="603">
        <v>1065.3900000000001</v>
      </c>
      <c r="R2349" s="604">
        <v>2</v>
      </c>
      <c r="S2349" s="602"/>
      <c r="T2349" s="602"/>
      <c r="U2349" s="602"/>
      <c r="V2349" s="602"/>
      <c r="W2349" s="602"/>
      <c r="X2349" s="602"/>
      <c r="Y2349" s="602"/>
      <c r="Z2349" s="602"/>
      <c r="AA2349" s="602"/>
      <c r="AB2349" s="602"/>
      <c r="AC2349" s="602"/>
      <c r="AD2349" s="605">
        <v>2</v>
      </c>
    </row>
    <row r="2350" spans="1:30" ht="15.75" thickBot="1" x14ac:dyDescent="0.3">
      <c r="A2350" s="593" t="s">
        <v>441</v>
      </c>
      <c r="B2350" s="672">
        <v>45181</v>
      </c>
      <c r="C2350" s="671" t="s">
        <v>396</v>
      </c>
      <c r="D2350" s="606" t="s">
        <v>397</v>
      </c>
      <c r="E2350" s="670"/>
      <c r="F2350" s="607">
        <v>300.97000000000003</v>
      </c>
      <c r="G2350" s="670"/>
      <c r="H2350" s="670"/>
      <c r="I2350" s="670"/>
      <c r="J2350" s="670"/>
      <c r="K2350" s="670"/>
      <c r="L2350" s="670"/>
      <c r="M2350" s="670"/>
      <c r="N2350" s="670"/>
      <c r="O2350" s="670"/>
      <c r="P2350" s="670"/>
      <c r="Q2350" s="603">
        <v>300.97000000000003</v>
      </c>
      <c r="R2350" s="670"/>
      <c r="S2350" s="608">
        <v>1</v>
      </c>
      <c r="T2350" s="670"/>
      <c r="U2350" s="670"/>
      <c r="V2350" s="670"/>
      <c r="W2350" s="670"/>
      <c r="X2350" s="670"/>
      <c r="Y2350" s="670"/>
      <c r="Z2350" s="670"/>
      <c r="AA2350" s="670"/>
      <c r="AB2350" s="670"/>
      <c r="AC2350" s="670"/>
      <c r="AD2350" s="605">
        <v>1</v>
      </c>
    </row>
    <row r="2351" spans="1:30" ht="15.75" thickBot="1" x14ac:dyDescent="0.3">
      <c r="A2351" s="593" t="s">
        <v>441</v>
      </c>
      <c r="B2351" s="673">
        <v>45184</v>
      </c>
      <c r="C2351" s="671" t="s">
        <v>396</v>
      </c>
      <c r="D2351" s="600" t="s">
        <v>397</v>
      </c>
      <c r="E2351" s="601">
        <v>744.91</v>
      </c>
      <c r="F2351" s="601">
        <v>1000</v>
      </c>
      <c r="G2351" s="602"/>
      <c r="H2351" s="602"/>
      <c r="I2351" s="602"/>
      <c r="J2351" s="602"/>
      <c r="K2351" s="602"/>
      <c r="L2351" s="602"/>
      <c r="M2351" s="602"/>
      <c r="N2351" s="602"/>
      <c r="O2351" s="602"/>
      <c r="P2351" s="602"/>
      <c r="Q2351" s="603">
        <v>1744.91</v>
      </c>
      <c r="R2351" s="604">
        <v>2</v>
      </c>
      <c r="S2351" s="604">
        <v>1</v>
      </c>
      <c r="T2351" s="602"/>
      <c r="U2351" s="602"/>
      <c r="V2351" s="602"/>
      <c r="W2351" s="602"/>
      <c r="X2351" s="602"/>
      <c r="Y2351" s="602"/>
      <c r="Z2351" s="602"/>
      <c r="AA2351" s="602"/>
      <c r="AB2351" s="602"/>
      <c r="AC2351" s="602"/>
      <c r="AD2351" s="605">
        <v>3</v>
      </c>
    </row>
    <row r="2352" spans="1:30" ht="15.75" thickBot="1" x14ac:dyDescent="0.3">
      <c r="A2352" s="593" t="s">
        <v>441</v>
      </c>
      <c r="B2352" s="672">
        <v>45191</v>
      </c>
      <c r="C2352" s="671" t="s">
        <v>396</v>
      </c>
      <c r="D2352" s="606" t="s">
        <v>397</v>
      </c>
      <c r="E2352" s="670"/>
      <c r="F2352" s="607">
        <v>490.85</v>
      </c>
      <c r="G2352" s="670"/>
      <c r="H2352" s="670"/>
      <c r="I2352" s="670"/>
      <c r="J2352" s="670"/>
      <c r="K2352" s="670"/>
      <c r="L2352" s="670"/>
      <c r="M2352" s="670"/>
      <c r="N2352" s="670"/>
      <c r="O2352" s="670"/>
      <c r="P2352" s="670"/>
      <c r="Q2352" s="603">
        <v>490.85</v>
      </c>
      <c r="R2352" s="670"/>
      <c r="S2352" s="608">
        <v>1</v>
      </c>
      <c r="T2352" s="670"/>
      <c r="U2352" s="670"/>
      <c r="V2352" s="670"/>
      <c r="W2352" s="670"/>
      <c r="X2352" s="670"/>
      <c r="Y2352" s="670"/>
      <c r="Z2352" s="670"/>
      <c r="AA2352" s="670"/>
      <c r="AB2352" s="670"/>
      <c r="AC2352" s="670"/>
      <c r="AD2352" s="605">
        <v>1</v>
      </c>
    </row>
    <row r="2353" spans="1:30" ht="15.75" thickBot="1" x14ac:dyDescent="0.3">
      <c r="A2353" s="593" t="s">
        <v>441</v>
      </c>
      <c r="B2353" s="673">
        <v>45203</v>
      </c>
      <c r="C2353" s="671" t="s">
        <v>396</v>
      </c>
      <c r="D2353" s="600" t="s">
        <v>397</v>
      </c>
      <c r="E2353" s="602"/>
      <c r="F2353" s="601">
        <v>132.12</v>
      </c>
      <c r="G2353" s="602"/>
      <c r="H2353" s="602"/>
      <c r="I2353" s="602"/>
      <c r="J2353" s="602"/>
      <c r="K2353" s="602"/>
      <c r="L2353" s="602"/>
      <c r="M2353" s="602"/>
      <c r="N2353" s="602"/>
      <c r="O2353" s="602"/>
      <c r="P2353" s="602"/>
      <c r="Q2353" s="603">
        <v>132.12</v>
      </c>
      <c r="R2353" s="602"/>
      <c r="S2353" s="604">
        <v>1</v>
      </c>
      <c r="T2353" s="602"/>
      <c r="U2353" s="602"/>
      <c r="V2353" s="602"/>
      <c r="W2353" s="602"/>
      <c r="X2353" s="602"/>
      <c r="Y2353" s="602"/>
      <c r="Z2353" s="602"/>
      <c r="AA2353" s="602"/>
      <c r="AB2353" s="602"/>
      <c r="AC2353" s="602"/>
      <c r="AD2353" s="605">
        <v>1</v>
      </c>
    </row>
    <row r="2354" spans="1:30" ht="15.75" thickBot="1" x14ac:dyDescent="0.3">
      <c r="A2354" s="593" t="s">
        <v>441</v>
      </c>
      <c r="B2354" s="672">
        <v>45210</v>
      </c>
      <c r="C2354" s="671" t="s">
        <v>396</v>
      </c>
      <c r="D2354" s="606" t="s">
        <v>397</v>
      </c>
      <c r="E2354" s="670"/>
      <c r="F2354" s="670"/>
      <c r="G2354" s="607">
        <v>712.78</v>
      </c>
      <c r="H2354" s="670"/>
      <c r="I2354" s="670"/>
      <c r="J2354" s="670"/>
      <c r="K2354" s="670"/>
      <c r="L2354" s="670"/>
      <c r="M2354" s="670"/>
      <c r="N2354" s="670"/>
      <c r="O2354" s="670"/>
      <c r="P2354" s="670"/>
      <c r="Q2354" s="603">
        <v>712.78</v>
      </c>
      <c r="R2354" s="670"/>
      <c r="S2354" s="670"/>
      <c r="T2354" s="608">
        <v>2</v>
      </c>
      <c r="U2354" s="670"/>
      <c r="V2354" s="670"/>
      <c r="W2354" s="670"/>
      <c r="X2354" s="670"/>
      <c r="Y2354" s="670"/>
      <c r="Z2354" s="670"/>
      <c r="AA2354" s="670"/>
      <c r="AB2354" s="670"/>
      <c r="AC2354" s="670"/>
      <c r="AD2354" s="605">
        <v>2</v>
      </c>
    </row>
    <row r="2355" spans="1:30" ht="15.75" thickBot="1" x14ac:dyDescent="0.3">
      <c r="A2355" s="593" t="s">
        <v>441</v>
      </c>
      <c r="B2355" s="673">
        <v>45212</v>
      </c>
      <c r="C2355" s="671" t="s">
        <v>396</v>
      </c>
      <c r="D2355" s="600" t="s">
        <v>397</v>
      </c>
      <c r="E2355" s="602"/>
      <c r="F2355" s="602"/>
      <c r="G2355" s="601">
        <v>112.77</v>
      </c>
      <c r="H2355" s="602"/>
      <c r="I2355" s="602"/>
      <c r="J2355" s="602"/>
      <c r="K2355" s="602"/>
      <c r="L2355" s="602"/>
      <c r="M2355" s="602"/>
      <c r="N2355" s="602"/>
      <c r="O2355" s="602"/>
      <c r="P2355" s="602"/>
      <c r="Q2355" s="603">
        <v>112.77</v>
      </c>
      <c r="R2355" s="602"/>
      <c r="S2355" s="602"/>
      <c r="T2355" s="604">
        <v>1</v>
      </c>
      <c r="U2355" s="602"/>
      <c r="V2355" s="602"/>
      <c r="W2355" s="602"/>
      <c r="X2355" s="602"/>
      <c r="Y2355" s="602"/>
      <c r="Z2355" s="602"/>
      <c r="AA2355" s="602"/>
      <c r="AB2355" s="602"/>
      <c r="AC2355" s="602"/>
      <c r="AD2355" s="605">
        <v>1</v>
      </c>
    </row>
    <row r="2356" spans="1:30" ht="15.75" thickBot="1" x14ac:dyDescent="0.3">
      <c r="A2356" s="593" t="s">
        <v>441</v>
      </c>
      <c r="B2356" s="672">
        <v>45216</v>
      </c>
      <c r="C2356" s="671" t="s">
        <v>396</v>
      </c>
      <c r="D2356" s="606" t="s">
        <v>397</v>
      </c>
      <c r="E2356" s="670"/>
      <c r="F2356" s="670"/>
      <c r="G2356" s="607">
        <v>500</v>
      </c>
      <c r="H2356" s="670"/>
      <c r="I2356" s="670"/>
      <c r="J2356" s="670"/>
      <c r="K2356" s="670"/>
      <c r="L2356" s="670"/>
      <c r="M2356" s="670"/>
      <c r="N2356" s="670"/>
      <c r="O2356" s="670"/>
      <c r="P2356" s="670"/>
      <c r="Q2356" s="603">
        <v>500</v>
      </c>
      <c r="R2356" s="670"/>
      <c r="S2356" s="670"/>
      <c r="T2356" s="608">
        <v>1</v>
      </c>
      <c r="U2356" s="670"/>
      <c r="V2356" s="670"/>
      <c r="W2356" s="670"/>
      <c r="X2356" s="670"/>
      <c r="Y2356" s="670"/>
      <c r="Z2356" s="670"/>
      <c r="AA2356" s="670"/>
      <c r="AB2356" s="670"/>
      <c r="AC2356" s="670"/>
      <c r="AD2356" s="605">
        <v>1</v>
      </c>
    </row>
    <row r="2357" spans="1:30" ht="15.75" thickBot="1" x14ac:dyDescent="0.3">
      <c r="A2357" s="593" t="s">
        <v>441</v>
      </c>
      <c r="B2357" s="673">
        <v>45218</v>
      </c>
      <c r="C2357" s="671" t="s">
        <v>396</v>
      </c>
      <c r="D2357" s="600" t="s">
        <v>397</v>
      </c>
      <c r="E2357" s="602"/>
      <c r="F2357" s="602"/>
      <c r="G2357" s="601">
        <v>1393.29</v>
      </c>
      <c r="H2357" s="602"/>
      <c r="I2357" s="602"/>
      <c r="J2357" s="602"/>
      <c r="K2357" s="602"/>
      <c r="L2357" s="602"/>
      <c r="M2357" s="602"/>
      <c r="N2357" s="602"/>
      <c r="O2357" s="602"/>
      <c r="P2357" s="602"/>
      <c r="Q2357" s="603">
        <v>1393.29</v>
      </c>
      <c r="R2357" s="602"/>
      <c r="S2357" s="602"/>
      <c r="T2357" s="604">
        <v>3</v>
      </c>
      <c r="U2357" s="602"/>
      <c r="V2357" s="602"/>
      <c r="W2357" s="602"/>
      <c r="X2357" s="602"/>
      <c r="Y2357" s="602"/>
      <c r="Z2357" s="602"/>
      <c r="AA2357" s="602"/>
      <c r="AB2357" s="602"/>
      <c r="AC2357" s="602"/>
      <c r="AD2357" s="605">
        <v>3</v>
      </c>
    </row>
    <row r="2358" spans="1:30" ht="15.75" thickBot="1" x14ac:dyDescent="0.3">
      <c r="A2358" s="593" t="s">
        <v>441</v>
      </c>
      <c r="B2358" s="672">
        <v>45243</v>
      </c>
      <c r="C2358" s="671" t="s">
        <v>396</v>
      </c>
      <c r="D2358" s="606" t="s">
        <v>397</v>
      </c>
      <c r="E2358" s="670"/>
      <c r="F2358" s="670"/>
      <c r="G2358" s="670"/>
      <c r="H2358" s="607">
        <v>1012.64</v>
      </c>
      <c r="I2358" s="670"/>
      <c r="J2358" s="670"/>
      <c r="K2358" s="670"/>
      <c r="L2358" s="670"/>
      <c r="M2358" s="670"/>
      <c r="N2358" s="670"/>
      <c r="O2358" s="670"/>
      <c r="P2358" s="670"/>
      <c r="Q2358" s="603">
        <v>1012.64</v>
      </c>
      <c r="R2358" s="670"/>
      <c r="S2358" s="670"/>
      <c r="T2358" s="670"/>
      <c r="U2358" s="608">
        <v>1</v>
      </c>
      <c r="V2358" s="670"/>
      <c r="W2358" s="670"/>
      <c r="X2358" s="670"/>
      <c r="Y2358" s="670"/>
      <c r="Z2358" s="670"/>
      <c r="AA2358" s="670"/>
      <c r="AB2358" s="670"/>
      <c r="AC2358" s="670"/>
      <c r="AD2358" s="605">
        <v>1</v>
      </c>
    </row>
    <row r="2359" spans="1:30" ht="15.75" thickBot="1" x14ac:dyDescent="0.3">
      <c r="A2359" s="593" t="s">
        <v>441</v>
      </c>
      <c r="B2359" s="673">
        <v>45245</v>
      </c>
      <c r="C2359" s="671" t="s">
        <v>396</v>
      </c>
      <c r="D2359" s="600" t="s">
        <v>397</v>
      </c>
      <c r="E2359" s="602"/>
      <c r="F2359" s="602"/>
      <c r="G2359" s="602"/>
      <c r="H2359" s="601">
        <v>688.29</v>
      </c>
      <c r="I2359" s="602"/>
      <c r="J2359" s="602"/>
      <c r="K2359" s="602"/>
      <c r="L2359" s="602"/>
      <c r="M2359" s="602"/>
      <c r="N2359" s="602"/>
      <c r="O2359" s="602"/>
      <c r="P2359" s="602"/>
      <c r="Q2359" s="603">
        <v>688.29</v>
      </c>
      <c r="R2359" s="602"/>
      <c r="S2359" s="602"/>
      <c r="T2359" s="602"/>
      <c r="U2359" s="604">
        <v>2</v>
      </c>
      <c r="V2359" s="602"/>
      <c r="W2359" s="602"/>
      <c r="X2359" s="602"/>
      <c r="Y2359" s="602"/>
      <c r="Z2359" s="602"/>
      <c r="AA2359" s="602"/>
      <c r="AB2359" s="602"/>
      <c r="AC2359" s="602"/>
      <c r="AD2359" s="605">
        <v>2</v>
      </c>
    </row>
    <row r="2360" spans="1:30" ht="15.75" thickBot="1" x14ac:dyDescent="0.3">
      <c r="A2360" s="593" t="s">
        <v>441</v>
      </c>
      <c r="B2360" s="672">
        <v>45250</v>
      </c>
      <c r="C2360" s="671" t="s">
        <v>396</v>
      </c>
      <c r="D2360" s="606" t="s">
        <v>397</v>
      </c>
      <c r="E2360" s="670"/>
      <c r="F2360" s="670"/>
      <c r="G2360" s="670"/>
      <c r="H2360" s="607">
        <v>516.87</v>
      </c>
      <c r="I2360" s="670"/>
      <c r="J2360" s="670"/>
      <c r="K2360" s="670"/>
      <c r="L2360" s="670"/>
      <c r="M2360" s="670"/>
      <c r="N2360" s="670"/>
      <c r="O2360" s="670"/>
      <c r="P2360" s="670"/>
      <c r="Q2360" s="603">
        <v>516.87</v>
      </c>
      <c r="R2360" s="670"/>
      <c r="S2360" s="670"/>
      <c r="T2360" s="670"/>
      <c r="U2360" s="608">
        <v>1</v>
      </c>
      <c r="V2360" s="670"/>
      <c r="W2360" s="670"/>
      <c r="X2360" s="670"/>
      <c r="Y2360" s="670"/>
      <c r="Z2360" s="670"/>
      <c r="AA2360" s="670"/>
      <c r="AB2360" s="670"/>
      <c r="AC2360" s="670"/>
      <c r="AD2360" s="605">
        <v>1</v>
      </c>
    </row>
    <row r="2361" spans="1:30" ht="15.75" thickBot="1" x14ac:dyDescent="0.3">
      <c r="A2361" s="593" t="s">
        <v>441</v>
      </c>
      <c r="B2361" s="673">
        <v>45259</v>
      </c>
      <c r="C2361" s="671" t="s">
        <v>396</v>
      </c>
      <c r="D2361" s="600" t="s">
        <v>397</v>
      </c>
      <c r="E2361" s="601">
        <v>531.85</v>
      </c>
      <c r="F2361" s="602"/>
      <c r="G2361" s="602"/>
      <c r="H2361" s="602"/>
      <c r="I2361" s="602"/>
      <c r="J2361" s="602"/>
      <c r="K2361" s="602"/>
      <c r="L2361" s="602"/>
      <c r="M2361" s="602"/>
      <c r="N2361" s="602"/>
      <c r="O2361" s="602"/>
      <c r="P2361" s="602"/>
      <c r="Q2361" s="603">
        <v>531.85</v>
      </c>
      <c r="R2361" s="604">
        <v>1</v>
      </c>
      <c r="S2361" s="602"/>
      <c r="T2361" s="602"/>
      <c r="U2361" s="602"/>
      <c r="V2361" s="602"/>
      <c r="W2361" s="602"/>
      <c r="X2361" s="602"/>
      <c r="Y2361" s="602"/>
      <c r="Z2361" s="602"/>
      <c r="AA2361" s="602"/>
      <c r="AB2361" s="602"/>
      <c r="AC2361" s="602"/>
      <c r="AD2361" s="605">
        <v>1</v>
      </c>
    </row>
    <row r="2362" spans="1:30" ht="15.75" thickBot="1" x14ac:dyDescent="0.3">
      <c r="A2362" s="593" t="s">
        <v>441</v>
      </c>
      <c r="B2362" s="672">
        <v>45260</v>
      </c>
      <c r="C2362" s="671" t="s">
        <v>396</v>
      </c>
      <c r="D2362" s="606" t="s">
        <v>397</v>
      </c>
      <c r="E2362" s="670"/>
      <c r="F2362" s="670"/>
      <c r="G2362" s="607">
        <v>791.3</v>
      </c>
      <c r="H2362" s="607">
        <v>2309.89</v>
      </c>
      <c r="I2362" s="670"/>
      <c r="J2362" s="670"/>
      <c r="K2362" s="670"/>
      <c r="L2362" s="670"/>
      <c r="M2362" s="670"/>
      <c r="N2362" s="670"/>
      <c r="O2362" s="670"/>
      <c r="P2362" s="670"/>
      <c r="Q2362" s="603">
        <v>3101.19</v>
      </c>
      <c r="R2362" s="670"/>
      <c r="S2362" s="670"/>
      <c r="T2362" s="608">
        <v>2</v>
      </c>
      <c r="U2362" s="608">
        <v>4</v>
      </c>
      <c r="V2362" s="670"/>
      <c r="W2362" s="670"/>
      <c r="X2362" s="670"/>
      <c r="Y2362" s="670"/>
      <c r="Z2362" s="670"/>
      <c r="AA2362" s="670"/>
      <c r="AB2362" s="670"/>
      <c r="AC2362" s="670"/>
      <c r="AD2362" s="605">
        <v>6</v>
      </c>
    </row>
    <row r="2363" spans="1:30" ht="15.75" thickBot="1" x14ac:dyDescent="0.3">
      <c r="A2363" s="593" t="s">
        <v>441</v>
      </c>
      <c r="B2363" s="673">
        <v>45275</v>
      </c>
      <c r="C2363" s="671" t="s">
        <v>396</v>
      </c>
      <c r="D2363" s="600" t="s">
        <v>397</v>
      </c>
      <c r="E2363" s="602"/>
      <c r="F2363" s="602"/>
      <c r="G2363" s="602"/>
      <c r="H2363" s="602"/>
      <c r="I2363" s="601">
        <v>1052.94</v>
      </c>
      <c r="J2363" s="602"/>
      <c r="K2363" s="602"/>
      <c r="L2363" s="602"/>
      <c r="M2363" s="602"/>
      <c r="N2363" s="602"/>
      <c r="O2363" s="602"/>
      <c r="P2363" s="602"/>
      <c r="Q2363" s="603">
        <v>1052.94</v>
      </c>
      <c r="R2363" s="602"/>
      <c r="S2363" s="602"/>
      <c r="T2363" s="602"/>
      <c r="U2363" s="602"/>
      <c r="V2363" s="604">
        <v>1</v>
      </c>
      <c r="W2363" s="602"/>
      <c r="X2363" s="602"/>
      <c r="Y2363" s="602"/>
      <c r="Z2363" s="602"/>
      <c r="AA2363" s="602"/>
      <c r="AB2363" s="602"/>
      <c r="AC2363" s="602"/>
      <c r="AD2363" s="605">
        <v>1</v>
      </c>
    </row>
    <row r="2364" spans="1:30" ht="15.75" thickBot="1" x14ac:dyDescent="0.3">
      <c r="A2364" s="593" t="s">
        <v>441</v>
      </c>
      <c r="B2364" s="672">
        <v>45280</v>
      </c>
      <c r="C2364" s="671" t="s">
        <v>396</v>
      </c>
      <c r="D2364" s="606" t="s">
        <v>397</v>
      </c>
      <c r="E2364" s="670"/>
      <c r="F2364" s="670"/>
      <c r="G2364" s="670"/>
      <c r="H2364" s="670"/>
      <c r="I2364" s="607">
        <v>965.19</v>
      </c>
      <c r="J2364" s="670"/>
      <c r="K2364" s="670"/>
      <c r="L2364" s="670"/>
      <c r="M2364" s="670"/>
      <c r="N2364" s="670"/>
      <c r="O2364" s="670"/>
      <c r="P2364" s="670"/>
      <c r="Q2364" s="603">
        <v>965.19</v>
      </c>
      <c r="R2364" s="670"/>
      <c r="S2364" s="670"/>
      <c r="T2364" s="670"/>
      <c r="U2364" s="670"/>
      <c r="V2364" s="608">
        <v>3</v>
      </c>
      <c r="W2364" s="670"/>
      <c r="X2364" s="670"/>
      <c r="Y2364" s="670"/>
      <c r="Z2364" s="670"/>
      <c r="AA2364" s="670"/>
      <c r="AB2364" s="670"/>
      <c r="AC2364" s="670"/>
      <c r="AD2364" s="605">
        <v>3</v>
      </c>
    </row>
    <row r="2365" spans="1:30" ht="15.75" thickBot="1" x14ac:dyDescent="0.3">
      <c r="A2365" s="593" t="s">
        <v>441</v>
      </c>
      <c r="B2365" s="673">
        <v>45287</v>
      </c>
      <c r="C2365" s="671" t="s">
        <v>396</v>
      </c>
      <c r="D2365" s="600" t="s">
        <v>397</v>
      </c>
      <c r="E2365" s="602"/>
      <c r="F2365" s="602"/>
      <c r="G2365" s="602"/>
      <c r="H2365" s="602"/>
      <c r="I2365" s="601">
        <v>440.34</v>
      </c>
      <c r="J2365" s="602"/>
      <c r="K2365" s="602"/>
      <c r="L2365" s="602"/>
      <c r="M2365" s="602"/>
      <c r="N2365" s="602"/>
      <c r="O2365" s="602"/>
      <c r="P2365" s="602"/>
      <c r="Q2365" s="603">
        <v>440.34</v>
      </c>
      <c r="R2365" s="602"/>
      <c r="S2365" s="602"/>
      <c r="T2365" s="602"/>
      <c r="U2365" s="602"/>
      <c r="V2365" s="604">
        <v>1</v>
      </c>
      <c r="W2365" s="602"/>
      <c r="X2365" s="602"/>
      <c r="Y2365" s="602"/>
      <c r="Z2365" s="602"/>
      <c r="AA2365" s="602"/>
      <c r="AB2365" s="602"/>
      <c r="AC2365" s="602"/>
      <c r="AD2365" s="605">
        <v>1</v>
      </c>
    </row>
    <row r="2366" spans="1:30" ht="15.75" thickBot="1" x14ac:dyDescent="0.3">
      <c r="A2366" s="593" t="s">
        <v>441</v>
      </c>
      <c r="B2366" s="672">
        <v>45300</v>
      </c>
      <c r="C2366" s="671" t="s">
        <v>396</v>
      </c>
      <c r="D2366" s="606" t="s">
        <v>397</v>
      </c>
      <c r="E2366" s="670"/>
      <c r="F2366" s="670"/>
      <c r="G2366" s="670"/>
      <c r="H2366" s="670"/>
      <c r="I2366" s="607">
        <v>674.91</v>
      </c>
      <c r="J2366" s="607">
        <v>980.87</v>
      </c>
      <c r="K2366" s="670"/>
      <c r="L2366" s="670"/>
      <c r="M2366" s="670"/>
      <c r="N2366" s="670"/>
      <c r="O2366" s="670"/>
      <c r="P2366" s="670"/>
      <c r="Q2366" s="603">
        <v>1655.78</v>
      </c>
      <c r="R2366" s="670"/>
      <c r="S2366" s="670"/>
      <c r="T2366" s="670"/>
      <c r="U2366" s="670"/>
      <c r="V2366" s="608">
        <v>2</v>
      </c>
      <c r="W2366" s="608">
        <v>3</v>
      </c>
      <c r="X2366" s="670"/>
      <c r="Y2366" s="670"/>
      <c r="Z2366" s="670"/>
      <c r="AA2366" s="670"/>
      <c r="AB2366" s="670"/>
      <c r="AC2366" s="670"/>
      <c r="AD2366" s="605">
        <v>5</v>
      </c>
    </row>
    <row r="2367" spans="1:30" ht="15.75" thickBot="1" x14ac:dyDescent="0.3">
      <c r="A2367" s="593" t="s">
        <v>441</v>
      </c>
      <c r="B2367" s="673">
        <v>45307</v>
      </c>
      <c r="C2367" s="671" t="s">
        <v>396</v>
      </c>
      <c r="D2367" s="600" t="s">
        <v>397</v>
      </c>
      <c r="E2367" s="602"/>
      <c r="F2367" s="602"/>
      <c r="G2367" s="602"/>
      <c r="H2367" s="602"/>
      <c r="I2367" s="602"/>
      <c r="J2367" s="601">
        <v>1479.27</v>
      </c>
      <c r="K2367" s="602"/>
      <c r="L2367" s="602"/>
      <c r="M2367" s="602"/>
      <c r="N2367" s="602"/>
      <c r="O2367" s="602"/>
      <c r="P2367" s="602"/>
      <c r="Q2367" s="603">
        <v>1479.27</v>
      </c>
      <c r="R2367" s="602"/>
      <c r="S2367" s="602"/>
      <c r="T2367" s="602"/>
      <c r="U2367" s="602"/>
      <c r="V2367" s="602"/>
      <c r="W2367" s="604">
        <v>5</v>
      </c>
      <c r="X2367" s="602"/>
      <c r="Y2367" s="602"/>
      <c r="Z2367" s="602"/>
      <c r="AA2367" s="602"/>
      <c r="AB2367" s="602"/>
      <c r="AC2367" s="602"/>
      <c r="AD2367" s="605">
        <v>5</v>
      </c>
    </row>
    <row r="2368" spans="1:30" ht="15.75" thickBot="1" x14ac:dyDescent="0.3">
      <c r="A2368" s="593" t="s">
        <v>441</v>
      </c>
      <c r="B2368" s="672">
        <v>45314</v>
      </c>
      <c r="C2368" s="671" t="s">
        <v>396</v>
      </c>
      <c r="D2368" s="606" t="s">
        <v>397</v>
      </c>
      <c r="E2368" s="670"/>
      <c r="F2368" s="670"/>
      <c r="G2368" s="670"/>
      <c r="H2368" s="670"/>
      <c r="I2368" s="670"/>
      <c r="J2368" s="607">
        <v>209.32</v>
      </c>
      <c r="K2368" s="670"/>
      <c r="L2368" s="670"/>
      <c r="M2368" s="670"/>
      <c r="N2368" s="670"/>
      <c r="O2368" s="670"/>
      <c r="P2368" s="670"/>
      <c r="Q2368" s="603">
        <v>209.32</v>
      </c>
      <c r="R2368" s="670"/>
      <c r="S2368" s="670"/>
      <c r="T2368" s="670"/>
      <c r="U2368" s="670"/>
      <c r="V2368" s="670"/>
      <c r="W2368" s="608">
        <v>1</v>
      </c>
      <c r="X2368" s="670"/>
      <c r="Y2368" s="670"/>
      <c r="Z2368" s="670"/>
      <c r="AA2368" s="670"/>
      <c r="AB2368" s="670"/>
      <c r="AC2368" s="670"/>
      <c r="AD2368" s="605">
        <v>1</v>
      </c>
    </row>
    <row r="2369" spans="1:30" ht="15.75" thickBot="1" x14ac:dyDescent="0.3">
      <c r="A2369" s="593" t="s">
        <v>441</v>
      </c>
      <c r="B2369" s="673">
        <v>45317</v>
      </c>
      <c r="C2369" s="671" t="s">
        <v>396</v>
      </c>
      <c r="D2369" s="600" t="s">
        <v>397</v>
      </c>
      <c r="E2369" s="602"/>
      <c r="F2369" s="602"/>
      <c r="G2369" s="602"/>
      <c r="H2369" s="602"/>
      <c r="I2369" s="602"/>
      <c r="J2369" s="601">
        <v>560</v>
      </c>
      <c r="K2369" s="602"/>
      <c r="L2369" s="602"/>
      <c r="M2369" s="602"/>
      <c r="N2369" s="602"/>
      <c r="O2369" s="602"/>
      <c r="P2369" s="602"/>
      <c r="Q2369" s="603">
        <v>560</v>
      </c>
      <c r="R2369" s="602"/>
      <c r="S2369" s="602"/>
      <c r="T2369" s="602"/>
      <c r="U2369" s="602"/>
      <c r="V2369" s="602"/>
      <c r="W2369" s="604">
        <v>2</v>
      </c>
      <c r="X2369" s="602"/>
      <c r="Y2369" s="602"/>
      <c r="Z2369" s="602"/>
      <c r="AA2369" s="602"/>
      <c r="AB2369" s="602"/>
      <c r="AC2369" s="602"/>
      <c r="AD2369" s="605">
        <v>2</v>
      </c>
    </row>
    <row r="2370" spans="1:30" ht="15.75" thickBot="1" x14ac:dyDescent="0.3">
      <c r="A2370" s="593" t="s">
        <v>441</v>
      </c>
      <c r="B2370" s="672">
        <v>45327</v>
      </c>
      <c r="C2370" s="671" t="s">
        <v>396</v>
      </c>
      <c r="D2370" s="606" t="s">
        <v>397</v>
      </c>
      <c r="E2370" s="670"/>
      <c r="F2370" s="670"/>
      <c r="G2370" s="670"/>
      <c r="H2370" s="670"/>
      <c r="I2370" s="670"/>
      <c r="J2370" s="607">
        <v>700.62</v>
      </c>
      <c r="K2370" s="670"/>
      <c r="L2370" s="670"/>
      <c r="M2370" s="670"/>
      <c r="N2370" s="670"/>
      <c r="O2370" s="670"/>
      <c r="P2370" s="670"/>
      <c r="Q2370" s="603">
        <v>700.62</v>
      </c>
      <c r="R2370" s="670"/>
      <c r="S2370" s="670"/>
      <c r="T2370" s="670"/>
      <c r="U2370" s="670"/>
      <c r="V2370" s="670"/>
      <c r="W2370" s="608">
        <v>2</v>
      </c>
      <c r="X2370" s="670"/>
      <c r="Y2370" s="670"/>
      <c r="Z2370" s="670"/>
      <c r="AA2370" s="670"/>
      <c r="AB2370" s="670"/>
      <c r="AC2370" s="670"/>
      <c r="AD2370" s="605">
        <v>2</v>
      </c>
    </row>
    <row r="2371" spans="1:30" ht="15.75" thickBot="1" x14ac:dyDescent="0.3">
      <c r="A2371" s="593" t="s">
        <v>441</v>
      </c>
      <c r="B2371" s="673">
        <v>45328</v>
      </c>
      <c r="C2371" s="671" t="s">
        <v>396</v>
      </c>
      <c r="D2371" s="600" t="s">
        <v>397</v>
      </c>
      <c r="E2371" s="602"/>
      <c r="F2371" s="602"/>
      <c r="G2371" s="602"/>
      <c r="H2371" s="602"/>
      <c r="I2371" s="602"/>
      <c r="J2371" s="601">
        <v>900</v>
      </c>
      <c r="K2371" s="602"/>
      <c r="L2371" s="602"/>
      <c r="M2371" s="602"/>
      <c r="N2371" s="602"/>
      <c r="O2371" s="602"/>
      <c r="P2371" s="602"/>
      <c r="Q2371" s="603">
        <v>900</v>
      </c>
      <c r="R2371" s="602"/>
      <c r="S2371" s="602"/>
      <c r="T2371" s="602"/>
      <c r="U2371" s="602"/>
      <c r="V2371" s="602"/>
      <c r="W2371" s="604">
        <v>1</v>
      </c>
      <c r="X2371" s="602"/>
      <c r="Y2371" s="602"/>
      <c r="Z2371" s="602"/>
      <c r="AA2371" s="602"/>
      <c r="AB2371" s="602"/>
      <c r="AC2371" s="602"/>
      <c r="AD2371" s="605">
        <v>1</v>
      </c>
    </row>
    <row r="2372" spans="1:30" ht="15.75" thickBot="1" x14ac:dyDescent="0.3">
      <c r="A2372" s="593" t="s">
        <v>441</v>
      </c>
      <c r="B2372" s="672">
        <v>45329</v>
      </c>
      <c r="C2372" s="671" t="s">
        <v>396</v>
      </c>
      <c r="D2372" s="606" t="s">
        <v>397</v>
      </c>
      <c r="E2372" s="670"/>
      <c r="F2372" s="670"/>
      <c r="G2372" s="670"/>
      <c r="H2372" s="670"/>
      <c r="I2372" s="670"/>
      <c r="J2372" s="607">
        <v>1963.42</v>
      </c>
      <c r="K2372" s="607">
        <v>977.03</v>
      </c>
      <c r="L2372" s="670"/>
      <c r="M2372" s="670"/>
      <c r="N2372" s="670"/>
      <c r="O2372" s="670"/>
      <c r="P2372" s="670"/>
      <c r="Q2372" s="603">
        <v>2940.45</v>
      </c>
      <c r="R2372" s="670"/>
      <c r="S2372" s="670"/>
      <c r="T2372" s="670"/>
      <c r="U2372" s="670"/>
      <c r="V2372" s="670"/>
      <c r="W2372" s="608">
        <v>2</v>
      </c>
      <c r="X2372" s="608">
        <v>1</v>
      </c>
      <c r="Y2372" s="670"/>
      <c r="Z2372" s="670"/>
      <c r="AA2372" s="670"/>
      <c r="AB2372" s="670"/>
      <c r="AC2372" s="670"/>
      <c r="AD2372" s="605">
        <v>3</v>
      </c>
    </row>
    <row r="2373" spans="1:30" ht="15.75" thickBot="1" x14ac:dyDescent="0.3">
      <c r="A2373" s="593" t="s">
        <v>441</v>
      </c>
      <c r="B2373" s="673">
        <v>45330</v>
      </c>
      <c r="C2373" s="671" t="s">
        <v>396</v>
      </c>
      <c r="D2373" s="600" t="s">
        <v>397</v>
      </c>
      <c r="E2373" s="602"/>
      <c r="F2373" s="602"/>
      <c r="G2373" s="602"/>
      <c r="H2373" s="602"/>
      <c r="I2373" s="602"/>
      <c r="J2373" s="601">
        <v>3292.3</v>
      </c>
      <c r="K2373" s="601">
        <v>199.06</v>
      </c>
      <c r="L2373" s="602"/>
      <c r="M2373" s="602"/>
      <c r="N2373" s="602"/>
      <c r="O2373" s="602"/>
      <c r="P2373" s="602"/>
      <c r="Q2373" s="603">
        <v>3491.36</v>
      </c>
      <c r="R2373" s="602"/>
      <c r="S2373" s="602"/>
      <c r="T2373" s="602"/>
      <c r="U2373" s="602"/>
      <c r="V2373" s="602"/>
      <c r="W2373" s="604">
        <v>2</v>
      </c>
      <c r="X2373" s="604">
        <v>1</v>
      </c>
      <c r="Y2373" s="602"/>
      <c r="Z2373" s="602"/>
      <c r="AA2373" s="602"/>
      <c r="AB2373" s="602"/>
      <c r="AC2373" s="602"/>
      <c r="AD2373" s="605">
        <v>3</v>
      </c>
    </row>
    <row r="2374" spans="1:30" ht="15.75" thickBot="1" x14ac:dyDescent="0.3">
      <c r="A2374" s="593" t="s">
        <v>441</v>
      </c>
      <c r="B2374" s="672">
        <v>45334</v>
      </c>
      <c r="C2374" s="671" t="s">
        <v>396</v>
      </c>
      <c r="D2374" s="606" t="s">
        <v>397</v>
      </c>
      <c r="E2374" s="670"/>
      <c r="F2374" s="670"/>
      <c r="G2374" s="670"/>
      <c r="H2374" s="670"/>
      <c r="I2374" s="670"/>
      <c r="J2374" s="670"/>
      <c r="K2374" s="607">
        <v>1597.18</v>
      </c>
      <c r="L2374" s="670"/>
      <c r="M2374" s="670"/>
      <c r="N2374" s="670"/>
      <c r="O2374" s="670"/>
      <c r="P2374" s="670"/>
      <c r="Q2374" s="603">
        <v>1597.18</v>
      </c>
      <c r="R2374" s="670"/>
      <c r="S2374" s="670"/>
      <c r="T2374" s="670"/>
      <c r="U2374" s="670"/>
      <c r="V2374" s="670"/>
      <c r="W2374" s="670"/>
      <c r="X2374" s="608">
        <v>1</v>
      </c>
      <c r="Y2374" s="670"/>
      <c r="Z2374" s="670"/>
      <c r="AA2374" s="670"/>
      <c r="AB2374" s="670"/>
      <c r="AC2374" s="670"/>
      <c r="AD2374" s="605">
        <v>1</v>
      </c>
    </row>
    <row r="2375" spans="1:30" ht="15.75" thickBot="1" x14ac:dyDescent="0.3">
      <c r="A2375" s="593" t="s">
        <v>441</v>
      </c>
      <c r="B2375" s="673">
        <v>45336</v>
      </c>
      <c r="C2375" s="671" t="s">
        <v>396</v>
      </c>
      <c r="D2375" s="600" t="s">
        <v>397</v>
      </c>
      <c r="E2375" s="602"/>
      <c r="F2375" s="602"/>
      <c r="G2375" s="602"/>
      <c r="H2375" s="602"/>
      <c r="I2375" s="602"/>
      <c r="J2375" s="602"/>
      <c r="K2375" s="601">
        <v>327.39999999999998</v>
      </c>
      <c r="L2375" s="602"/>
      <c r="M2375" s="602"/>
      <c r="N2375" s="602"/>
      <c r="O2375" s="602"/>
      <c r="P2375" s="602"/>
      <c r="Q2375" s="603">
        <v>327.39999999999998</v>
      </c>
      <c r="R2375" s="602"/>
      <c r="S2375" s="602"/>
      <c r="T2375" s="602"/>
      <c r="U2375" s="602"/>
      <c r="V2375" s="602"/>
      <c r="W2375" s="602"/>
      <c r="X2375" s="604">
        <v>1</v>
      </c>
      <c r="Y2375" s="602"/>
      <c r="Z2375" s="602"/>
      <c r="AA2375" s="602"/>
      <c r="AB2375" s="602"/>
      <c r="AC2375" s="602"/>
      <c r="AD2375" s="605">
        <v>1</v>
      </c>
    </row>
    <row r="2376" spans="1:30" ht="15.75" thickBot="1" x14ac:dyDescent="0.3">
      <c r="A2376" s="593" t="s">
        <v>441</v>
      </c>
      <c r="B2376" s="672">
        <v>45337</v>
      </c>
      <c r="C2376" s="671" t="s">
        <v>396</v>
      </c>
      <c r="D2376" s="606" t="s">
        <v>397</v>
      </c>
      <c r="E2376" s="670"/>
      <c r="F2376" s="670"/>
      <c r="G2376" s="670"/>
      <c r="H2376" s="670"/>
      <c r="I2376" s="670"/>
      <c r="J2376" s="670"/>
      <c r="K2376" s="607">
        <v>1415.65</v>
      </c>
      <c r="L2376" s="670"/>
      <c r="M2376" s="670"/>
      <c r="N2376" s="670"/>
      <c r="O2376" s="670"/>
      <c r="P2376" s="670"/>
      <c r="Q2376" s="603">
        <v>1415.65</v>
      </c>
      <c r="R2376" s="670"/>
      <c r="S2376" s="670"/>
      <c r="T2376" s="670"/>
      <c r="U2376" s="670"/>
      <c r="V2376" s="670"/>
      <c r="W2376" s="670"/>
      <c r="X2376" s="608">
        <v>2</v>
      </c>
      <c r="Y2376" s="670"/>
      <c r="Z2376" s="670"/>
      <c r="AA2376" s="670"/>
      <c r="AB2376" s="670"/>
      <c r="AC2376" s="670"/>
      <c r="AD2376" s="605">
        <v>2</v>
      </c>
    </row>
    <row r="2377" spans="1:30" ht="15.75" thickBot="1" x14ac:dyDescent="0.3">
      <c r="A2377" s="593" t="s">
        <v>441</v>
      </c>
      <c r="B2377" s="673">
        <v>45342</v>
      </c>
      <c r="C2377" s="671" t="s">
        <v>396</v>
      </c>
      <c r="D2377" s="600" t="s">
        <v>397</v>
      </c>
      <c r="E2377" s="602"/>
      <c r="F2377" s="602"/>
      <c r="G2377" s="602"/>
      <c r="H2377" s="602"/>
      <c r="I2377" s="602"/>
      <c r="J2377" s="601">
        <v>1401.89</v>
      </c>
      <c r="K2377" s="601">
        <v>1639.98</v>
      </c>
      <c r="L2377" s="602"/>
      <c r="M2377" s="602"/>
      <c r="N2377" s="602"/>
      <c r="O2377" s="602"/>
      <c r="P2377" s="602"/>
      <c r="Q2377" s="603">
        <v>3041.87</v>
      </c>
      <c r="R2377" s="602"/>
      <c r="S2377" s="602"/>
      <c r="T2377" s="602"/>
      <c r="U2377" s="602"/>
      <c r="V2377" s="602"/>
      <c r="W2377" s="604">
        <v>3</v>
      </c>
      <c r="X2377" s="604">
        <v>3</v>
      </c>
      <c r="Y2377" s="602"/>
      <c r="Z2377" s="602"/>
      <c r="AA2377" s="602"/>
      <c r="AB2377" s="602"/>
      <c r="AC2377" s="602"/>
      <c r="AD2377" s="605">
        <v>6</v>
      </c>
    </row>
    <row r="2378" spans="1:30" ht="15.75" thickBot="1" x14ac:dyDescent="0.3">
      <c r="A2378" s="593" t="s">
        <v>441</v>
      </c>
      <c r="B2378" s="672">
        <v>45345</v>
      </c>
      <c r="C2378" s="671" t="s">
        <v>396</v>
      </c>
      <c r="D2378" s="606" t="s">
        <v>397</v>
      </c>
      <c r="E2378" s="670"/>
      <c r="F2378" s="670"/>
      <c r="G2378" s="670"/>
      <c r="H2378" s="670"/>
      <c r="I2378" s="670"/>
      <c r="J2378" s="670"/>
      <c r="K2378" s="607">
        <v>335.35</v>
      </c>
      <c r="L2378" s="670"/>
      <c r="M2378" s="670"/>
      <c r="N2378" s="670"/>
      <c r="O2378" s="670"/>
      <c r="P2378" s="670"/>
      <c r="Q2378" s="603">
        <v>335.35</v>
      </c>
      <c r="R2378" s="670"/>
      <c r="S2378" s="670"/>
      <c r="T2378" s="670"/>
      <c r="U2378" s="670"/>
      <c r="V2378" s="670"/>
      <c r="W2378" s="670"/>
      <c r="X2378" s="608">
        <v>1</v>
      </c>
      <c r="Y2378" s="670"/>
      <c r="Z2378" s="670"/>
      <c r="AA2378" s="670"/>
      <c r="AB2378" s="670"/>
      <c r="AC2378" s="670"/>
      <c r="AD2378" s="605">
        <v>1</v>
      </c>
    </row>
    <row r="2379" spans="1:30" ht="15.75" thickBot="1" x14ac:dyDescent="0.3">
      <c r="A2379" s="593" t="s">
        <v>441</v>
      </c>
      <c r="B2379" s="673">
        <v>45348</v>
      </c>
      <c r="C2379" s="671" t="s">
        <v>396</v>
      </c>
      <c r="D2379" s="600" t="s">
        <v>397</v>
      </c>
      <c r="E2379" s="602"/>
      <c r="F2379" s="602"/>
      <c r="G2379" s="602"/>
      <c r="H2379" s="602"/>
      <c r="I2379" s="602"/>
      <c r="J2379" s="601">
        <v>520.11</v>
      </c>
      <c r="K2379" s="601">
        <v>4090.79</v>
      </c>
      <c r="L2379" s="602"/>
      <c r="M2379" s="602"/>
      <c r="N2379" s="602"/>
      <c r="O2379" s="602"/>
      <c r="P2379" s="602"/>
      <c r="Q2379" s="603">
        <v>4610.8999999999996</v>
      </c>
      <c r="R2379" s="602"/>
      <c r="S2379" s="602"/>
      <c r="T2379" s="602"/>
      <c r="U2379" s="602"/>
      <c r="V2379" s="602"/>
      <c r="W2379" s="604">
        <v>2</v>
      </c>
      <c r="X2379" s="604">
        <v>5</v>
      </c>
      <c r="Y2379" s="602"/>
      <c r="Z2379" s="602"/>
      <c r="AA2379" s="602"/>
      <c r="AB2379" s="602"/>
      <c r="AC2379" s="602"/>
      <c r="AD2379" s="605">
        <v>7</v>
      </c>
    </row>
    <row r="2380" spans="1:30" ht="15.75" thickBot="1" x14ac:dyDescent="0.3">
      <c r="A2380" s="593" t="s">
        <v>441</v>
      </c>
      <c r="B2380" s="672">
        <v>45351</v>
      </c>
      <c r="C2380" s="671" t="s">
        <v>396</v>
      </c>
      <c r="D2380" s="606" t="s">
        <v>397</v>
      </c>
      <c r="E2380" s="670"/>
      <c r="F2380" s="670"/>
      <c r="G2380" s="670"/>
      <c r="H2380" s="670"/>
      <c r="I2380" s="670"/>
      <c r="J2380" s="670"/>
      <c r="K2380" s="607">
        <v>1044.73</v>
      </c>
      <c r="L2380" s="670"/>
      <c r="M2380" s="670"/>
      <c r="N2380" s="670"/>
      <c r="O2380" s="670"/>
      <c r="P2380" s="670"/>
      <c r="Q2380" s="603">
        <v>1044.73</v>
      </c>
      <c r="R2380" s="670"/>
      <c r="S2380" s="670"/>
      <c r="T2380" s="670"/>
      <c r="U2380" s="670"/>
      <c r="V2380" s="670"/>
      <c r="W2380" s="670"/>
      <c r="X2380" s="608">
        <v>2</v>
      </c>
      <c r="Y2380" s="670"/>
      <c r="Z2380" s="670"/>
      <c r="AA2380" s="670"/>
      <c r="AB2380" s="670"/>
      <c r="AC2380" s="670"/>
      <c r="AD2380" s="605">
        <v>2</v>
      </c>
    </row>
    <row r="2381" spans="1:30" ht="15.75" thickBot="1" x14ac:dyDescent="0.3">
      <c r="A2381" s="593" t="s">
        <v>441</v>
      </c>
      <c r="B2381" s="673">
        <v>45358</v>
      </c>
      <c r="C2381" s="671" t="s">
        <v>396</v>
      </c>
      <c r="D2381" s="600" t="s">
        <v>397</v>
      </c>
      <c r="E2381" s="602"/>
      <c r="F2381" s="602"/>
      <c r="G2381" s="602"/>
      <c r="H2381" s="602"/>
      <c r="I2381" s="602"/>
      <c r="J2381" s="602"/>
      <c r="K2381" s="601">
        <v>2676.65</v>
      </c>
      <c r="L2381" s="602"/>
      <c r="M2381" s="602"/>
      <c r="N2381" s="602"/>
      <c r="O2381" s="602"/>
      <c r="P2381" s="602"/>
      <c r="Q2381" s="603">
        <v>2676.65</v>
      </c>
      <c r="R2381" s="602"/>
      <c r="S2381" s="602"/>
      <c r="T2381" s="602"/>
      <c r="U2381" s="602"/>
      <c r="V2381" s="602"/>
      <c r="W2381" s="602"/>
      <c r="X2381" s="604">
        <v>5</v>
      </c>
      <c r="Y2381" s="602"/>
      <c r="Z2381" s="602"/>
      <c r="AA2381" s="602"/>
      <c r="AB2381" s="602"/>
      <c r="AC2381" s="602"/>
      <c r="AD2381" s="605">
        <v>5</v>
      </c>
    </row>
    <row r="2382" spans="1:30" ht="15.75" thickBot="1" x14ac:dyDescent="0.3">
      <c r="A2382" s="593" t="s">
        <v>441</v>
      </c>
      <c r="B2382" s="672">
        <v>45359</v>
      </c>
      <c r="C2382" s="671" t="s">
        <v>396</v>
      </c>
      <c r="D2382" s="606" t="s">
        <v>397</v>
      </c>
      <c r="E2382" s="670"/>
      <c r="F2382" s="670"/>
      <c r="G2382" s="670"/>
      <c r="H2382" s="670"/>
      <c r="I2382" s="670"/>
      <c r="J2382" s="670"/>
      <c r="K2382" s="607">
        <v>435.69</v>
      </c>
      <c r="L2382" s="607">
        <v>900</v>
      </c>
      <c r="M2382" s="670"/>
      <c r="N2382" s="670"/>
      <c r="O2382" s="670"/>
      <c r="P2382" s="670"/>
      <c r="Q2382" s="603">
        <v>1335.69</v>
      </c>
      <c r="R2382" s="670"/>
      <c r="S2382" s="670"/>
      <c r="T2382" s="670"/>
      <c r="U2382" s="670"/>
      <c r="V2382" s="670"/>
      <c r="W2382" s="670"/>
      <c r="X2382" s="608">
        <v>1</v>
      </c>
      <c r="Y2382" s="608">
        <v>1</v>
      </c>
      <c r="Z2382" s="670"/>
      <c r="AA2382" s="670"/>
      <c r="AB2382" s="670"/>
      <c r="AC2382" s="670"/>
      <c r="AD2382" s="605">
        <v>2</v>
      </c>
    </row>
    <row r="2383" spans="1:30" ht="15.75" thickBot="1" x14ac:dyDescent="0.3">
      <c r="A2383" s="593" t="s">
        <v>441</v>
      </c>
      <c r="B2383" s="673">
        <v>45363</v>
      </c>
      <c r="C2383" s="671" t="s">
        <v>396</v>
      </c>
      <c r="D2383" s="600" t="s">
        <v>397</v>
      </c>
      <c r="E2383" s="602"/>
      <c r="F2383" s="602"/>
      <c r="G2383" s="602"/>
      <c r="H2383" s="602"/>
      <c r="I2383" s="602"/>
      <c r="J2383" s="602"/>
      <c r="K2383" s="601">
        <v>827.73</v>
      </c>
      <c r="L2383" s="602"/>
      <c r="M2383" s="602"/>
      <c r="N2383" s="602"/>
      <c r="O2383" s="602"/>
      <c r="P2383" s="602"/>
      <c r="Q2383" s="603">
        <v>827.73</v>
      </c>
      <c r="R2383" s="602"/>
      <c r="S2383" s="602"/>
      <c r="T2383" s="602"/>
      <c r="U2383" s="602"/>
      <c r="V2383" s="602"/>
      <c r="W2383" s="602"/>
      <c r="X2383" s="604">
        <v>1</v>
      </c>
      <c r="Y2383" s="602"/>
      <c r="Z2383" s="602"/>
      <c r="AA2383" s="602"/>
      <c r="AB2383" s="602"/>
      <c r="AC2383" s="602"/>
      <c r="AD2383" s="605">
        <v>1</v>
      </c>
    </row>
    <row r="2384" spans="1:30" ht="15.75" thickBot="1" x14ac:dyDescent="0.3">
      <c r="A2384" s="593" t="s">
        <v>441</v>
      </c>
      <c r="B2384" s="672">
        <v>45369</v>
      </c>
      <c r="C2384" s="671" t="s">
        <v>396</v>
      </c>
      <c r="D2384" s="606" t="s">
        <v>397</v>
      </c>
      <c r="E2384" s="670"/>
      <c r="F2384" s="670"/>
      <c r="G2384" s="670"/>
      <c r="H2384" s="670"/>
      <c r="I2384" s="670"/>
      <c r="J2384" s="670"/>
      <c r="K2384" s="670"/>
      <c r="L2384" s="607">
        <v>1338.57</v>
      </c>
      <c r="M2384" s="670"/>
      <c r="N2384" s="670"/>
      <c r="O2384" s="670"/>
      <c r="P2384" s="670"/>
      <c r="Q2384" s="603">
        <v>1338.57</v>
      </c>
      <c r="R2384" s="670"/>
      <c r="S2384" s="670"/>
      <c r="T2384" s="670"/>
      <c r="U2384" s="670"/>
      <c r="V2384" s="670"/>
      <c r="W2384" s="670"/>
      <c r="X2384" s="670"/>
      <c r="Y2384" s="608">
        <v>2</v>
      </c>
      <c r="Z2384" s="670"/>
      <c r="AA2384" s="670"/>
      <c r="AB2384" s="670"/>
      <c r="AC2384" s="670"/>
      <c r="AD2384" s="605">
        <v>2</v>
      </c>
    </row>
    <row r="2385" spans="1:30" ht="15.75" thickBot="1" x14ac:dyDescent="0.3">
      <c r="A2385" s="593" t="s">
        <v>441</v>
      </c>
      <c r="B2385" s="673">
        <v>45376</v>
      </c>
      <c r="C2385" s="671" t="s">
        <v>396</v>
      </c>
      <c r="D2385" s="600" t="s">
        <v>397</v>
      </c>
      <c r="E2385" s="602"/>
      <c r="F2385" s="602"/>
      <c r="G2385" s="602"/>
      <c r="H2385" s="602"/>
      <c r="I2385" s="602"/>
      <c r="J2385" s="602"/>
      <c r="K2385" s="601">
        <v>807.78</v>
      </c>
      <c r="L2385" s="602"/>
      <c r="M2385" s="602"/>
      <c r="N2385" s="602"/>
      <c r="O2385" s="602"/>
      <c r="P2385" s="602"/>
      <c r="Q2385" s="603">
        <v>807.78</v>
      </c>
      <c r="R2385" s="602"/>
      <c r="S2385" s="602"/>
      <c r="T2385" s="602"/>
      <c r="U2385" s="602"/>
      <c r="V2385" s="602"/>
      <c r="W2385" s="602"/>
      <c r="X2385" s="604">
        <v>1</v>
      </c>
      <c r="Y2385" s="602"/>
      <c r="Z2385" s="602"/>
      <c r="AA2385" s="602"/>
      <c r="AB2385" s="602"/>
      <c r="AC2385" s="602"/>
      <c r="AD2385" s="605">
        <v>1</v>
      </c>
    </row>
    <row r="2386" spans="1:30" ht="15.75" thickBot="1" x14ac:dyDescent="0.3">
      <c r="A2386" s="593" t="s">
        <v>441</v>
      </c>
      <c r="B2386" s="672">
        <v>45378</v>
      </c>
      <c r="C2386" s="671" t="s">
        <v>396</v>
      </c>
      <c r="D2386" s="606" t="s">
        <v>397</v>
      </c>
      <c r="E2386" s="670"/>
      <c r="F2386" s="670"/>
      <c r="G2386" s="670"/>
      <c r="H2386" s="670"/>
      <c r="I2386" s="670"/>
      <c r="J2386" s="670"/>
      <c r="K2386" s="670"/>
      <c r="L2386" s="607">
        <v>1443.95</v>
      </c>
      <c r="M2386" s="670"/>
      <c r="N2386" s="670"/>
      <c r="O2386" s="670"/>
      <c r="P2386" s="670"/>
      <c r="Q2386" s="603">
        <v>1443.95</v>
      </c>
      <c r="R2386" s="670"/>
      <c r="S2386" s="670"/>
      <c r="T2386" s="670"/>
      <c r="U2386" s="670"/>
      <c r="V2386" s="670"/>
      <c r="W2386" s="670"/>
      <c r="X2386" s="670"/>
      <c r="Y2386" s="608">
        <v>3</v>
      </c>
      <c r="Z2386" s="670"/>
      <c r="AA2386" s="670"/>
      <c r="AB2386" s="670"/>
      <c r="AC2386" s="670"/>
      <c r="AD2386" s="605">
        <v>3</v>
      </c>
    </row>
    <row r="2387" spans="1:30" ht="15.75" thickBot="1" x14ac:dyDescent="0.3">
      <c r="A2387" s="593" t="s">
        <v>441</v>
      </c>
      <c r="B2387" s="673">
        <v>45380</v>
      </c>
      <c r="C2387" s="671" t="s">
        <v>396</v>
      </c>
      <c r="D2387" s="600" t="s">
        <v>397</v>
      </c>
      <c r="E2387" s="602"/>
      <c r="F2387" s="602"/>
      <c r="G2387" s="602"/>
      <c r="H2387" s="602"/>
      <c r="I2387" s="602"/>
      <c r="J2387" s="602"/>
      <c r="K2387" s="602"/>
      <c r="L2387" s="601">
        <v>3901.08</v>
      </c>
      <c r="M2387" s="602"/>
      <c r="N2387" s="602"/>
      <c r="O2387" s="602"/>
      <c r="P2387" s="602"/>
      <c r="Q2387" s="603">
        <v>3901.08</v>
      </c>
      <c r="R2387" s="602"/>
      <c r="S2387" s="602"/>
      <c r="T2387" s="602"/>
      <c r="U2387" s="602"/>
      <c r="V2387" s="602"/>
      <c r="W2387" s="602"/>
      <c r="X2387" s="602"/>
      <c r="Y2387" s="604">
        <v>4</v>
      </c>
      <c r="Z2387" s="602"/>
      <c r="AA2387" s="602"/>
      <c r="AB2387" s="602"/>
      <c r="AC2387" s="602"/>
      <c r="AD2387" s="605">
        <v>4</v>
      </c>
    </row>
    <row r="2388" spans="1:30" ht="15.75" thickBot="1" x14ac:dyDescent="0.3">
      <c r="A2388" s="593" t="s">
        <v>441</v>
      </c>
      <c r="B2388" s="672">
        <v>45386</v>
      </c>
      <c r="C2388" s="671" t="s">
        <v>396</v>
      </c>
      <c r="D2388" s="606" t="s">
        <v>397</v>
      </c>
      <c r="E2388" s="670"/>
      <c r="F2388" s="670"/>
      <c r="G2388" s="670"/>
      <c r="H2388" s="670"/>
      <c r="I2388" s="670"/>
      <c r="J2388" s="670"/>
      <c r="K2388" s="670"/>
      <c r="L2388" s="607">
        <v>1211.1199999999999</v>
      </c>
      <c r="M2388" s="607">
        <v>314.63</v>
      </c>
      <c r="N2388" s="670"/>
      <c r="O2388" s="670"/>
      <c r="P2388" s="670"/>
      <c r="Q2388" s="603">
        <v>1525.75</v>
      </c>
      <c r="R2388" s="670"/>
      <c r="S2388" s="670"/>
      <c r="T2388" s="670"/>
      <c r="U2388" s="670"/>
      <c r="V2388" s="670"/>
      <c r="W2388" s="670"/>
      <c r="X2388" s="670"/>
      <c r="Y2388" s="608">
        <v>2</v>
      </c>
      <c r="Z2388" s="608">
        <v>1</v>
      </c>
      <c r="AA2388" s="670"/>
      <c r="AB2388" s="670"/>
      <c r="AC2388" s="670"/>
      <c r="AD2388" s="605">
        <v>3</v>
      </c>
    </row>
    <row r="2389" spans="1:30" ht="15.75" thickBot="1" x14ac:dyDescent="0.3">
      <c r="A2389" s="593" t="s">
        <v>441</v>
      </c>
      <c r="B2389" s="673">
        <v>45390</v>
      </c>
      <c r="C2389" s="671" t="s">
        <v>396</v>
      </c>
      <c r="D2389" s="600" t="s">
        <v>397</v>
      </c>
      <c r="E2389" s="602"/>
      <c r="F2389" s="602"/>
      <c r="G2389" s="602"/>
      <c r="H2389" s="602"/>
      <c r="I2389" s="602"/>
      <c r="J2389" s="602"/>
      <c r="K2389" s="602"/>
      <c r="L2389" s="601">
        <v>493.8</v>
      </c>
      <c r="M2389" s="601">
        <v>1200.4100000000001</v>
      </c>
      <c r="N2389" s="602"/>
      <c r="O2389" s="602"/>
      <c r="P2389" s="602"/>
      <c r="Q2389" s="603">
        <v>1694.21</v>
      </c>
      <c r="R2389" s="602"/>
      <c r="S2389" s="602"/>
      <c r="T2389" s="602"/>
      <c r="U2389" s="602"/>
      <c r="V2389" s="602"/>
      <c r="W2389" s="602"/>
      <c r="X2389" s="602"/>
      <c r="Y2389" s="604">
        <v>2</v>
      </c>
      <c r="Z2389" s="604">
        <v>2</v>
      </c>
      <c r="AA2389" s="602"/>
      <c r="AB2389" s="602"/>
      <c r="AC2389" s="602"/>
      <c r="AD2389" s="605">
        <v>4</v>
      </c>
    </row>
    <row r="2390" spans="1:30" ht="15.75" thickBot="1" x14ac:dyDescent="0.3">
      <c r="A2390" s="593" t="s">
        <v>441</v>
      </c>
      <c r="B2390" s="672">
        <v>45394</v>
      </c>
      <c r="C2390" s="671" t="s">
        <v>396</v>
      </c>
      <c r="D2390" s="606" t="s">
        <v>397</v>
      </c>
      <c r="E2390" s="670"/>
      <c r="F2390" s="670"/>
      <c r="G2390" s="670"/>
      <c r="H2390" s="670"/>
      <c r="I2390" s="670"/>
      <c r="J2390" s="670"/>
      <c r="K2390" s="670"/>
      <c r="L2390" s="670"/>
      <c r="M2390" s="607">
        <v>900</v>
      </c>
      <c r="N2390" s="670"/>
      <c r="O2390" s="670"/>
      <c r="P2390" s="670"/>
      <c r="Q2390" s="603">
        <v>900</v>
      </c>
      <c r="R2390" s="670"/>
      <c r="S2390" s="670"/>
      <c r="T2390" s="670"/>
      <c r="U2390" s="670"/>
      <c r="V2390" s="670"/>
      <c r="W2390" s="670"/>
      <c r="X2390" s="670"/>
      <c r="Y2390" s="670"/>
      <c r="Z2390" s="608">
        <v>2</v>
      </c>
      <c r="AA2390" s="670"/>
      <c r="AB2390" s="670"/>
      <c r="AC2390" s="670"/>
      <c r="AD2390" s="605">
        <v>2</v>
      </c>
    </row>
    <row r="2391" spans="1:30" ht="15.75" thickBot="1" x14ac:dyDescent="0.3">
      <c r="A2391" s="593" t="s">
        <v>441</v>
      </c>
      <c r="B2391" s="673">
        <v>45404</v>
      </c>
      <c r="C2391" s="671" t="s">
        <v>396</v>
      </c>
      <c r="D2391" s="600" t="s">
        <v>397</v>
      </c>
      <c r="E2391" s="602"/>
      <c r="F2391" s="602"/>
      <c r="G2391" s="602"/>
      <c r="H2391" s="602"/>
      <c r="I2391" s="602"/>
      <c r="J2391" s="602"/>
      <c r="K2391" s="602"/>
      <c r="L2391" s="602"/>
      <c r="M2391" s="601">
        <v>997.09</v>
      </c>
      <c r="N2391" s="602"/>
      <c r="O2391" s="602"/>
      <c r="P2391" s="602"/>
      <c r="Q2391" s="603">
        <v>997.09</v>
      </c>
      <c r="R2391" s="602"/>
      <c r="S2391" s="602"/>
      <c r="T2391" s="602"/>
      <c r="U2391" s="602"/>
      <c r="V2391" s="602"/>
      <c r="W2391" s="602"/>
      <c r="X2391" s="602"/>
      <c r="Y2391" s="602"/>
      <c r="Z2391" s="604">
        <v>2</v>
      </c>
      <c r="AA2391" s="602"/>
      <c r="AB2391" s="602"/>
      <c r="AC2391" s="602"/>
      <c r="AD2391" s="605">
        <v>2</v>
      </c>
    </row>
    <row r="2392" spans="1:30" ht="15.75" thickBot="1" x14ac:dyDescent="0.3">
      <c r="A2392" s="593" t="s">
        <v>441</v>
      </c>
      <c r="B2392" s="672">
        <v>45408</v>
      </c>
      <c r="C2392" s="671" t="s">
        <v>396</v>
      </c>
      <c r="D2392" s="606" t="s">
        <v>397</v>
      </c>
      <c r="E2392" s="670"/>
      <c r="F2392" s="670"/>
      <c r="G2392" s="670"/>
      <c r="H2392" s="670"/>
      <c r="I2392" s="670"/>
      <c r="J2392" s="670"/>
      <c r="K2392" s="670"/>
      <c r="L2392" s="670"/>
      <c r="M2392" s="607">
        <v>163.44</v>
      </c>
      <c r="N2392" s="670"/>
      <c r="O2392" s="670"/>
      <c r="P2392" s="670"/>
      <c r="Q2392" s="603">
        <v>163.44</v>
      </c>
      <c r="R2392" s="670"/>
      <c r="S2392" s="670"/>
      <c r="T2392" s="670"/>
      <c r="U2392" s="670"/>
      <c r="V2392" s="670"/>
      <c r="W2392" s="670"/>
      <c r="X2392" s="670"/>
      <c r="Y2392" s="670"/>
      <c r="Z2392" s="608">
        <v>2</v>
      </c>
      <c r="AA2392" s="670"/>
      <c r="AB2392" s="670"/>
      <c r="AC2392" s="670"/>
      <c r="AD2392" s="605">
        <v>2</v>
      </c>
    </row>
    <row r="2393" spans="1:30" ht="15.75" thickBot="1" x14ac:dyDescent="0.3">
      <c r="A2393" s="593" t="s">
        <v>441</v>
      </c>
      <c r="B2393" s="673">
        <v>45413</v>
      </c>
      <c r="C2393" s="671" t="s">
        <v>396</v>
      </c>
      <c r="D2393" s="600" t="s">
        <v>397</v>
      </c>
      <c r="E2393" s="602"/>
      <c r="F2393" s="602"/>
      <c r="G2393" s="602"/>
      <c r="H2393" s="602"/>
      <c r="I2393" s="602"/>
      <c r="J2393" s="602"/>
      <c r="K2393" s="602"/>
      <c r="L2393" s="602"/>
      <c r="M2393" s="601">
        <v>156.57</v>
      </c>
      <c r="N2393" s="601">
        <v>267.02</v>
      </c>
      <c r="O2393" s="602"/>
      <c r="P2393" s="602"/>
      <c r="Q2393" s="603">
        <v>423.59</v>
      </c>
      <c r="R2393" s="602"/>
      <c r="S2393" s="602"/>
      <c r="T2393" s="602"/>
      <c r="U2393" s="602"/>
      <c r="V2393" s="602"/>
      <c r="W2393" s="602"/>
      <c r="X2393" s="602"/>
      <c r="Y2393" s="602"/>
      <c r="Z2393" s="604">
        <v>1</v>
      </c>
      <c r="AA2393" s="604">
        <v>1</v>
      </c>
      <c r="AB2393" s="602"/>
      <c r="AC2393" s="602"/>
      <c r="AD2393" s="605">
        <v>2</v>
      </c>
    </row>
    <row r="2394" spans="1:30" ht="15.75" thickBot="1" x14ac:dyDescent="0.3">
      <c r="A2394" s="593" t="s">
        <v>441</v>
      </c>
      <c r="B2394" s="672">
        <v>45415</v>
      </c>
      <c r="C2394" s="671" t="s">
        <v>396</v>
      </c>
      <c r="D2394" s="606" t="s">
        <v>397</v>
      </c>
      <c r="E2394" s="670"/>
      <c r="F2394" s="670"/>
      <c r="G2394" s="670"/>
      <c r="H2394" s="670"/>
      <c r="I2394" s="670"/>
      <c r="J2394" s="670"/>
      <c r="K2394" s="670"/>
      <c r="L2394" s="670"/>
      <c r="M2394" s="607">
        <v>2825.86</v>
      </c>
      <c r="N2394" s="670"/>
      <c r="O2394" s="670"/>
      <c r="P2394" s="670"/>
      <c r="Q2394" s="603">
        <v>2825.86</v>
      </c>
      <c r="R2394" s="670"/>
      <c r="S2394" s="670"/>
      <c r="T2394" s="670"/>
      <c r="U2394" s="670"/>
      <c r="V2394" s="670"/>
      <c r="W2394" s="670"/>
      <c r="X2394" s="670"/>
      <c r="Y2394" s="670"/>
      <c r="Z2394" s="608">
        <v>6</v>
      </c>
      <c r="AA2394" s="670"/>
      <c r="AB2394" s="670"/>
      <c r="AC2394" s="670"/>
      <c r="AD2394" s="605">
        <v>6</v>
      </c>
    </row>
    <row r="2395" spans="1:30" ht="15.75" thickBot="1" x14ac:dyDescent="0.3">
      <c r="A2395" s="593" t="s">
        <v>441</v>
      </c>
      <c r="B2395" s="673">
        <v>45426</v>
      </c>
      <c r="C2395" s="671" t="s">
        <v>396</v>
      </c>
      <c r="D2395" s="600" t="s">
        <v>397</v>
      </c>
      <c r="E2395" s="602"/>
      <c r="F2395" s="602"/>
      <c r="G2395" s="602"/>
      <c r="H2395" s="602"/>
      <c r="I2395" s="602"/>
      <c r="J2395" s="602"/>
      <c r="K2395" s="602"/>
      <c r="L2395" s="602"/>
      <c r="M2395" s="602"/>
      <c r="N2395" s="601">
        <v>1927.77</v>
      </c>
      <c r="O2395" s="602"/>
      <c r="P2395" s="602"/>
      <c r="Q2395" s="603">
        <v>1927.77</v>
      </c>
      <c r="R2395" s="602"/>
      <c r="S2395" s="602"/>
      <c r="T2395" s="602"/>
      <c r="U2395" s="602"/>
      <c r="V2395" s="602"/>
      <c r="W2395" s="602"/>
      <c r="X2395" s="602"/>
      <c r="Y2395" s="602"/>
      <c r="Z2395" s="602"/>
      <c r="AA2395" s="604">
        <v>1</v>
      </c>
      <c r="AB2395" s="602"/>
      <c r="AC2395" s="602"/>
      <c r="AD2395" s="605">
        <v>1</v>
      </c>
    </row>
    <row r="2396" spans="1:30" ht="15.75" thickBot="1" x14ac:dyDescent="0.3">
      <c r="A2396" s="593" t="s">
        <v>441</v>
      </c>
      <c r="B2396" s="672">
        <v>45435</v>
      </c>
      <c r="C2396" s="671" t="s">
        <v>396</v>
      </c>
      <c r="D2396" s="606" t="s">
        <v>397</v>
      </c>
      <c r="E2396" s="670"/>
      <c r="F2396" s="670"/>
      <c r="G2396" s="670"/>
      <c r="H2396" s="670"/>
      <c r="I2396" s="670"/>
      <c r="J2396" s="670"/>
      <c r="K2396" s="670"/>
      <c r="L2396" s="670"/>
      <c r="M2396" s="670"/>
      <c r="N2396" s="607">
        <v>1105.95</v>
      </c>
      <c r="O2396" s="670"/>
      <c r="P2396" s="670"/>
      <c r="Q2396" s="603">
        <v>1105.95</v>
      </c>
      <c r="R2396" s="670"/>
      <c r="S2396" s="670"/>
      <c r="T2396" s="670"/>
      <c r="U2396" s="670"/>
      <c r="V2396" s="670"/>
      <c r="W2396" s="670"/>
      <c r="X2396" s="670"/>
      <c r="Y2396" s="670"/>
      <c r="Z2396" s="670"/>
      <c r="AA2396" s="608">
        <v>3</v>
      </c>
      <c r="AB2396" s="670"/>
      <c r="AC2396" s="670"/>
      <c r="AD2396" s="605">
        <v>3</v>
      </c>
    </row>
    <row r="2397" spans="1:30" ht="15.75" thickBot="1" x14ac:dyDescent="0.3">
      <c r="A2397" s="593" t="s">
        <v>441</v>
      </c>
      <c r="B2397" s="673">
        <v>45446</v>
      </c>
      <c r="C2397" s="671" t="s">
        <v>396</v>
      </c>
      <c r="D2397" s="600" t="s">
        <v>397</v>
      </c>
      <c r="E2397" s="602"/>
      <c r="F2397" s="602"/>
      <c r="G2397" s="602"/>
      <c r="H2397" s="602"/>
      <c r="I2397" s="602"/>
      <c r="J2397" s="602"/>
      <c r="K2397" s="602"/>
      <c r="L2397" s="602"/>
      <c r="M2397" s="602"/>
      <c r="N2397" s="601">
        <v>240.45</v>
      </c>
      <c r="O2397" s="602"/>
      <c r="P2397" s="602"/>
      <c r="Q2397" s="603">
        <v>240.45</v>
      </c>
      <c r="R2397" s="602"/>
      <c r="S2397" s="602"/>
      <c r="T2397" s="602"/>
      <c r="U2397" s="602"/>
      <c r="V2397" s="602"/>
      <c r="W2397" s="602"/>
      <c r="X2397" s="602"/>
      <c r="Y2397" s="602"/>
      <c r="Z2397" s="602"/>
      <c r="AA2397" s="604">
        <v>1</v>
      </c>
      <c r="AB2397" s="602"/>
      <c r="AC2397" s="602"/>
      <c r="AD2397" s="605">
        <v>1</v>
      </c>
    </row>
    <row r="2398" spans="1:30" ht="15.75" thickBot="1" x14ac:dyDescent="0.3">
      <c r="A2398" s="593" t="s">
        <v>441</v>
      </c>
      <c r="B2398" s="672">
        <v>45450</v>
      </c>
      <c r="C2398" s="671" t="s">
        <v>396</v>
      </c>
      <c r="D2398" s="606" t="s">
        <v>397</v>
      </c>
      <c r="E2398" s="670"/>
      <c r="F2398" s="670"/>
      <c r="G2398" s="670"/>
      <c r="H2398" s="670"/>
      <c r="I2398" s="670"/>
      <c r="J2398" s="670"/>
      <c r="K2398" s="670"/>
      <c r="L2398" s="670"/>
      <c r="M2398" s="670"/>
      <c r="N2398" s="670"/>
      <c r="O2398" s="607">
        <v>1727.16</v>
      </c>
      <c r="P2398" s="670"/>
      <c r="Q2398" s="603">
        <v>1727.16</v>
      </c>
      <c r="R2398" s="670"/>
      <c r="S2398" s="670"/>
      <c r="T2398" s="670"/>
      <c r="U2398" s="670"/>
      <c r="V2398" s="670"/>
      <c r="W2398" s="670"/>
      <c r="X2398" s="670"/>
      <c r="Y2398" s="670"/>
      <c r="Z2398" s="670"/>
      <c r="AA2398" s="670"/>
      <c r="AB2398" s="608">
        <v>3</v>
      </c>
      <c r="AC2398" s="670"/>
      <c r="AD2398" s="605">
        <v>3</v>
      </c>
    </row>
    <row r="2399" spans="1:30" ht="15.75" thickBot="1" x14ac:dyDescent="0.3">
      <c r="A2399" s="593" t="s">
        <v>441</v>
      </c>
      <c r="B2399" s="673">
        <v>45453</v>
      </c>
      <c r="C2399" s="671" t="s">
        <v>396</v>
      </c>
      <c r="D2399" s="600" t="s">
        <v>397</v>
      </c>
      <c r="E2399" s="602"/>
      <c r="F2399" s="602"/>
      <c r="G2399" s="602"/>
      <c r="H2399" s="602"/>
      <c r="I2399" s="602"/>
      <c r="J2399" s="602"/>
      <c r="K2399" s="602"/>
      <c r="L2399" s="602"/>
      <c r="M2399" s="601">
        <v>1175.68</v>
      </c>
      <c r="N2399" s="602"/>
      <c r="O2399" s="602"/>
      <c r="P2399" s="602"/>
      <c r="Q2399" s="603">
        <v>1175.68</v>
      </c>
      <c r="R2399" s="602"/>
      <c r="S2399" s="602"/>
      <c r="T2399" s="602"/>
      <c r="U2399" s="602"/>
      <c r="V2399" s="602"/>
      <c r="W2399" s="602"/>
      <c r="X2399" s="602"/>
      <c r="Y2399" s="602"/>
      <c r="Z2399" s="604">
        <v>1</v>
      </c>
      <c r="AA2399" s="602"/>
      <c r="AB2399" s="602"/>
      <c r="AC2399" s="602"/>
      <c r="AD2399" s="605">
        <v>1</v>
      </c>
    </row>
    <row r="2400" spans="1:30" ht="15.75" thickBot="1" x14ac:dyDescent="0.3">
      <c r="A2400" s="593" t="s">
        <v>441</v>
      </c>
      <c r="B2400" s="672">
        <v>45455</v>
      </c>
      <c r="C2400" s="671" t="s">
        <v>396</v>
      </c>
      <c r="D2400" s="606" t="s">
        <v>397</v>
      </c>
      <c r="E2400" s="670"/>
      <c r="F2400" s="670"/>
      <c r="G2400" s="670"/>
      <c r="H2400" s="670"/>
      <c r="I2400" s="670"/>
      <c r="J2400" s="670"/>
      <c r="K2400" s="670"/>
      <c r="L2400" s="670"/>
      <c r="M2400" s="670"/>
      <c r="N2400" s="670"/>
      <c r="O2400" s="607">
        <v>3838.08</v>
      </c>
      <c r="P2400" s="670"/>
      <c r="Q2400" s="603">
        <v>3838.08</v>
      </c>
      <c r="R2400" s="670"/>
      <c r="S2400" s="670"/>
      <c r="T2400" s="670"/>
      <c r="U2400" s="670"/>
      <c r="V2400" s="670"/>
      <c r="W2400" s="670"/>
      <c r="X2400" s="670"/>
      <c r="Y2400" s="670"/>
      <c r="Z2400" s="670"/>
      <c r="AA2400" s="670"/>
      <c r="AB2400" s="608">
        <v>4</v>
      </c>
      <c r="AC2400" s="670"/>
      <c r="AD2400" s="605">
        <v>4</v>
      </c>
    </row>
    <row r="2401" spans="1:30" ht="15.75" thickBot="1" x14ac:dyDescent="0.3">
      <c r="A2401" s="593" t="s">
        <v>441</v>
      </c>
      <c r="B2401" s="673">
        <v>45456</v>
      </c>
      <c r="C2401" s="671" t="s">
        <v>396</v>
      </c>
      <c r="D2401" s="600" t="s">
        <v>397</v>
      </c>
      <c r="E2401" s="602"/>
      <c r="F2401" s="602"/>
      <c r="G2401" s="602"/>
      <c r="H2401" s="602"/>
      <c r="I2401" s="602"/>
      <c r="J2401" s="602"/>
      <c r="K2401" s="602"/>
      <c r="L2401" s="602"/>
      <c r="M2401" s="602"/>
      <c r="N2401" s="602"/>
      <c r="O2401" s="601">
        <v>372.89</v>
      </c>
      <c r="P2401" s="602"/>
      <c r="Q2401" s="603">
        <v>372.89</v>
      </c>
      <c r="R2401" s="602"/>
      <c r="S2401" s="602"/>
      <c r="T2401" s="602"/>
      <c r="U2401" s="602"/>
      <c r="V2401" s="602"/>
      <c r="W2401" s="602"/>
      <c r="X2401" s="602"/>
      <c r="Y2401" s="602"/>
      <c r="Z2401" s="602"/>
      <c r="AA2401" s="602"/>
      <c r="AB2401" s="604">
        <v>1</v>
      </c>
      <c r="AC2401" s="602"/>
      <c r="AD2401" s="605">
        <v>1</v>
      </c>
    </row>
    <row r="2402" spans="1:30" ht="15.75" thickBot="1" x14ac:dyDescent="0.3">
      <c r="A2402" s="593" t="s">
        <v>441</v>
      </c>
      <c r="B2402" s="672">
        <v>45460</v>
      </c>
      <c r="C2402" s="671" t="s">
        <v>396</v>
      </c>
      <c r="D2402" s="606" t="s">
        <v>397</v>
      </c>
      <c r="E2402" s="670"/>
      <c r="F2402" s="670"/>
      <c r="G2402" s="670"/>
      <c r="H2402" s="670"/>
      <c r="I2402" s="670"/>
      <c r="J2402" s="670"/>
      <c r="K2402" s="670"/>
      <c r="L2402" s="670"/>
      <c r="M2402" s="670"/>
      <c r="N2402" s="670"/>
      <c r="O2402" s="607">
        <v>415.34</v>
      </c>
      <c r="P2402" s="670"/>
      <c r="Q2402" s="603">
        <v>415.34</v>
      </c>
      <c r="R2402" s="670"/>
      <c r="S2402" s="670"/>
      <c r="T2402" s="670"/>
      <c r="U2402" s="670"/>
      <c r="V2402" s="670"/>
      <c r="W2402" s="670"/>
      <c r="X2402" s="670"/>
      <c r="Y2402" s="670"/>
      <c r="Z2402" s="670"/>
      <c r="AA2402" s="670"/>
      <c r="AB2402" s="608">
        <v>2</v>
      </c>
      <c r="AC2402" s="670"/>
      <c r="AD2402" s="605">
        <v>2</v>
      </c>
    </row>
    <row r="2403" spans="1:30" ht="15.75" thickBot="1" x14ac:dyDescent="0.3">
      <c r="A2403" s="593" t="s">
        <v>441</v>
      </c>
      <c r="B2403" s="673">
        <v>45463</v>
      </c>
      <c r="C2403" s="671" t="s">
        <v>396</v>
      </c>
      <c r="D2403" s="600" t="s">
        <v>397</v>
      </c>
      <c r="E2403" s="602"/>
      <c r="F2403" s="602"/>
      <c r="G2403" s="602"/>
      <c r="H2403" s="602"/>
      <c r="I2403" s="602"/>
      <c r="J2403" s="602"/>
      <c r="K2403" s="602"/>
      <c r="L2403" s="602"/>
      <c r="M2403" s="602"/>
      <c r="N2403" s="602"/>
      <c r="O2403" s="601">
        <v>251.44</v>
      </c>
      <c r="P2403" s="602"/>
      <c r="Q2403" s="603">
        <v>251.44</v>
      </c>
      <c r="R2403" s="602"/>
      <c r="S2403" s="602"/>
      <c r="T2403" s="602"/>
      <c r="U2403" s="602"/>
      <c r="V2403" s="602"/>
      <c r="W2403" s="602"/>
      <c r="X2403" s="602"/>
      <c r="Y2403" s="602"/>
      <c r="Z2403" s="602"/>
      <c r="AA2403" s="602"/>
      <c r="AB2403" s="604">
        <v>1</v>
      </c>
      <c r="AC2403" s="602"/>
      <c r="AD2403" s="605">
        <v>1</v>
      </c>
    </row>
    <row r="2404" spans="1:30" ht="15.75" thickBot="1" x14ac:dyDescent="0.3">
      <c r="A2404" s="593" t="s">
        <v>441</v>
      </c>
      <c r="B2404" s="672">
        <v>45468</v>
      </c>
      <c r="C2404" s="671" t="s">
        <v>396</v>
      </c>
      <c r="D2404" s="606" t="s">
        <v>397</v>
      </c>
      <c r="E2404" s="670"/>
      <c r="F2404" s="670"/>
      <c r="G2404" s="670"/>
      <c r="H2404" s="670"/>
      <c r="I2404" s="670"/>
      <c r="J2404" s="670"/>
      <c r="K2404" s="670"/>
      <c r="L2404" s="670"/>
      <c r="M2404" s="670"/>
      <c r="N2404" s="670"/>
      <c r="O2404" s="607">
        <v>1021.61</v>
      </c>
      <c r="P2404" s="670"/>
      <c r="Q2404" s="603">
        <v>1021.61</v>
      </c>
      <c r="R2404" s="670"/>
      <c r="S2404" s="670"/>
      <c r="T2404" s="670"/>
      <c r="U2404" s="670"/>
      <c r="V2404" s="670"/>
      <c r="W2404" s="670"/>
      <c r="X2404" s="670"/>
      <c r="Y2404" s="670"/>
      <c r="Z2404" s="670"/>
      <c r="AA2404" s="670"/>
      <c r="AB2404" s="608">
        <v>2</v>
      </c>
      <c r="AC2404" s="670"/>
      <c r="AD2404" s="605">
        <v>2</v>
      </c>
    </row>
    <row r="2405" spans="1:30" ht="15.75" thickBot="1" x14ac:dyDescent="0.3">
      <c r="A2405" s="593" t="s">
        <v>441</v>
      </c>
      <c r="B2405" s="673">
        <v>45483</v>
      </c>
      <c r="C2405" s="671" t="s">
        <v>396</v>
      </c>
      <c r="D2405" s="600" t="s">
        <v>397</v>
      </c>
      <c r="E2405" s="602"/>
      <c r="F2405" s="602"/>
      <c r="G2405" s="602"/>
      <c r="H2405" s="602"/>
      <c r="I2405" s="602"/>
      <c r="J2405" s="602"/>
      <c r="K2405" s="602"/>
      <c r="L2405" s="602"/>
      <c r="M2405" s="602"/>
      <c r="N2405" s="602"/>
      <c r="O2405" s="601">
        <v>1188.32</v>
      </c>
      <c r="P2405" s="602"/>
      <c r="Q2405" s="603">
        <v>1188.32</v>
      </c>
      <c r="R2405" s="602"/>
      <c r="S2405" s="602"/>
      <c r="T2405" s="602"/>
      <c r="U2405" s="602"/>
      <c r="V2405" s="602"/>
      <c r="W2405" s="602"/>
      <c r="X2405" s="602"/>
      <c r="Y2405" s="602"/>
      <c r="Z2405" s="602"/>
      <c r="AA2405" s="602"/>
      <c r="AB2405" s="604">
        <v>2</v>
      </c>
      <c r="AC2405" s="602"/>
      <c r="AD2405" s="605">
        <v>2</v>
      </c>
    </row>
    <row r="2406" spans="1:30" ht="15.75" thickBot="1" x14ac:dyDescent="0.3">
      <c r="A2406" s="593" t="s">
        <v>441</v>
      </c>
      <c r="B2406" s="672">
        <v>45490</v>
      </c>
      <c r="C2406" s="671" t="s">
        <v>396</v>
      </c>
      <c r="D2406" s="606" t="s">
        <v>397</v>
      </c>
      <c r="E2406" s="670"/>
      <c r="F2406" s="670"/>
      <c r="G2406" s="670"/>
      <c r="H2406" s="670"/>
      <c r="I2406" s="670"/>
      <c r="J2406" s="670"/>
      <c r="K2406" s="670"/>
      <c r="L2406" s="670"/>
      <c r="M2406" s="670"/>
      <c r="N2406" s="670"/>
      <c r="O2406" s="607">
        <v>211.27</v>
      </c>
      <c r="P2406" s="607">
        <v>243.47</v>
      </c>
      <c r="Q2406" s="603">
        <v>454.74</v>
      </c>
      <c r="R2406" s="670"/>
      <c r="S2406" s="670"/>
      <c r="T2406" s="670"/>
      <c r="U2406" s="670"/>
      <c r="V2406" s="670"/>
      <c r="W2406" s="670"/>
      <c r="X2406" s="670"/>
      <c r="Y2406" s="670"/>
      <c r="Z2406" s="670"/>
      <c r="AA2406" s="670"/>
      <c r="AB2406" s="608">
        <v>1</v>
      </c>
      <c r="AC2406" s="608">
        <v>1</v>
      </c>
      <c r="AD2406" s="605">
        <v>2</v>
      </c>
    </row>
    <row r="2407" spans="1:30" ht="15.75" thickBot="1" x14ac:dyDescent="0.3">
      <c r="A2407" s="593" t="s">
        <v>441</v>
      </c>
      <c r="B2407" s="673">
        <v>45491</v>
      </c>
      <c r="C2407" s="671" t="s">
        <v>396</v>
      </c>
      <c r="D2407" s="600" t="s">
        <v>397</v>
      </c>
      <c r="E2407" s="602"/>
      <c r="F2407" s="602"/>
      <c r="G2407" s="602"/>
      <c r="H2407" s="602"/>
      <c r="I2407" s="602"/>
      <c r="J2407" s="602"/>
      <c r="K2407" s="602"/>
      <c r="L2407" s="602"/>
      <c r="M2407" s="602"/>
      <c r="N2407" s="602"/>
      <c r="O2407" s="602"/>
      <c r="P2407" s="601">
        <v>367.18</v>
      </c>
      <c r="Q2407" s="603">
        <v>367.18</v>
      </c>
      <c r="R2407" s="602"/>
      <c r="S2407" s="602"/>
      <c r="T2407" s="602"/>
      <c r="U2407" s="602"/>
      <c r="V2407" s="602"/>
      <c r="W2407" s="602"/>
      <c r="X2407" s="602"/>
      <c r="Y2407" s="602"/>
      <c r="Z2407" s="602"/>
      <c r="AA2407" s="602"/>
      <c r="AB2407" s="602"/>
      <c r="AC2407" s="604">
        <v>2</v>
      </c>
      <c r="AD2407" s="605">
        <v>2</v>
      </c>
    </row>
    <row r="2408" spans="1:30" ht="15.75" thickBot="1" x14ac:dyDescent="0.3">
      <c r="A2408" s="593" t="s">
        <v>441</v>
      </c>
      <c r="B2408" s="672">
        <v>45502</v>
      </c>
      <c r="C2408" s="671" t="s">
        <v>396</v>
      </c>
      <c r="D2408" s="606" t="s">
        <v>397</v>
      </c>
      <c r="E2408" s="670"/>
      <c r="F2408" s="670"/>
      <c r="G2408" s="670"/>
      <c r="H2408" s="670"/>
      <c r="I2408" s="670"/>
      <c r="J2408" s="670"/>
      <c r="K2408" s="670"/>
      <c r="L2408" s="670"/>
      <c r="M2408" s="670"/>
      <c r="N2408" s="670"/>
      <c r="O2408" s="670"/>
      <c r="P2408" s="607">
        <v>251.01</v>
      </c>
      <c r="Q2408" s="603">
        <v>251.01</v>
      </c>
      <c r="R2408" s="670"/>
      <c r="S2408" s="670"/>
      <c r="T2408" s="670"/>
      <c r="U2408" s="670"/>
      <c r="V2408" s="670"/>
      <c r="W2408" s="670"/>
      <c r="X2408" s="670"/>
      <c r="Y2408" s="670"/>
      <c r="Z2408" s="670"/>
      <c r="AA2408" s="670"/>
      <c r="AB2408" s="670"/>
      <c r="AC2408" s="608">
        <v>1</v>
      </c>
      <c r="AD2408" s="605">
        <v>1</v>
      </c>
    </row>
    <row r="2409" spans="1:30" ht="15.75" thickBot="1" x14ac:dyDescent="0.3">
      <c r="A2409" s="593" t="s">
        <v>441</v>
      </c>
      <c r="B2409" s="673">
        <v>45505</v>
      </c>
      <c r="C2409" s="671" t="s">
        <v>396</v>
      </c>
      <c r="D2409" s="600" t="s">
        <v>397</v>
      </c>
      <c r="E2409" s="602"/>
      <c r="F2409" s="602"/>
      <c r="G2409" s="602"/>
      <c r="H2409" s="602"/>
      <c r="I2409" s="602"/>
      <c r="J2409" s="602"/>
      <c r="K2409" s="602"/>
      <c r="L2409" s="602"/>
      <c r="M2409" s="602"/>
      <c r="N2409" s="602"/>
      <c r="O2409" s="602"/>
      <c r="P2409" s="601">
        <v>500</v>
      </c>
      <c r="Q2409" s="603">
        <v>500</v>
      </c>
      <c r="R2409" s="602"/>
      <c r="S2409" s="602"/>
      <c r="T2409" s="602"/>
      <c r="U2409" s="602"/>
      <c r="V2409" s="602"/>
      <c r="W2409" s="602"/>
      <c r="X2409" s="602"/>
      <c r="Y2409" s="602"/>
      <c r="Z2409" s="602"/>
      <c r="AA2409" s="602"/>
      <c r="AB2409" s="602"/>
      <c r="AC2409" s="604">
        <v>1</v>
      </c>
      <c r="AD2409" s="605">
        <v>1</v>
      </c>
    </row>
    <row r="2410" spans="1:30" ht="15.75" thickBot="1" x14ac:dyDescent="0.3">
      <c r="A2410" s="593" t="s">
        <v>441</v>
      </c>
      <c r="B2410" s="692" t="s">
        <v>398</v>
      </c>
      <c r="C2410" s="692" t="s">
        <v>396</v>
      </c>
      <c r="D2410" s="606" t="s">
        <v>402</v>
      </c>
      <c r="E2410" s="670"/>
      <c r="F2410" s="670"/>
      <c r="G2410" s="670"/>
      <c r="H2410" s="670"/>
      <c r="I2410" s="670"/>
      <c r="J2410" s="670"/>
      <c r="K2410" s="670"/>
      <c r="L2410" s="670"/>
      <c r="M2410" s="670"/>
      <c r="N2410" s="670"/>
      <c r="O2410" s="670"/>
      <c r="P2410" s="670"/>
      <c r="Q2410" s="591"/>
      <c r="R2410" s="670"/>
      <c r="S2410" s="670"/>
      <c r="T2410" s="670"/>
      <c r="U2410" s="670"/>
      <c r="V2410" s="670"/>
      <c r="W2410" s="608">
        <v>1</v>
      </c>
      <c r="X2410" s="670"/>
      <c r="Y2410" s="670"/>
      <c r="Z2410" s="608">
        <v>1</v>
      </c>
      <c r="AA2410" s="670"/>
      <c r="AB2410" s="608">
        <v>1</v>
      </c>
      <c r="AC2410" s="670"/>
      <c r="AD2410" s="605">
        <v>3</v>
      </c>
    </row>
    <row r="2411" spans="1:30" ht="15.75" thickBot="1" x14ac:dyDescent="0.3">
      <c r="A2411" s="593" t="s">
        <v>441</v>
      </c>
      <c r="B2411" s="692" t="s">
        <v>398</v>
      </c>
      <c r="C2411" s="692" t="s">
        <v>396</v>
      </c>
      <c r="D2411" s="600" t="s">
        <v>397</v>
      </c>
      <c r="E2411" s="602"/>
      <c r="F2411" s="602"/>
      <c r="G2411" s="602"/>
      <c r="H2411" s="602"/>
      <c r="I2411" s="602"/>
      <c r="J2411" s="602"/>
      <c r="K2411" s="602"/>
      <c r="L2411" s="602"/>
      <c r="M2411" s="602"/>
      <c r="N2411" s="602"/>
      <c r="O2411" s="602"/>
      <c r="P2411" s="602"/>
      <c r="Q2411" s="591"/>
      <c r="R2411" s="604">
        <v>9</v>
      </c>
      <c r="S2411" s="604">
        <v>3</v>
      </c>
      <c r="T2411" s="604">
        <v>8</v>
      </c>
      <c r="U2411" s="604">
        <v>7</v>
      </c>
      <c r="V2411" s="604">
        <v>6</v>
      </c>
      <c r="W2411" s="604">
        <v>19</v>
      </c>
      <c r="X2411" s="604">
        <v>20</v>
      </c>
      <c r="Y2411" s="604">
        <v>10</v>
      </c>
      <c r="Z2411" s="604">
        <v>14</v>
      </c>
      <c r="AA2411" s="604">
        <v>4</v>
      </c>
      <c r="AB2411" s="604">
        <v>8</v>
      </c>
      <c r="AC2411" s="604">
        <v>5</v>
      </c>
      <c r="AD2411" s="605">
        <v>101</v>
      </c>
    </row>
    <row r="2412" spans="1:30" ht="15.75" thickBot="1" x14ac:dyDescent="0.3">
      <c r="A2412" s="593" t="s">
        <v>441</v>
      </c>
      <c r="B2412" s="692" t="s">
        <v>398</v>
      </c>
      <c r="C2412" s="692" t="s">
        <v>396</v>
      </c>
      <c r="D2412" s="606" t="s">
        <v>399</v>
      </c>
      <c r="E2412" s="670"/>
      <c r="F2412" s="670"/>
      <c r="G2412" s="670"/>
      <c r="H2412" s="670"/>
      <c r="I2412" s="670"/>
      <c r="J2412" s="670"/>
      <c r="K2412" s="670"/>
      <c r="L2412" s="670"/>
      <c r="M2412" s="670"/>
      <c r="N2412" s="670"/>
      <c r="O2412" s="670"/>
      <c r="P2412" s="670"/>
      <c r="Q2412" s="591"/>
      <c r="R2412" s="670"/>
      <c r="S2412" s="670"/>
      <c r="T2412" s="670"/>
      <c r="U2412" s="670"/>
      <c r="V2412" s="670"/>
      <c r="W2412" s="670"/>
      <c r="X2412" s="670"/>
      <c r="Y2412" s="670"/>
      <c r="Z2412" s="670"/>
      <c r="AA2412" s="670"/>
      <c r="AB2412" s="608">
        <v>1</v>
      </c>
      <c r="AC2412" s="670"/>
      <c r="AD2412" s="605">
        <v>1</v>
      </c>
    </row>
    <row r="2413" spans="1:30" ht="15.75" thickBot="1" x14ac:dyDescent="0.3">
      <c r="A2413" s="593" t="s">
        <v>441</v>
      </c>
      <c r="B2413" s="671" t="s">
        <v>400</v>
      </c>
      <c r="C2413" s="671" t="s">
        <v>400</v>
      </c>
      <c r="D2413" s="609" t="s">
        <v>400</v>
      </c>
      <c r="E2413" s="603">
        <v>6297.7</v>
      </c>
      <c r="F2413" s="603">
        <v>1923.94</v>
      </c>
      <c r="G2413" s="603">
        <v>3510.14</v>
      </c>
      <c r="H2413" s="603">
        <v>4527.6899999999996</v>
      </c>
      <c r="I2413" s="603">
        <v>3133.38</v>
      </c>
      <c r="J2413" s="603">
        <v>12007.8</v>
      </c>
      <c r="K2413" s="603">
        <v>16375.02</v>
      </c>
      <c r="L2413" s="603">
        <v>9288.52</v>
      </c>
      <c r="M2413" s="603">
        <v>7733.68</v>
      </c>
      <c r="N2413" s="603">
        <v>3541.19</v>
      </c>
      <c r="O2413" s="603">
        <v>9026.11</v>
      </c>
      <c r="P2413" s="603">
        <v>1361.66</v>
      </c>
      <c r="Q2413" s="603">
        <v>78726.83</v>
      </c>
      <c r="R2413" s="610">
        <v>12</v>
      </c>
      <c r="S2413" s="610">
        <v>4</v>
      </c>
      <c r="T2413" s="610">
        <v>9</v>
      </c>
      <c r="U2413" s="610">
        <v>9</v>
      </c>
      <c r="V2413" s="610">
        <v>7</v>
      </c>
      <c r="W2413" s="610">
        <v>25</v>
      </c>
      <c r="X2413" s="610">
        <v>25</v>
      </c>
      <c r="Y2413" s="610">
        <v>14</v>
      </c>
      <c r="Z2413" s="610">
        <v>18</v>
      </c>
      <c r="AA2413" s="610">
        <v>6</v>
      </c>
      <c r="AB2413" s="610">
        <v>18</v>
      </c>
      <c r="AC2413" s="610">
        <v>7</v>
      </c>
      <c r="AD2413" s="605">
        <v>138</v>
      </c>
    </row>
    <row r="2414" spans="1:30" x14ac:dyDescent="0.25">
      <c r="A2414" s="671" t="s">
        <v>394</v>
      </c>
      <c r="B2414" s="671" t="s">
        <v>400</v>
      </c>
      <c r="C2414" s="671" t="s">
        <v>400</v>
      </c>
      <c r="D2414" s="609" t="s">
        <v>400</v>
      </c>
      <c r="E2414" s="603">
        <v>3729261.07</v>
      </c>
      <c r="F2414" s="603">
        <v>1547265.69</v>
      </c>
      <c r="G2414" s="603">
        <v>4751797.6500000004</v>
      </c>
      <c r="H2414" s="603">
        <v>7576496.9299999997</v>
      </c>
      <c r="I2414" s="603">
        <v>4776672.5999999996</v>
      </c>
      <c r="J2414" s="603">
        <v>6317582.79</v>
      </c>
      <c r="K2414" s="603">
        <v>6844945.8399999999</v>
      </c>
      <c r="L2414" s="603">
        <v>6188555.1299999999</v>
      </c>
      <c r="M2414" s="603">
        <v>7065031.46</v>
      </c>
      <c r="N2414" s="603">
        <v>8584453.6600000001</v>
      </c>
      <c r="O2414" s="603">
        <v>4975491.6100000003</v>
      </c>
      <c r="P2414" s="603">
        <v>3990818.41</v>
      </c>
      <c r="Q2414" s="603">
        <v>66348372.840000004</v>
      </c>
      <c r="R2414" s="610">
        <v>4119</v>
      </c>
      <c r="S2414" s="610">
        <v>2583</v>
      </c>
      <c r="T2414" s="610">
        <v>5883</v>
      </c>
      <c r="U2414" s="610">
        <v>10165</v>
      </c>
      <c r="V2414" s="610">
        <v>6849</v>
      </c>
      <c r="W2414" s="610">
        <v>8501</v>
      </c>
      <c r="X2414" s="610">
        <v>9213</v>
      </c>
      <c r="Y2414" s="610">
        <v>8235</v>
      </c>
      <c r="Z2414" s="610">
        <v>9380</v>
      </c>
      <c r="AA2414" s="610">
        <v>10967</v>
      </c>
      <c r="AB2414" s="610">
        <v>7520</v>
      </c>
      <c r="AC2414" s="610">
        <v>8580</v>
      </c>
      <c r="AD2414" s="605">
        <v>71148</v>
      </c>
    </row>
  </sheetData>
  <mergeCells count="620">
    <mergeCell ref="E4:Q4"/>
    <mergeCell ref="B32:B33"/>
    <mergeCell ref="C32:C33"/>
    <mergeCell ref="B38:B39"/>
    <mergeCell ref="C38:C39"/>
    <mergeCell ref="B78:B79"/>
    <mergeCell ref="C78:C79"/>
    <mergeCell ref="B41:B42"/>
    <mergeCell ref="C41:C42"/>
    <mergeCell ref="B44:B45"/>
    <mergeCell ref="C44:C45"/>
    <mergeCell ref="B48:B49"/>
    <mergeCell ref="C48:C49"/>
    <mergeCell ref="B85:B86"/>
    <mergeCell ref="C85:C86"/>
    <mergeCell ref="B90:B91"/>
    <mergeCell ref="C90:C91"/>
    <mergeCell ref="B54:B55"/>
    <mergeCell ref="C54:C55"/>
    <mergeCell ref="B56:B57"/>
    <mergeCell ref="C56:C57"/>
    <mergeCell ref="B58:B59"/>
    <mergeCell ref="C58:C59"/>
    <mergeCell ref="B99:B100"/>
    <mergeCell ref="C99:C100"/>
    <mergeCell ref="B101:B102"/>
    <mergeCell ref="C101:C102"/>
    <mergeCell ref="B107:B108"/>
    <mergeCell ref="C107:C108"/>
    <mergeCell ref="B161:B163"/>
    <mergeCell ref="C161:C163"/>
    <mergeCell ref="B267:B270"/>
    <mergeCell ref="C267:C270"/>
    <mergeCell ref="B121:B122"/>
    <mergeCell ref="C121:C122"/>
    <mergeCell ref="B126:B129"/>
    <mergeCell ref="C126:C129"/>
    <mergeCell ref="B311:B313"/>
    <mergeCell ref="C311:C313"/>
    <mergeCell ref="B273:B274"/>
    <mergeCell ref="C273:C274"/>
    <mergeCell ref="B275:B276"/>
    <mergeCell ref="C275:C276"/>
    <mergeCell ref="B277:B278"/>
    <mergeCell ref="C277:C278"/>
    <mergeCell ref="B282:B284"/>
    <mergeCell ref="C282:C284"/>
    <mergeCell ref="B285:B286"/>
    <mergeCell ref="C285:C286"/>
    <mergeCell ref="B287:B288"/>
    <mergeCell ref="C287:C288"/>
    <mergeCell ref="B292:B294"/>
    <mergeCell ref="C292:C294"/>
    <mergeCell ref="B295:B297"/>
    <mergeCell ref="C295:C297"/>
    <mergeCell ref="B300:B302"/>
    <mergeCell ref="C300:C302"/>
    <mergeCell ref="B305:B306"/>
    <mergeCell ref="C305:C306"/>
    <mergeCell ref="B307:B308"/>
    <mergeCell ref="C307:C308"/>
    <mergeCell ref="B347:B348"/>
    <mergeCell ref="C347:C348"/>
    <mergeCell ref="B314:B316"/>
    <mergeCell ref="C314:C316"/>
    <mergeCell ref="B317:B318"/>
    <mergeCell ref="C317:C318"/>
    <mergeCell ref="B319:B320"/>
    <mergeCell ref="C319:C320"/>
    <mergeCell ref="B322:B324"/>
    <mergeCell ref="C322:C324"/>
    <mergeCell ref="B327:B329"/>
    <mergeCell ref="C327:C329"/>
    <mergeCell ref="B332:B333"/>
    <mergeCell ref="C332:C333"/>
    <mergeCell ref="B335:B336"/>
    <mergeCell ref="C335:C336"/>
    <mergeCell ref="B337:B338"/>
    <mergeCell ref="C337:C338"/>
    <mergeCell ref="B339:B341"/>
    <mergeCell ref="C339:C341"/>
    <mergeCell ref="B342:B344"/>
    <mergeCell ref="C342:C344"/>
    <mergeCell ref="B345:B346"/>
    <mergeCell ref="C345:C346"/>
    <mergeCell ref="B372:B374"/>
    <mergeCell ref="C372:C374"/>
    <mergeCell ref="B349:B350"/>
    <mergeCell ref="C349:C350"/>
    <mergeCell ref="B351:B352"/>
    <mergeCell ref="C351:C352"/>
    <mergeCell ref="B353:B354"/>
    <mergeCell ref="C353:C354"/>
    <mergeCell ref="B355:B356"/>
    <mergeCell ref="C355:C356"/>
    <mergeCell ref="B357:B358"/>
    <mergeCell ref="C357:C358"/>
    <mergeCell ref="B359:B360"/>
    <mergeCell ref="C359:C360"/>
    <mergeCell ref="B361:B362"/>
    <mergeCell ref="C361:C362"/>
    <mergeCell ref="B363:B364"/>
    <mergeCell ref="C363:C364"/>
    <mergeCell ref="B365:B367"/>
    <mergeCell ref="C365:C367"/>
    <mergeCell ref="B368:B369"/>
    <mergeCell ref="C368:C369"/>
    <mergeCell ref="B370:B371"/>
    <mergeCell ref="C370:C371"/>
    <mergeCell ref="B402:B403"/>
    <mergeCell ref="C402:C403"/>
    <mergeCell ref="B375:B376"/>
    <mergeCell ref="C375:C376"/>
    <mergeCell ref="B377:B378"/>
    <mergeCell ref="C377:C378"/>
    <mergeCell ref="B379:B381"/>
    <mergeCell ref="C379:C381"/>
    <mergeCell ref="B382:B383"/>
    <mergeCell ref="C382:C383"/>
    <mergeCell ref="B384:B385"/>
    <mergeCell ref="C384:C385"/>
    <mergeCell ref="B386:B387"/>
    <mergeCell ref="C386:C387"/>
    <mergeCell ref="B388:B390"/>
    <mergeCell ref="C388:C390"/>
    <mergeCell ref="B391:B393"/>
    <mergeCell ref="C391:C393"/>
    <mergeCell ref="B396:B397"/>
    <mergeCell ref="C396:C397"/>
    <mergeCell ref="B398:B399"/>
    <mergeCell ref="C398:C399"/>
    <mergeCell ref="B400:B401"/>
    <mergeCell ref="C400:C401"/>
    <mergeCell ref="B428:B430"/>
    <mergeCell ref="C428:C430"/>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4"/>
    <mergeCell ref="C422:C424"/>
    <mergeCell ref="B425:B427"/>
    <mergeCell ref="C425:C427"/>
    <mergeCell ref="B456:B457"/>
    <mergeCell ref="C456:C457"/>
    <mergeCell ref="B431:B433"/>
    <mergeCell ref="C431:C433"/>
    <mergeCell ref="B435:B436"/>
    <mergeCell ref="C435:C436"/>
    <mergeCell ref="B437:B438"/>
    <mergeCell ref="C437:C438"/>
    <mergeCell ref="B439:B441"/>
    <mergeCell ref="C439: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91:B492"/>
    <mergeCell ref="C491:C492"/>
    <mergeCell ref="B458:B459"/>
    <mergeCell ref="C458:C459"/>
    <mergeCell ref="B466:B468"/>
    <mergeCell ref="C466:C468"/>
    <mergeCell ref="B469:B470"/>
    <mergeCell ref="C469:C470"/>
    <mergeCell ref="B471:B472"/>
    <mergeCell ref="C471:C472"/>
    <mergeCell ref="B473:B474"/>
    <mergeCell ref="C473:C474"/>
    <mergeCell ref="B475:B476"/>
    <mergeCell ref="C475:C476"/>
    <mergeCell ref="B478:B480"/>
    <mergeCell ref="C478:C480"/>
    <mergeCell ref="B481:B482"/>
    <mergeCell ref="C481:C482"/>
    <mergeCell ref="B483:B485"/>
    <mergeCell ref="C483:C485"/>
    <mergeCell ref="B486:B488"/>
    <mergeCell ref="C486:C488"/>
    <mergeCell ref="B489:B490"/>
    <mergeCell ref="C489:C490"/>
    <mergeCell ref="B520:B521"/>
    <mergeCell ref="C520:C521"/>
    <mergeCell ref="B493:B494"/>
    <mergeCell ref="C493:C494"/>
    <mergeCell ref="B495:B496"/>
    <mergeCell ref="C495:C496"/>
    <mergeCell ref="B497:B498"/>
    <mergeCell ref="C497:C498"/>
    <mergeCell ref="B499:B500"/>
    <mergeCell ref="C499:C500"/>
    <mergeCell ref="B501:B502"/>
    <mergeCell ref="C501:C502"/>
    <mergeCell ref="B503:B504"/>
    <mergeCell ref="C503:C504"/>
    <mergeCell ref="B505:B507"/>
    <mergeCell ref="C505:C507"/>
    <mergeCell ref="B508:B510"/>
    <mergeCell ref="C508:C510"/>
    <mergeCell ref="B511:B512"/>
    <mergeCell ref="C511:C512"/>
    <mergeCell ref="B513:B515"/>
    <mergeCell ref="C513:C515"/>
    <mergeCell ref="B518:B519"/>
    <mergeCell ref="C518:C519"/>
    <mergeCell ref="B545:B546"/>
    <mergeCell ref="C545:C546"/>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4"/>
    <mergeCell ref="C542:C544"/>
    <mergeCell ref="B547:B549"/>
    <mergeCell ref="C547:C549"/>
    <mergeCell ref="B550:B552"/>
    <mergeCell ref="C550:C552"/>
    <mergeCell ref="B553:B555"/>
    <mergeCell ref="C553:C555"/>
    <mergeCell ref="B576:B577"/>
    <mergeCell ref="C576:C577"/>
    <mergeCell ref="B556:B557"/>
    <mergeCell ref="C556:C557"/>
    <mergeCell ref="B558:B559"/>
    <mergeCell ref="C558:C559"/>
    <mergeCell ref="B560:B564"/>
    <mergeCell ref="C560:C564"/>
    <mergeCell ref="B598:B599"/>
    <mergeCell ref="C598:C599"/>
    <mergeCell ref="B761:B765"/>
    <mergeCell ref="C761:C765"/>
    <mergeCell ref="B1011:B1012"/>
    <mergeCell ref="C1011:C1012"/>
    <mergeCell ref="B920:B921"/>
    <mergeCell ref="C920:C921"/>
    <mergeCell ref="B932:B934"/>
    <mergeCell ref="C932:C934"/>
    <mergeCell ref="B810:B811"/>
    <mergeCell ref="C810:C811"/>
    <mergeCell ref="B1046:B1047"/>
    <mergeCell ref="C1046:C1047"/>
    <mergeCell ref="B1014:B1015"/>
    <mergeCell ref="C1014:C1015"/>
    <mergeCell ref="B1018:B1020"/>
    <mergeCell ref="C1018:C1020"/>
    <mergeCell ref="B1005:B1006"/>
    <mergeCell ref="C1005:C1006"/>
    <mergeCell ref="B1008:B1010"/>
    <mergeCell ref="C1008:C1010"/>
    <mergeCell ref="B1022:B1023"/>
    <mergeCell ref="C1022:C1023"/>
    <mergeCell ref="B1024:B1025"/>
    <mergeCell ref="C1024:C1025"/>
    <mergeCell ref="B1026:B1027"/>
    <mergeCell ref="C1026:C1027"/>
    <mergeCell ref="B1029:B1030"/>
    <mergeCell ref="C1029:C1030"/>
    <mergeCell ref="B1044:B1045"/>
    <mergeCell ref="C1044:C1045"/>
    <mergeCell ref="B1075:B1076"/>
    <mergeCell ref="C1075:C1076"/>
    <mergeCell ref="B1048:B1049"/>
    <mergeCell ref="C1048:C1049"/>
    <mergeCell ref="B1050:B1051"/>
    <mergeCell ref="C1050:C1051"/>
    <mergeCell ref="B1053:B1054"/>
    <mergeCell ref="C1053:C1054"/>
    <mergeCell ref="B1055:B1056"/>
    <mergeCell ref="C1055:C1056"/>
    <mergeCell ref="B1057:B1058"/>
    <mergeCell ref="C1057:C1058"/>
    <mergeCell ref="B1059:B1060"/>
    <mergeCell ref="C1059:C1060"/>
    <mergeCell ref="B1061:B1063"/>
    <mergeCell ref="C1061:C1063"/>
    <mergeCell ref="B1064:B1065"/>
    <mergeCell ref="C1064:C1065"/>
    <mergeCell ref="B1066:B1067"/>
    <mergeCell ref="C1066:C1067"/>
    <mergeCell ref="B1068:B1070"/>
    <mergeCell ref="C1068:C1070"/>
    <mergeCell ref="B1072:B1073"/>
    <mergeCell ref="C1072:C1073"/>
    <mergeCell ref="B1106:B1107"/>
    <mergeCell ref="C1106:C1107"/>
    <mergeCell ref="B1077:B1078"/>
    <mergeCell ref="C1077:C1078"/>
    <mergeCell ref="B1079:B1080"/>
    <mergeCell ref="C1079:C1080"/>
    <mergeCell ref="B1082:B1083"/>
    <mergeCell ref="C1082:C1083"/>
    <mergeCell ref="B1086:B1087"/>
    <mergeCell ref="C1086:C1087"/>
    <mergeCell ref="B1088:B1089"/>
    <mergeCell ref="C1088:C1089"/>
    <mergeCell ref="B1091:B1093"/>
    <mergeCell ref="C1091:C1093"/>
    <mergeCell ref="B1094:B1096"/>
    <mergeCell ref="C1094:C1096"/>
    <mergeCell ref="B1097:B1098"/>
    <mergeCell ref="C1097:C1098"/>
    <mergeCell ref="B1099:B1100"/>
    <mergeCell ref="C1099:C1100"/>
    <mergeCell ref="B1101:B1102"/>
    <mergeCell ref="C1101:C1102"/>
    <mergeCell ref="B1104:B1105"/>
    <mergeCell ref="C1104:C1105"/>
    <mergeCell ref="B1138:B1139"/>
    <mergeCell ref="C1138:C1139"/>
    <mergeCell ref="B1109:B1110"/>
    <mergeCell ref="C1109:C1110"/>
    <mergeCell ref="B1112:B1113"/>
    <mergeCell ref="C1112:C1113"/>
    <mergeCell ref="B1114:B1115"/>
    <mergeCell ref="C1114:C1115"/>
    <mergeCell ref="B1118:B1119"/>
    <mergeCell ref="C1118:C1119"/>
    <mergeCell ref="B1121:B1122"/>
    <mergeCell ref="C1121:C1122"/>
    <mergeCell ref="B1124:B1125"/>
    <mergeCell ref="C1124:C1125"/>
    <mergeCell ref="B1126:B1127"/>
    <mergeCell ref="C1126:C1127"/>
    <mergeCell ref="B1128:B1129"/>
    <mergeCell ref="C1128:C1129"/>
    <mergeCell ref="B1131:B1132"/>
    <mergeCell ref="C1131:C1132"/>
    <mergeCell ref="B1133:B1134"/>
    <mergeCell ref="C1133:C1134"/>
    <mergeCell ref="B1135:B1136"/>
    <mergeCell ref="C1135:C1136"/>
    <mergeCell ref="B1217:B1218"/>
    <mergeCell ref="C1217:C1218"/>
    <mergeCell ref="B1149:B1153"/>
    <mergeCell ref="C1149:C1153"/>
    <mergeCell ref="B1177:B1178"/>
    <mergeCell ref="C1177:C1178"/>
    <mergeCell ref="B1141:B1142"/>
    <mergeCell ref="C1141:C1142"/>
    <mergeCell ref="B1143:B1145"/>
    <mergeCell ref="C1143:C1145"/>
    <mergeCell ref="B1146:B1147"/>
    <mergeCell ref="C1146:C1147"/>
    <mergeCell ref="B1181:B1182"/>
    <mergeCell ref="C1181:C1182"/>
    <mergeCell ref="B1188:B1189"/>
    <mergeCell ref="C1188:C1189"/>
    <mergeCell ref="B1195:B1196"/>
    <mergeCell ref="C1195:C1196"/>
    <mergeCell ref="B1201:B1202"/>
    <mergeCell ref="C1201:C1202"/>
    <mergeCell ref="B1210:B1211"/>
    <mergeCell ref="C1210:C1211"/>
    <mergeCell ref="B1388:B1389"/>
    <mergeCell ref="C1388:C1389"/>
    <mergeCell ref="B1224:B1225"/>
    <mergeCell ref="C1224:C1225"/>
    <mergeCell ref="B1237:B1238"/>
    <mergeCell ref="C1237:C1238"/>
    <mergeCell ref="B1244:B1247"/>
    <mergeCell ref="C1244:C1247"/>
    <mergeCell ref="B1354:B1356"/>
    <mergeCell ref="C1354:C1356"/>
    <mergeCell ref="B1357:B1358"/>
    <mergeCell ref="C1357:C1358"/>
    <mergeCell ref="B1281:B1283"/>
    <mergeCell ref="C1281:C1283"/>
    <mergeCell ref="B1328:B1329"/>
    <mergeCell ref="C1328:C1329"/>
    <mergeCell ref="B1375:B1376"/>
    <mergeCell ref="C1375:C1376"/>
    <mergeCell ref="B1379:B1381"/>
    <mergeCell ref="C1379:C1381"/>
    <mergeCell ref="B1382:B1383"/>
    <mergeCell ref="C1382:C1383"/>
    <mergeCell ref="B1384:B1385"/>
    <mergeCell ref="C1384:C1385"/>
    <mergeCell ref="B1386:B1387"/>
    <mergeCell ref="C1386:C1387"/>
    <mergeCell ref="B1420:B1421"/>
    <mergeCell ref="C1420:C1421"/>
    <mergeCell ref="B1391:B1392"/>
    <mergeCell ref="C1391:C1392"/>
    <mergeCell ref="B1395:B1396"/>
    <mergeCell ref="C1395:C1396"/>
    <mergeCell ref="B1399:B1401"/>
    <mergeCell ref="C1399:C1401"/>
    <mergeCell ref="B1403:B1404"/>
    <mergeCell ref="C1403:C1404"/>
    <mergeCell ref="B1405:B1406"/>
    <mergeCell ref="C1405:C1406"/>
    <mergeCell ref="B1407:B1409"/>
    <mergeCell ref="C1407:C1409"/>
    <mergeCell ref="B1410:B1411"/>
    <mergeCell ref="C1410:C1411"/>
    <mergeCell ref="B1412:B1413"/>
    <mergeCell ref="C1412:C1413"/>
    <mergeCell ref="B1414:B1415"/>
    <mergeCell ref="C1414:C1415"/>
    <mergeCell ref="B1416:B1417"/>
    <mergeCell ref="C1416:C1417"/>
    <mergeCell ref="B1418:B1419"/>
    <mergeCell ref="C1418:C1419"/>
    <mergeCell ref="B1770:B1771"/>
    <mergeCell ref="C1770:C1771"/>
    <mergeCell ref="B1422:B1423"/>
    <mergeCell ref="C1422:C1423"/>
    <mergeCell ref="B1427:B1428"/>
    <mergeCell ref="C1427:C1428"/>
    <mergeCell ref="B1432:B1433"/>
    <mergeCell ref="C1432:C1433"/>
    <mergeCell ref="B1670:B1672"/>
    <mergeCell ref="C1670:C1672"/>
    <mergeCell ref="B1678:B1679"/>
    <mergeCell ref="C1678:C1679"/>
    <mergeCell ref="B1436:B1439"/>
    <mergeCell ref="C1436:C1439"/>
    <mergeCell ref="B1585:B1589"/>
    <mergeCell ref="C1585:C1589"/>
    <mergeCell ref="B1681:B1682"/>
    <mergeCell ref="C1681:C1682"/>
    <mergeCell ref="B1717:B1718"/>
    <mergeCell ref="C1717:C1718"/>
    <mergeCell ref="B1730:B1731"/>
    <mergeCell ref="C1730:C1731"/>
    <mergeCell ref="B1753:B1754"/>
    <mergeCell ref="C1753:C1754"/>
    <mergeCell ref="B1759:B1760"/>
    <mergeCell ref="C1759:C1760"/>
    <mergeCell ref="B1773:B1777"/>
    <mergeCell ref="C1773:C1777"/>
    <mergeCell ref="B1842:B1844"/>
    <mergeCell ref="C1842:C1844"/>
    <mergeCell ref="B1866:B1867"/>
    <mergeCell ref="C1866:C1867"/>
    <mergeCell ref="B1847:B1849"/>
    <mergeCell ref="C1847:C1849"/>
    <mergeCell ref="B1851:B1852"/>
    <mergeCell ref="C1851:C1852"/>
    <mergeCell ref="B1856:B1857"/>
    <mergeCell ref="C1856:C1857"/>
    <mergeCell ref="B1901:B1902"/>
    <mergeCell ref="C1901:C1902"/>
    <mergeCell ref="B1870:B1871"/>
    <mergeCell ref="C1870:C1871"/>
    <mergeCell ref="B1873:B1874"/>
    <mergeCell ref="C1873:C1874"/>
    <mergeCell ref="B1858:B1859"/>
    <mergeCell ref="C1858:C1859"/>
    <mergeCell ref="B1860:B1861"/>
    <mergeCell ref="C1860:C1861"/>
    <mergeCell ref="B1864:B1865"/>
    <mergeCell ref="C1864:C1865"/>
    <mergeCell ref="B1875:B1876"/>
    <mergeCell ref="C1875:C1876"/>
    <mergeCell ref="B1878:B1879"/>
    <mergeCell ref="C1878:C1879"/>
    <mergeCell ref="B1883:B1884"/>
    <mergeCell ref="C1883:C1884"/>
    <mergeCell ref="B1891:B1892"/>
    <mergeCell ref="C1891:C1892"/>
    <mergeCell ref="B1898:B1899"/>
    <mergeCell ref="C1898:C1899"/>
    <mergeCell ref="B1944:B1946"/>
    <mergeCell ref="C1944:C1946"/>
    <mergeCell ref="B1967:B1969"/>
    <mergeCell ref="C1967:C1969"/>
    <mergeCell ref="B1904:B1905"/>
    <mergeCell ref="C1904:C1905"/>
    <mergeCell ref="B1907:B1908"/>
    <mergeCell ref="C1907:C1908"/>
    <mergeCell ref="B1916:B1918"/>
    <mergeCell ref="C1916:C1918"/>
    <mergeCell ref="B1983:B1984"/>
    <mergeCell ref="C1983:C1984"/>
    <mergeCell ref="B2011:B2015"/>
    <mergeCell ref="C2011:C2015"/>
    <mergeCell ref="B2209:B2210"/>
    <mergeCell ref="C2209:C2210"/>
    <mergeCell ref="B2123:B2124"/>
    <mergeCell ref="C2123:C2124"/>
    <mergeCell ref="B2197:B2200"/>
    <mergeCell ref="C2197:C2200"/>
    <mergeCell ref="B2078:B2081"/>
    <mergeCell ref="C2078:C2081"/>
    <mergeCell ref="B2119:B2121"/>
    <mergeCell ref="C2119:C2121"/>
    <mergeCell ref="B2213:B2214"/>
    <mergeCell ref="C2213:C2214"/>
    <mergeCell ref="B2216:B2217"/>
    <mergeCell ref="C2216:C2217"/>
    <mergeCell ref="B2202:B2203"/>
    <mergeCell ref="C2202:C2203"/>
    <mergeCell ref="B2204:B2205"/>
    <mergeCell ref="C2204:C2205"/>
    <mergeCell ref="B2206:B2207"/>
    <mergeCell ref="C2206:C2207"/>
    <mergeCell ref="B2254:B2255"/>
    <mergeCell ref="C2254:C2255"/>
    <mergeCell ref="B2218:B2220"/>
    <mergeCell ref="C2218:C2220"/>
    <mergeCell ref="B2221:B2222"/>
    <mergeCell ref="C2221:C2222"/>
    <mergeCell ref="B2223:B2224"/>
    <mergeCell ref="C2223:C2224"/>
    <mergeCell ref="B2232:B2233"/>
    <mergeCell ref="C2232:C2233"/>
    <mergeCell ref="B2234:B2235"/>
    <mergeCell ref="C2234:C2235"/>
    <mergeCell ref="B2237:B2238"/>
    <mergeCell ref="C2237:C2238"/>
    <mergeCell ref="B2244:B2245"/>
    <mergeCell ref="C2244:C2245"/>
    <mergeCell ref="B2246:B2247"/>
    <mergeCell ref="C2246:C2247"/>
    <mergeCell ref="B2248:B2249"/>
    <mergeCell ref="C2248:C2249"/>
    <mergeCell ref="B2250:B2251"/>
    <mergeCell ref="C2250:C2251"/>
    <mergeCell ref="B2252:B2253"/>
    <mergeCell ref="C2252:C2253"/>
    <mergeCell ref="B2276:B2277"/>
    <mergeCell ref="C2276:C2277"/>
    <mergeCell ref="B2280:B2281"/>
    <mergeCell ref="C2280:C2281"/>
    <mergeCell ref="B2282:B2284"/>
    <mergeCell ref="C2282:C2284"/>
    <mergeCell ref="B2292:B2293"/>
    <mergeCell ref="C2292:C2293"/>
    <mergeCell ref="B2259:B2260"/>
    <mergeCell ref="C2259:C2260"/>
    <mergeCell ref="B2261:B2262"/>
    <mergeCell ref="C2261:C2262"/>
    <mergeCell ref="B2263:B2264"/>
    <mergeCell ref="C2263:C2264"/>
    <mergeCell ref="B2265:B2266"/>
    <mergeCell ref="C2265:C2266"/>
    <mergeCell ref="B2267:B2268"/>
    <mergeCell ref="C2267:C2268"/>
    <mergeCell ref="B2269:B2270"/>
    <mergeCell ref="C2269:C2270"/>
    <mergeCell ref="C2306:C2307"/>
    <mergeCell ref="R4:AD4"/>
    <mergeCell ref="B2339:B2341"/>
    <mergeCell ref="C2339:C2341"/>
    <mergeCell ref="B2410:B2412"/>
    <mergeCell ref="C2410:C2412"/>
    <mergeCell ref="B2332:B2333"/>
    <mergeCell ref="C2332:C2333"/>
    <mergeCell ref="B2334:B2335"/>
    <mergeCell ref="C2334:C2335"/>
    <mergeCell ref="C2312:C2313"/>
    <mergeCell ref="B2314:B2315"/>
    <mergeCell ref="C2314:C2315"/>
    <mergeCell ref="B2316:B2317"/>
    <mergeCell ref="C2316:C2317"/>
    <mergeCell ref="B2294:B2295"/>
    <mergeCell ref="C2294:C2295"/>
    <mergeCell ref="B2299:B2301"/>
    <mergeCell ref="C2299:C2301"/>
    <mergeCell ref="B2306:B2307"/>
    <mergeCell ref="B2271:B2273"/>
    <mergeCell ref="C2271:C2273"/>
    <mergeCell ref="B2274:B2275"/>
    <mergeCell ref="C2274:C2275"/>
    <mergeCell ref="B2312:B2313"/>
    <mergeCell ref="B2318:B2319"/>
    <mergeCell ref="C2318:C2319"/>
    <mergeCell ref="B2320:B2322"/>
    <mergeCell ref="C2320:C2322"/>
    <mergeCell ref="B2323:B2324"/>
    <mergeCell ref="C2323:C2324"/>
    <mergeCell ref="B2336:B2337"/>
    <mergeCell ref="C2336:C2337"/>
    <mergeCell ref="B2325:B2326"/>
    <mergeCell ref="C2325:C2326"/>
    <mergeCell ref="B2327:B2329"/>
    <mergeCell ref="C2327:C2329"/>
    <mergeCell ref="B2330:B2331"/>
    <mergeCell ref="C2330:C233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2"/>
  <sheetViews>
    <sheetView workbookViewId="0">
      <selection activeCell="T4" sqref="T4"/>
    </sheetView>
  </sheetViews>
  <sheetFormatPr defaultRowHeight="12.75" outlineLevelCol="1" x14ac:dyDescent="0.2"/>
  <cols>
    <col min="1" max="1" width="19.5703125" style="72" customWidth="1"/>
    <col min="2" max="3" width="15.5703125" style="72" customWidth="1" outlineLevel="1"/>
    <col min="4" max="4" width="14.7109375" style="72" customWidth="1" outlineLevel="1"/>
    <col min="5" max="5" width="14" style="72" customWidth="1" outlineLevel="1"/>
    <col min="6" max="6" width="14.5703125" style="72" customWidth="1" outlineLevel="1"/>
    <col min="7" max="7" width="15.42578125" style="72" customWidth="1" outlineLevel="1"/>
    <col min="8" max="8" width="16.28515625" style="72" customWidth="1" outlineLevel="1"/>
    <col min="9" max="9" width="13.42578125" style="72" customWidth="1" outlineLevel="1"/>
    <col min="10" max="10" width="11.85546875" style="72" customWidth="1" outlineLevel="1"/>
    <col min="11" max="11" width="11" style="72" customWidth="1" outlineLevel="1"/>
    <col min="12" max="13" width="11.42578125" style="72" customWidth="1" outlineLevel="1"/>
    <col min="14" max="14" width="10.85546875" style="72" customWidth="1" outlineLevel="1"/>
    <col min="15" max="16" width="12.7109375" style="72" customWidth="1" outlineLevel="1"/>
    <col min="17" max="18" width="13.85546875" style="72" customWidth="1" outlineLevel="1"/>
    <col min="19" max="19" width="12.7109375" style="72" customWidth="1"/>
    <col min="20" max="20" width="12.7109375" style="72" bestFit="1" customWidth="1"/>
    <col min="21" max="256" width="8.7109375" style="72"/>
    <col min="257" max="259" width="15.5703125" style="72" customWidth="1"/>
    <col min="260" max="260" width="14.7109375" style="72" customWidth="1"/>
    <col min="261" max="261" width="14" style="72" customWidth="1"/>
    <col min="262" max="262" width="14.5703125" style="72" customWidth="1"/>
    <col min="263" max="263" width="15.42578125" style="72" customWidth="1"/>
    <col min="264" max="264" width="16.28515625" style="72" customWidth="1"/>
    <col min="265" max="265" width="13.42578125" style="72" customWidth="1"/>
    <col min="266" max="266" width="11.85546875" style="72" customWidth="1"/>
    <col min="267" max="267" width="11" style="72" customWidth="1"/>
    <col min="268" max="269" width="11.42578125" style="72" customWidth="1"/>
    <col min="270" max="270" width="10.85546875" style="72" customWidth="1"/>
    <col min="271" max="271" width="12.7109375" style="72" bestFit="1" customWidth="1"/>
    <col min="272" max="272" width="12.7109375" style="72" customWidth="1"/>
    <col min="273" max="274" width="13.85546875" style="72" bestFit="1" customWidth="1"/>
    <col min="275" max="275" width="12.7109375" style="72" customWidth="1"/>
    <col min="276" max="276" width="12.7109375" style="72" bestFit="1" customWidth="1"/>
    <col min="277" max="512" width="8.7109375" style="72"/>
    <col min="513" max="515" width="15.5703125" style="72" customWidth="1"/>
    <col min="516" max="516" width="14.7109375" style="72" customWidth="1"/>
    <col min="517" max="517" width="14" style="72" customWidth="1"/>
    <col min="518" max="518" width="14.5703125" style="72" customWidth="1"/>
    <col min="519" max="519" width="15.42578125" style="72" customWidth="1"/>
    <col min="520" max="520" width="16.28515625" style="72" customWidth="1"/>
    <col min="521" max="521" width="13.42578125" style="72" customWidth="1"/>
    <col min="522" max="522" width="11.85546875" style="72" customWidth="1"/>
    <col min="523" max="523" width="11" style="72" customWidth="1"/>
    <col min="524" max="525" width="11.42578125" style="72" customWidth="1"/>
    <col min="526" max="526" width="10.85546875" style="72" customWidth="1"/>
    <col min="527" max="527" width="12.7109375" style="72" bestFit="1" customWidth="1"/>
    <col min="528" max="528" width="12.7109375" style="72" customWidth="1"/>
    <col min="529" max="530" width="13.85546875" style="72" bestFit="1" customWidth="1"/>
    <col min="531" max="531" width="12.7109375" style="72" customWidth="1"/>
    <col min="532" max="532" width="12.7109375" style="72" bestFit="1" customWidth="1"/>
    <col min="533" max="768" width="8.7109375" style="72"/>
    <col min="769" max="771" width="15.5703125" style="72" customWidth="1"/>
    <col min="772" max="772" width="14.7109375" style="72" customWidth="1"/>
    <col min="773" max="773" width="14" style="72" customWidth="1"/>
    <col min="774" max="774" width="14.5703125" style="72" customWidth="1"/>
    <col min="775" max="775" width="15.42578125" style="72" customWidth="1"/>
    <col min="776" max="776" width="16.28515625" style="72" customWidth="1"/>
    <col min="777" max="777" width="13.42578125" style="72" customWidth="1"/>
    <col min="778" max="778" width="11.85546875" style="72" customWidth="1"/>
    <col min="779" max="779" width="11" style="72" customWidth="1"/>
    <col min="780" max="781" width="11.42578125" style="72" customWidth="1"/>
    <col min="782" max="782" width="10.85546875" style="72" customWidth="1"/>
    <col min="783" max="783" width="12.7109375" style="72" bestFit="1" customWidth="1"/>
    <col min="784" max="784" width="12.7109375" style="72" customWidth="1"/>
    <col min="785" max="786" width="13.85546875" style="72" bestFit="1" customWidth="1"/>
    <col min="787" max="787" width="12.7109375" style="72" customWidth="1"/>
    <col min="788" max="788" width="12.7109375" style="72" bestFit="1" customWidth="1"/>
    <col min="789" max="1024" width="8.7109375" style="72"/>
    <col min="1025" max="1027" width="15.5703125" style="72" customWidth="1"/>
    <col min="1028" max="1028" width="14.7109375" style="72" customWidth="1"/>
    <col min="1029" max="1029" width="14" style="72" customWidth="1"/>
    <col min="1030" max="1030" width="14.5703125" style="72" customWidth="1"/>
    <col min="1031" max="1031" width="15.42578125" style="72" customWidth="1"/>
    <col min="1032" max="1032" width="16.28515625" style="72" customWidth="1"/>
    <col min="1033" max="1033" width="13.42578125" style="72" customWidth="1"/>
    <col min="1034" max="1034" width="11.85546875" style="72" customWidth="1"/>
    <col min="1035" max="1035" width="11" style="72" customWidth="1"/>
    <col min="1036" max="1037" width="11.42578125" style="72" customWidth="1"/>
    <col min="1038" max="1038" width="10.85546875" style="72" customWidth="1"/>
    <col min="1039" max="1039" width="12.7109375" style="72" bestFit="1" customWidth="1"/>
    <col min="1040" max="1040" width="12.7109375" style="72" customWidth="1"/>
    <col min="1041" max="1042" width="13.85546875" style="72" bestFit="1" customWidth="1"/>
    <col min="1043" max="1043" width="12.7109375" style="72" customWidth="1"/>
    <col min="1044" max="1044" width="12.7109375" style="72" bestFit="1" customWidth="1"/>
    <col min="1045" max="1280" width="8.7109375" style="72"/>
    <col min="1281" max="1283" width="15.5703125" style="72" customWidth="1"/>
    <col min="1284" max="1284" width="14.7109375" style="72" customWidth="1"/>
    <col min="1285" max="1285" width="14" style="72" customWidth="1"/>
    <col min="1286" max="1286" width="14.5703125" style="72" customWidth="1"/>
    <col min="1287" max="1287" width="15.42578125" style="72" customWidth="1"/>
    <col min="1288" max="1288" width="16.28515625" style="72" customWidth="1"/>
    <col min="1289" max="1289" width="13.42578125" style="72" customWidth="1"/>
    <col min="1290" max="1290" width="11.85546875" style="72" customWidth="1"/>
    <col min="1291" max="1291" width="11" style="72" customWidth="1"/>
    <col min="1292" max="1293" width="11.42578125" style="72" customWidth="1"/>
    <col min="1294" max="1294" width="10.85546875" style="72" customWidth="1"/>
    <col min="1295" max="1295" width="12.7109375" style="72" bestFit="1" customWidth="1"/>
    <col min="1296" max="1296" width="12.7109375" style="72" customWidth="1"/>
    <col min="1297" max="1298" width="13.85546875" style="72" bestFit="1" customWidth="1"/>
    <col min="1299" max="1299" width="12.7109375" style="72" customWidth="1"/>
    <col min="1300" max="1300" width="12.7109375" style="72" bestFit="1" customWidth="1"/>
    <col min="1301" max="1536" width="8.7109375" style="72"/>
    <col min="1537" max="1539" width="15.5703125" style="72" customWidth="1"/>
    <col min="1540" max="1540" width="14.7109375" style="72" customWidth="1"/>
    <col min="1541" max="1541" width="14" style="72" customWidth="1"/>
    <col min="1542" max="1542" width="14.5703125" style="72" customWidth="1"/>
    <col min="1543" max="1543" width="15.42578125" style="72" customWidth="1"/>
    <col min="1544" max="1544" width="16.28515625" style="72" customWidth="1"/>
    <col min="1545" max="1545" width="13.42578125" style="72" customWidth="1"/>
    <col min="1546" max="1546" width="11.85546875" style="72" customWidth="1"/>
    <col min="1547" max="1547" width="11" style="72" customWidth="1"/>
    <col min="1548" max="1549" width="11.42578125" style="72" customWidth="1"/>
    <col min="1550" max="1550" width="10.85546875" style="72" customWidth="1"/>
    <col min="1551" max="1551" width="12.7109375" style="72" bestFit="1" customWidth="1"/>
    <col min="1552" max="1552" width="12.7109375" style="72" customWidth="1"/>
    <col min="1553" max="1554" width="13.85546875" style="72" bestFit="1" customWidth="1"/>
    <col min="1555" max="1555" width="12.7109375" style="72" customWidth="1"/>
    <col min="1556" max="1556" width="12.7109375" style="72" bestFit="1" customWidth="1"/>
    <col min="1557" max="1792" width="8.7109375" style="72"/>
    <col min="1793" max="1795" width="15.5703125" style="72" customWidth="1"/>
    <col min="1796" max="1796" width="14.7109375" style="72" customWidth="1"/>
    <col min="1797" max="1797" width="14" style="72" customWidth="1"/>
    <col min="1798" max="1798" width="14.5703125" style="72" customWidth="1"/>
    <col min="1799" max="1799" width="15.42578125" style="72" customWidth="1"/>
    <col min="1800" max="1800" width="16.28515625" style="72" customWidth="1"/>
    <col min="1801" max="1801" width="13.42578125" style="72" customWidth="1"/>
    <col min="1802" max="1802" width="11.85546875" style="72" customWidth="1"/>
    <col min="1803" max="1803" width="11" style="72" customWidth="1"/>
    <col min="1804" max="1805" width="11.42578125" style="72" customWidth="1"/>
    <col min="1806" max="1806" width="10.85546875" style="72" customWidth="1"/>
    <col min="1807" max="1807" width="12.7109375" style="72" bestFit="1" customWidth="1"/>
    <col min="1808" max="1808" width="12.7109375" style="72" customWidth="1"/>
    <col min="1809" max="1810" width="13.85546875" style="72" bestFit="1" customWidth="1"/>
    <col min="1811" max="1811" width="12.7109375" style="72" customWidth="1"/>
    <col min="1812" max="1812" width="12.7109375" style="72" bestFit="1" customWidth="1"/>
    <col min="1813" max="2048" width="8.7109375" style="72"/>
    <col min="2049" max="2051" width="15.5703125" style="72" customWidth="1"/>
    <col min="2052" max="2052" width="14.7109375" style="72" customWidth="1"/>
    <col min="2053" max="2053" width="14" style="72" customWidth="1"/>
    <col min="2054" max="2054" width="14.5703125" style="72" customWidth="1"/>
    <col min="2055" max="2055" width="15.42578125" style="72" customWidth="1"/>
    <col min="2056" max="2056" width="16.28515625" style="72" customWidth="1"/>
    <col min="2057" max="2057" width="13.42578125" style="72" customWidth="1"/>
    <col min="2058" max="2058" width="11.85546875" style="72" customWidth="1"/>
    <col min="2059" max="2059" width="11" style="72" customWidth="1"/>
    <col min="2060" max="2061" width="11.42578125" style="72" customWidth="1"/>
    <col min="2062" max="2062" width="10.85546875" style="72" customWidth="1"/>
    <col min="2063" max="2063" width="12.7109375" style="72" bestFit="1" customWidth="1"/>
    <col min="2064" max="2064" width="12.7109375" style="72" customWidth="1"/>
    <col min="2065" max="2066" width="13.85546875" style="72" bestFit="1" customWidth="1"/>
    <col min="2067" max="2067" width="12.7109375" style="72" customWidth="1"/>
    <col min="2068" max="2068" width="12.7109375" style="72" bestFit="1" customWidth="1"/>
    <col min="2069" max="2304" width="8.7109375" style="72"/>
    <col min="2305" max="2307" width="15.5703125" style="72" customWidth="1"/>
    <col min="2308" max="2308" width="14.7109375" style="72" customWidth="1"/>
    <col min="2309" max="2309" width="14" style="72" customWidth="1"/>
    <col min="2310" max="2310" width="14.5703125" style="72" customWidth="1"/>
    <col min="2311" max="2311" width="15.42578125" style="72" customWidth="1"/>
    <col min="2312" max="2312" width="16.28515625" style="72" customWidth="1"/>
    <col min="2313" max="2313" width="13.42578125" style="72" customWidth="1"/>
    <col min="2314" max="2314" width="11.85546875" style="72" customWidth="1"/>
    <col min="2315" max="2315" width="11" style="72" customWidth="1"/>
    <col min="2316" max="2317" width="11.42578125" style="72" customWidth="1"/>
    <col min="2318" max="2318" width="10.85546875" style="72" customWidth="1"/>
    <col min="2319" max="2319" width="12.7109375" style="72" bestFit="1" customWidth="1"/>
    <col min="2320" max="2320" width="12.7109375" style="72" customWidth="1"/>
    <col min="2321" max="2322" width="13.85546875" style="72" bestFit="1" customWidth="1"/>
    <col min="2323" max="2323" width="12.7109375" style="72" customWidth="1"/>
    <col min="2324" max="2324" width="12.7109375" style="72" bestFit="1" customWidth="1"/>
    <col min="2325" max="2560" width="8.7109375" style="72"/>
    <col min="2561" max="2563" width="15.5703125" style="72" customWidth="1"/>
    <col min="2564" max="2564" width="14.7109375" style="72" customWidth="1"/>
    <col min="2565" max="2565" width="14" style="72" customWidth="1"/>
    <col min="2566" max="2566" width="14.5703125" style="72" customWidth="1"/>
    <col min="2567" max="2567" width="15.42578125" style="72" customWidth="1"/>
    <col min="2568" max="2568" width="16.28515625" style="72" customWidth="1"/>
    <col min="2569" max="2569" width="13.42578125" style="72" customWidth="1"/>
    <col min="2570" max="2570" width="11.85546875" style="72" customWidth="1"/>
    <col min="2571" max="2571" width="11" style="72" customWidth="1"/>
    <col min="2572" max="2573" width="11.42578125" style="72" customWidth="1"/>
    <col min="2574" max="2574" width="10.85546875" style="72" customWidth="1"/>
    <col min="2575" max="2575" width="12.7109375" style="72" bestFit="1" customWidth="1"/>
    <col min="2576" max="2576" width="12.7109375" style="72" customWidth="1"/>
    <col min="2577" max="2578" width="13.85546875" style="72" bestFit="1" customWidth="1"/>
    <col min="2579" max="2579" width="12.7109375" style="72" customWidth="1"/>
    <col min="2580" max="2580" width="12.7109375" style="72" bestFit="1" customWidth="1"/>
    <col min="2581" max="2816" width="8.7109375" style="72"/>
    <col min="2817" max="2819" width="15.5703125" style="72" customWidth="1"/>
    <col min="2820" max="2820" width="14.7109375" style="72" customWidth="1"/>
    <col min="2821" max="2821" width="14" style="72" customWidth="1"/>
    <col min="2822" max="2822" width="14.5703125" style="72" customWidth="1"/>
    <col min="2823" max="2823" width="15.42578125" style="72" customWidth="1"/>
    <col min="2824" max="2824" width="16.28515625" style="72" customWidth="1"/>
    <col min="2825" max="2825" width="13.42578125" style="72" customWidth="1"/>
    <col min="2826" max="2826" width="11.85546875" style="72" customWidth="1"/>
    <col min="2827" max="2827" width="11" style="72" customWidth="1"/>
    <col min="2828" max="2829" width="11.42578125" style="72" customWidth="1"/>
    <col min="2830" max="2830" width="10.85546875" style="72" customWidth="1"/>
    <col min="2831" max="2831" width="12.7109375" style="72" bestFit="1" customWidth="1"/>
    <col min="2832" max="2832" width="12.7109375" style="72" customWidth="1"/>
    <col min="2833" max="2834" width="13.85546875" style="72" bestFit="1" customWidth="1"/>
    <col min="2835" max="2835" width="12.7109375" style="72" customWidth="1"/>
    <col min="2836" max="2836" width="12.7109375" style="72" bestFit="1" customWidth="1"/>
    <col min="2837" max="3072" width="8.7109375" style="72"/>
    <col min="3073" max="3075" width="15.5703125" style="72" customWidth="1"/>
    <col min="3076" max="3076" width="14.7109375" style="72" customWidth="1"/>
    <col min="3077" max="3077" width="14" style="72" customWidth="1"/>
    <col min="3078" max="3078" width="14.5703125" style="72" customWidth="1"/>
    <col min="3079" max="3079" width="15.42578125" style="72" customWidth="1"/>
    <col min="3080" max="3080" width="16.28515625" style="72" customWidth="1"/>
    <col min="3081" max="3081" width="13.42578125" style="72" customWidth="1"/>
    <col min="3082" max="3082" width="11.85546875" style="72" customWidth="1"/>
    <col min="3083" max="3083" width="11" style="72" customWidth="1"/>
    <col min="3084" max="3085" width="11.42578125" style="72" customWidth="1"/>
    <col min="3086" max="3086" width="10.85546875" style="72" customWidth="1"/>
    <col min="3087" max="3087" width="12.7109375" style="72" bestFit="1" customWidth="1"/>
    <col min="3088" max="3088" width="12.7109375" style="72" customWidth="1"/>
    <col min="3089" max="3090" width="13.85546875" style="72" bestFit="1" customWidth="1"/>
    <col min="3091" max="3091" width="12.7109375" style="72" customWidth="1"/>
    <col min="3092" max="3092" width="12.7109375" style="72" bestFit="1" customWidth="1"/>
    <col min="3093" max="3328" width="8.7109375" style="72"/>
    <col min="3329" max="3331" width="15.5703125" style="72" customWidth="1"/>
    <col min="3332" max="3332" width="14.7109375" style="72" customWidth="1"/>
    <col min="3333" max="3333" width="14" style="72" customWidth="1"/>
    <col min="3334" max="3334" width="14.5703125" style="72" customWidth="1"/>
    <col min="3335" max="3335" width="15.42578125" style="72" customWidth="1"/>
    <col min="3336" max="3336" width="16.28515625" style="72" customWidth="1"/>
    <col min="3337" max="3337" width="13.42578125" style="72" customWidth="1"/>
    <col min="3338" max="3338" width="11.85546875" style="72" customWidth="1"/>
    <col min="3339" max="3339" width="11" style="72" customWidth="1"/>
    <col min="3340" max="3341" width="11.42578125" style="72" customWidth="1"/>
    <col min="3342" max="3342" width="10.85546875" style="72" customWidth="1"/>
    <col min="3343" max="3343" width="12.7109375" style="72" bestFit="1" customWidth="1"/>
    <col min="3344" max="3344" width="12.7109375" style="72" customWidth="1"/>
    <col min="3345" max="3346" width="13.85546875" style="72" bestFit="1" customWidth="1"/>
    <col min="3347" max="3347" width="12.7109375" style="72" customWidth="1"/>
    <col min="3348" max="3348" width="12.7109375" style="72" bestFit="1" customWidth="1"/>
    <col min="3349" max="3584" width="8.7109375" style="72"/>
    <col min="3585" max="3587" width="15.5703125" style="72" customWidth="1"/>
    <col min="3588" max="3588" width="14.7109375" style="72" customWidth="1"/>
    <col min="3589" max="3589" width="14" style="72" customWidth="1"/>
    <col min="3590" max="3590" width="14.5703125" style="72" customWidth="1"/>
    <col min="3591" max="3591" width="15.42578125" style="72" customWidth="1"/>
    <col min="3592" max="3592" width="16.28515625" style="72" customWidth="1"/>
    <col min="3593" max="3593" width="13.42578125" style="72" customWidth="1"/>
    <col min="3594" max="3594" width="11.85546875" style="72" customWidth="1"/>
    <col min="3595" max="3595" width="11" style="72" customWidth="1"/>
    <col min="3596" max="3597" width="11.42578125" style="72" customWidth="1"/>
    <col min="3598" max="3598" width="10.85546875" style="72" customWidth="1"/>
    <col min="3599" max="3599" width="12.7109375" style="72" bestFit="1" customWidth="1"/>
    <col min="3600" max="3600" width="12.7109375" style="72" customWidth="1"/>
    <col min="3601" max="3602" width="13.85546875" style="72" bestFit="1" customWidth="1"/>
    <col min="3603" max="3603" width="12.7109375" style="72" customWidth="1"/>
    <col min="3604" max="3604" width="12.7109375" style="72" bestFit="1" customWidth="1"/>
    <col min="3605" max="3840" width="8.7109375" style="72"/>
    <col min="3841" max="3843" width="15.5703125" style="72" customWidth="1"/>
    <col min="3844" max="3844" width="14.7109375" style="72" customWidth="1"/>
    <col min="3845" max="3845" width="14" style="72" customWidth="1"/>
    <col min="3846" max="3846" width="14.5703125" style="72" customWidth="1"/>
    <col min="3847" max="3847" width="15.42578125" style="72" customWidth="1"/>
    <col min="3848" max="3848" width="16.28515625" style="72" customWidth="1"/>
    <col min="3849" max="3849" width="13.42578125" style="72" customWidth="1"/>
    <col min="3850" max="3850" width="11.85546875" style="72" customWidth="1"/>
    <col min="3851" max="3851" width="11" style="72" customWidth="1"/>
    <col min="3852" max="3853" width="11.42578125" style="72" customWidth="1"/>
    <col min="3854" max="3854" width="10.85546875" style="72" customWidth="1"/>
    <col min="3855" max="3855" width="12.7109375" style="72" bestFit="1" customWidth="1"/>
    <col min="3856" max="3856" width="12.7109375" style="72" customWidth="1"/>
    <col min="3857" max="3858" width="13.85546875" style="72" bestFit="1" customWidth="1"/>
    <col min="3859" max="3859" width="12.7109375" style="72" customWidth="1"/>
    <col min="3860" max="3860" width="12.7109375" style="72" bestFit="1" customWidth="1"/>
    <col min="3861" max="4096" width="8.7109375" style="72"/>
    <col min="4097" max="4099" width="15.5703125" style="72" customWidth="1"/>
    <col min="4100" max="4100" width="14.7109375" style="72" customWidth="1"/>
    <col min="4101" max="4101" width="14" style="72" customWidth="1"/>
    <col min="4102" max="4102" width="14.5703125" style="72" customWidth="1"/>
    <col min="4103" max="4103" width="15.42578125" style="72" customWidth="1"/>
    <col min="4104" max="4104" width="16.28515625" style="72" customWidth="1"/>
    <col min="4105" max="4105" width="13.42578125" style="72" customWidth="1"/>
    <col min="4106" max="4106" width="11.85546875" style="72" customWidth="1"/>
    <col min="4107" max="4107" width="11" style="72" customWidth="1"/>
    <col min="4108" max="4109" width="11.42578125" style="72" customWidth="1"/>
    <col min="4110" max="4110" width="10.85546875" style="72" customWidth="1"/>
    <col min="4111" max="4111" width="12.7109375" style="72" bestFit="1" customWidth="1"/>
    <col min="4112" max="4112" width="12.7109375" style="72" customWidth="1"/>
    <col min="4113" max="4114" width="13.85546875" style="72" bestFit="1" customWidth="1"/>
    <col min="4115" max="4115" width="12.7109375" style="72" customWidth="1"/>
    <col min="4116" max="4116" width="12.7109375" style="72" bestFit="1" customWidth="1"/>
    <col min="4117" max="4352" width="8.7109375" style="72"/>
    <col min="4353" max="4355" width="15.5703125" style="72" customWidth="1"/>
    <col min="4356" max="4356" width="14.7109375" style="72" customWidth="1"/>
    <col min="4357" max="4357" width="14" style="72" customWidth="1"/>
    <col min="4358" max="4358" width="14.5703125" style="72" customWidth="1"/>
    <col min="4359" max="4359" width="15.42578125" style="72" customWidth="1"/>
    <col min="4360" max="4360" width="16.28515625" style="72" customWidth="1"/>
    <col min="4361" max="4361" width="13.42578125" style="72" customWidth="1"/>
    <col min="4362" max="4362" width="11.85546875" style="72" customWidth="1"/>
    <col min="4363" max="4363" width="11" style="72" customWidth="1"/>
    <col min="4364" max="4365" width="11.42578125" style="72" customWidth="1"/>
    <col min="4366" max="4366" width="10.85546875" style="72" customWidth="1"/>
    <col min="4367" max="4367" width="12.7109375" style="72" bestFit="1" customWidth="1"/>
    <col min="4368" max="4368" width="12.7109375" style="72" customWidth="1"/>
    <col min="4369" max="4370" width="13.85546875" style="72" bestFit="1" customWidth="1"/>
    <col min="4371" max="4371" width="12.7109375" style="72" customWidth="1"/>
    <col min="4372" max="4372" width="12.7109375" style="72" bestFit="1" customWidth="1"/>
    <col min="4373" max="4608" width="8.7109375" style="72"/>
    <col min="4609" max="4611" width="15.5703125" style="72" customWidth="1"/>
    <col min="4612" max="4612" width="14.7109375" style="72" customWidth="1"/>
    <col min="4613" max="4613" width="14" style="72" customWidth="1"/>
    <col min="4614" max="4614" width="14.5703125" style="72" customWidth="1"/>
    <col min="4615" max="4615" width="15.42578125" style="72" customWidth="1"/>
    <col min="4616" max="4616" width="16.28515625" style="72" customWidth="1"/>
    <col min="4617" max="4617" width="13.42578125" style="72" customWidth="1"/>
    <col min="4618" max="4618" width="11.85546875" style="72" customWidth="1"/>
    <col min="4619" max="4619" width="11" style="72" customWidth="1"/>
    <col min="4620" max="4621" width="11.42578125" style="72" customWidth="1"/>
    <col min="4622" max="4622" width="10.85546875" style="72" customWidth="1"/>
    <col min="4623" max="4623" width="12.7109375" style="72" bestFit="1" customWidth="1"/>
    <col min="4624" max="4624" width="12.7109375" style="72" customWidth="1"/>
    <col min="4625" max="4626" width="13.85546875" style="72" bestFit="1" customWidth="1"/>
    <col min="4627" max="4627" width="12.7109375" style="72" customWidth="1"/>
    <col min="4628" max="4628" width="12.7109375" style="72" bestFit="1" customWidth="1"/>
    <col min="4629" max="4864" width="8.7109375" style="72"/>
    <col min="4865" max="4867" width="15.5703125" style="72" customWidth="1"/>
    <col min="4868" max="4868" width="14.7109375" style="72" customWidth="1"/>
    <col min="4869" max="4869" width="14" style="72" customWidth="1"/>
    <col min="4870" max="4870" width="14.5703125" style="72" customWidth="1"/>
    <col min="4871" max="4871" width="15.42578125" style="72" customWidth="1"/>
    <col min="4872" max="4872" width="16.28515625" style="72" customWidth="1"/>
    <col min="4873" max="4873" width="13.42578125" style="72" customWidth="1"/>
    <col min="4874" max="4874" width="11.85546875" style="72" customWidth="1"/>
    <col min="4875" max="4875" width="11" style="72" customWidth="1"/>
    <col min="4876" max="4877" width="11.42578125" style="72" customWidth="1"/>
    <col min="4878" max="4878" width="10.85546875" style="72" customWidth="1"/>
    <col min="4879" max="4879" width="12.7109375" style="72" bestFit="1" customWidth="1"/>
    <col min="4880" max="4880" width="12.7109375" style="72" customWidth="1"/>
    <col min="4881" max="4882" width="13.85546875" style="72" bestFit="1" customWidth="1"/>
    <col min="4883" max="4883" width="12.7109375" style="72" customWidth="1"/>
    <col min="4884" max="4884" width="12.7109375" style="72" bestFit="1" customWidth="1"/>
    <col min="4885" max="5120" width="8.7109375" style="72"/>
    <col min="5121" max="5123" width="15.5703125" style="72" customWidth="1"/>
    <col min="5124" max="5124" width="14.7109375" style="72" customWidth="1"/>
    <col min="5125" max="5125" width="14" style="72" customWidth="1"/>
    <col min="5126" max="5126" width="14.5703125" style="72" customWidth="1"/>
    <col min="5127" max="5127" width="15.42578125" style="72" customWidth="1"/>
    <col min="5128" max="5128" width="16.28515625" style="72" customWidth="1"/>
    <col min="5129" max="5129" width="13.42578125" style="72" customWidth="1"/>
    <col min="5130" max="5130" width="11.85546875" style="72" customWidth="1"/>
    <col min="5131" max="5131" width="11" style="72" customWidth="1"/>
    <col min="5132" max="5133" width="11.42578125" style="72" customWidth="1"/>
    <col min="5134" max="5134" width="10.85546875" style="72" customWidth="1"/>
    <col min="5135" max="5135" width="12.7109375" style="72" bestFit="1" customWidth="1"/>
    <col min="5136" max="5136" width="12.7109375" style="72" customWidth="1"/>
    <col min="5137" max="5138" width="13.85546875" style="72" bestFit="1" customWidth="1"/>
    <col min="5139" max="5139" width="12.7109375" style="72" customWidth="1"/>
    <col min="5140" max="5140" width="12.7109375" style="72" bestFit="1" customWidth="1"/>
    <col min="5141" max="5376" width="8.7109375" style="72"/>
    <col min="5377" max="5379" width="15.5703125" style="72" customWidth="1"/>
    <col min="5380" max="5380" width="14.7109375" style="72" customWidth="1"/>
    <col min="5381" max="5381" width="14" style="72" customWidth="1"/>
    <col min="5382" max="5382" width="14.5703125" style="72" customWidth="1"/>
    <col min="5383" max="5383" width="15.42578125" style="72" customWidth="1"/>
    <col min="5384" max="5384" width="16.28515625" style="72" customWidth="1"/>
    <col min="5385" max="5385" width="13.42578125" style="72" customWidth="1"/>
    <col min="5386" max="5386" width="11.85546875" style="72" customWidth="1"/>
    <col min="5387" max="5387" width="11" style="72" customWidth="1"/>
    <col min="5388" max="5389" width="11.42578125" style="72" customWidth="1"/>
    <col min="5390" max="5390" width="10.85546875" style="72" customWidth="1"/>
    <col min="5391" max="5391" width="12.7109375" style="72" bestFit="1" customWidth="1"/>
    <col min="5392" max="5392" width="12.7109375" style="72" customWidth="1"/>
    <col min="5393" max="5394" width="13.85546875" style="72" bestFit="1" customWidth="1"/>
    <col min="5395" max="5395" width="12.7109375" style="72" customWidth="1"/>
    <col min="5396" max="5396" width="12.7109375" style="72" bestFit="1" customWidth="1"/>
    <col min="5397" max="5632" width="8.7109375" style="72"/>
    <col min="5633" max="5635" width="15.5703125" style="72" customWidth="1"/>
    <col min="5636" max="5636" width="14.7109375" style="72" customWidth="1"/>
    <col min="5637" max="5637" width="14" style="72" customWidth="1"/>
    <col min="5638" max="5638" width="14.5703125" style="72" customWidth="1"/>
    <col min="5639" max="5639" width="15.42578125" style="72" customWidth="1"/>
    <col min="5640" max="5640" width="16.28515625" style="72" customWidth="1"/>
    <col min="5641" max="5641" width="13.42578125" style="72" customWidth="1"/>
    <col min="5642" max="5642" width="11.85546875" style="72" customWidth="1"/>
    <col min="5643" max="5643" width="11" style="72" customWidth="1"/>
    <col min="5644" max="5645" width="11.42578125" style="72" customWidth="1"/>
    <col min="5646" max="5646" width="10.85546875" style="72" customWidth="1"/>
    <col min="5647" max="5647" width="12.7109375" style="72" bestFit="1" customWidth="1"/>
    <col min="5648" max="5648" width="12.7109375" style="72" customWidth="1"/>
    <col min="5649" max="5650" width="13.85546875" style="72" bestFit="1" customWidth="1"/>
    <col min="5651" max="5651" width="12.7109375" style="72" customWidth="1"/>
    <col min="5652" max="5652" width="12.7109375" style="72" bestFit="1" customWidth="1"/>
    <col min="5653" max="5888" width="8.7109375" style="72"/>
    <col min="5889" max="5891" width="15.5703125" style="72" customWidth="1"/>
    <col min="5892" max="5892" width="14.7109375" style="72" customWidth="1"/>
    <col min="5893" max="5893" width="14" style="72" customWidth="1"/>
    <col min="5894" max="5894" width="14.5703125" style="72" customWidth="1"/>
    <col min="5895" max="5895" width="15.42578125" style="72" customWidth="1"/>
    <col min="5896" max="5896" width="16.28515625" style="72" customWidth="1"/>
    <col min="5897" max="5897" width="13.42578125" style="72" customWidth="1"/>
    <col min="5898" max="5898" width="11.85546875" style="72" customWidth="1"/>
    <col min="5899" max="5899" width="11" style="72" customWidth="1"/>
    <col min="5900" max="5901" width="11.42578125" style="72" customWidth="1"/>
    <col min="5902" max="5902" width="10.85546875" style="72" customWidth="1"/>
    <col min="5903" max="5903" width="12.7109375" style="72" bestFit="1" customWidth="1"/>
    <col min="5904" max="5904" width="12.7109375" style="72" customWidth="1"/>
    <col min="5905" max="5906" width="13.85546875" style="72" bestFit="1" customWidth="1"/>
    <col min="5907" max="5907" width="12.7109375" style="72" customWidth="1"/>
    <col min="5908" max="5908" width="12.7109375" style="72" bestFit="1" customWidth="1"/>
    <col min="5909" max="6144" width="8.7109375" style="72"/>
    <col min="6145" max="6147" width="15.5703125" style="72" customWidth="1"/>
    <col min="6148" max="6148" width="14.7109375" style="72" customWidth="1"/>
    <col min="6149" max="6149" width="14" style="72" customWidth="1"/>
    <col min="6150" max="6150" width="14.5703125" style="72" customWidth="1"/>
    <col min="6151" max="6151" width="15.42578125" style="72" customWidth="1"/>
    <col min="6152" max="6152" width="16.28515625" style="72" customWidth="1"/>
    <col min="6153" max="6153" width="13.42578125" style="72" customWidth="1"/>
    <col min="6154" max="6154" width="11.85546875" style="72" customWidth="1"/>
    <col min="6155" max="6155" width="11" style="72" customWidth="1"/>
    <col min="6156" max="6157" width="11.42578125" style="72" customWidth="1"/>
    <col min="6158" max="6158" width="10.85546875" style="72" customWidth="1"/>
    <col min="6159" max="6159" width="12.7109375" style="72" bestFit="1" customWidth="1"/>
    <col min="6160" max="6160" width="12.7109375" style="72" customWidth="1"/>
    <col min="6161" max="6162" width="13.85546875" style="72" bestFit="1" customWidth="1"/>
    <col min="6163" max="6163" width="12.7109375" style="72" customWidth="1"/>
    <col min="6164" max="6164" width="12.7109375" style="72" bestFit="1" customWidth="1"/>
    <col min="6165" max="6400" width="8.7109375" style="72"/>
    <col min="6401" max="6403" width="15.5703125" style="72" customWidth="1"/>
    <col min="6404" max="6404" width="14.7109375" style="72" customWidth="1"/>
    <col min="6405" max="6405" width="14" style="72" customWidth="1"/>
    <col min="6406" max="6406" width="14.5703125" style="72" customWidth="1"/>
    <col min="6407" max="6407" width="15.42578125" style="72" customWidth="1"/>
    <col min="6408" max="6408" width="16.28515625" style="72" customWidth="1"/>
    <col min="6409" max="6409" width="13.42578125" style="72" customWidth="1"/>
    <col min="6410" max="6410" width="11.85546875" style="72" customWidth="1"/>
    <col min="6411" max="6411" width="11" style="72" customWidth="1"/>
    <col min="6412" max="6413" width="11.42578125" style="72" customWidth="1"/>
    <col min="6414" max="6414" width="10.85546875" style="72" customWidth="1"/>
    <col min="6415" max="6415" width="12.7109375" style="72" bestFit="1" customWidth="1"/>
    <col min="6416" max="6416" width="12.7109375" style="72" customWidth="1"/>
    <col min="6417" max="6418" width="13.85546875" style="72" bestFit="1" customWidth="1"/>
    <col min="6419" max="6419" width="12.7109375" style="72" customWidth="1"/>
    <col min="6420" max="6420" width="12.7109375" style="72" bestFit="1" customWidth="1"/>
    <col min="6421" max="6656" width="8.7109375" style="72"/>
    <col min="6657" max="6659" width="15.5703125" style="72" customWidth="1"/>
    <col min="6660" max="6660" width="14.7109375" style="72" customWidth="1"/>
    <col min="6661" max="6661" width="14" style="72" customWidth="1"/>
    <col min="6662" max="6662" width="14.5703125" style="72" customWidth="1"/>
    <col min="6663" max="6663" width="15.42578125" style="72" customWidth="1"/>
    <col min="6664" max="6664" width="16.28515625" style="72" customWidth="1"/>
    <col min="6665" max="6665" width="13.42578125" style="72" customWidth="1"/>
    <col min="6666" max="6666" width="11.85546875" style="72" customWidth="1"/>
    <col min="6667" max="6667" width="11" style="72" customWidth="1"/>
    <col min="6668" max="6669" width="11.42578125" style="72" customWidth="1"/>
    <col min="6670" max="6670" width="10.85546875" style="72" customWidth="1"/>
    <col min="6671" max="6671" width="12.7109375" style="72" bestFit="1" customWidth="1"/>
    <col min="6672" max="6672" width="12.7109375" style="72" customWidth="1"/>
    <col min="6673" max="6674" width="13.85546875" style="72" bestFit="1" customWidth="1"/>
    <col min="6675" max="6675" width="12.7109375" style="72" customWidth="1"/>
    <col min="6676" max="6676" width="12.7109375" style="72" bestFit="1" customWidth="1"/>
    <col min="6677" max="6912" width="8.7109375" style="72"/>
    <col min="6913" max="6915" width="15.5703125" style="72" customWidth="1"/>
    <col min="6916" max="6916" width="14.7109375" style="72" customWidth="1"/>
    <col min="6917" max="6917" width="14" style="72" customWidth="1"/>
    <col min="6918" max="6918" width="14.5703125" style="72" customWidth="1"/>
    <col min="6919" max="6919" width="15.42578125" style="72" customWidth="1"/>
    <col min="6920" max="6920" width="16.28515625" style="72" customWidth="1"/>
    <col min="6921" max="6921" width="13.42578125" style="72" customWidth="1"/>
    <col min="6922" max="6922" width="11.85546875" style="72" customWidth="1"/>
    <col min="6923" max="6923" width="11" style="72" customWidth="1"/>
    <col min="6924" max="6925" width="11.42578125" style="72" customWidth="1"/>
    <col min="6926" max="6926" width="10.85546875" style="72" customWidth="1"/>
    <col min="6927" max="6927" width="12.7109375" style="72" bestFit="1" customWidth="1"/>
    <col min="6928" max="6928" width="12.7109375" style="72" customWidth="1"/>
    <col min="6929" max="6930" width="13.85546875" style="72" bestFit="1" customWidth="1"/>
    <col min="6931" max="6931" width="12.7109375" style="72" customWidth="1"/>
    <col min="6932" max="6932" width="12.7109375" style="72" bestFit="1" customWidth="1"/>
    <col min="6933" max="7168" width="8.7109375" style="72"/>
    <col min="7169" max="7171" width="15.5703125" style="72" customWidth="1"/>
    <col min="7172" max="7172" width="14.7109375" style="72" customWidth="1"/>
    <col min="7173" max="7173" width="14" style="72" customWidth="1"/>
    <col min="7174" max="7174" width="14.5703125" style="72" customWidth="1"/>
    <col min="7175" max="7175" width="15.42578125" style="72" customWidth="1"/>
    <col min="7176" max="7176" width="16.28515625" style="72" customWidth="1"/>
    <col min="7177" max="7177" width="13.42578125" style="72" customWidth="1"/>
    <col min="7178" max="7178" width="11.85546875" style="72" customWidth="1"/>
    <col min="7179" max="7179" width="11" style="72" customWidth="1"/>
    <col min="7180" max="7181" width="11.42578125" style="72" customWidth="1"/>
    <col min="7182" max="7182" width="10.85546875" style="72" customWidth="1"/>
    <col min="7183" max="7183" width="12.7109375" style="72" bestFit="1" customWidth="1"/>
    <col min="7184" max="7184" width="12.7109375" style="72" customWidth="1"/>
    <col min="7185" max="7186" width="13.85546875" style="72" bestFit="1" customWidth="1"/>
    <col min="7187" max="7187" width="12.7109375" style="72" customWidth="1"/>
    <col min="7188" max="7188" width="12.7109375" style="72" bestFit="1" customWidth="1"/>
    <col min="7189" max="7424" width="8.7109375" style="72"/>
    <col min="7425" max="7427" width="15.5703125" style="72" customWidth="1"/>
    <col min="7428" max="7428" width="14.7109375" style="72" customWidth="1"/>
    <col min="7429" max="7429" width="14" style="72" customWidth="1"/>
    <col min="7430" max="7430" width="14.5703125" style="72" customWidth="1"/>
    <col min="7431" max="7431" width="15.42578125" style="72" customWidth="1"/>
    <col min="7432" max="7432" width="16.28515625" style="72" customWidth="1"/>
    <col min="7433" max="7433" width="13.42578125" style="72" customWidth="1"/>
    <col min="7434" max="7434" width="11.85546875" style="72" customWidth="1"/>
    <col min="7435" max="7435" width="11" style="72" customWidth="1"/>
    <col min="7436" max="7437" width="11.42578125" style="72" customWidth="1"/>
    <col min="7438" max="7438" width="10.85546875" style="72" customWidth="1"/>
    <col min="7439" max="7439" width="12.7109375" style="72" bestFit="1" customWidth="1"/>
    <col min="7440" max="7440" width="12.7109375" style="72" customWidth="1"/>
    <col min="7441" max="7442" width="13.85546875" style="72" bestFit="1" customWidth="1"/>
    <col min="7443" max="7443" width="12.7109375" style="72" customWidth="1"/>
    <col min="7444" max="7444" width="12.7109375" style="72" bestFit="1" customWidth="1"/>
    <col min="7445" max="7680" width="8.7109375" style="72"/>
    <col min="7681" max="7683" width="15.5703125" style="72" customWidth="1"/>
    <col min="7684" max="7684" width="14.7109375" style="72" customWidth="1"/>
    <col min="7685" max="7685" width="14" style="72" customWidth="1"/>
    <col min="7686" max="7686" width="14.5703125" style="72" customWidth="1"/>
    <col min="7687" max="7687" width="15.42578125" style="72" customWidth="1"/>
    <col min="7688" max="7688" width="16.28515625" style="72" customWidth="1"/>
    <col min="7689" max="7689" width="13.42578125" style="72" customWidth="1"/>
    <col min="7690" max="7690" width="11.85546875" style="72" customWidth="1"/>
    <col min="7691" max="7691" width="11" style="72" customWidth="1"/>
    <col min="7692" max="7693" width="11.42578125" style="72" customWidth="1"/>
    <col min="7694" max="7694" width="10.85546875" style="72" customWidth="1"/>
    <col min="7695" max="7695" width="12.7109375" style="72" bestFit="1" customWidth="1"/>
    <col min="7696" max="7696" width="12.7109375" style="72" customWidth="1"/>
    <col min="7697" max="7698" width="13.85546875" style="72" bestFit="1" customWidth="1"/>
    <col min="7699" max="7699" width="12.7109375" style="72" customWidth="1"/>
    <col min="7700" max="7700" width="12.7109375" style="72" bestFit="1" customWidth="1"/>
    <col min="7701" max="7936" width="8.7109375" style="72"/>
    <col min="7937" max="7939" width="15.5703125" style="72" customWidth="1"/>
    <col min="7940" max="7940" width="14.7109375" style="72" customWidth="1"/>
    <col min="7941" max="7941" width="14" style="72" customWidth="1"/>
    <col min="7942" max="7942" width="14.5703125" style="72" customWidth="1"/>
    <col min="7943" max="7943" width="15.42578125" style="72" customWidth="1"/>
    <col min="7944" max="7944" width="16.28515625" style="72" customWidth="1"/>
    <col min="7945" max="7945" width="13.42578125" style="72" customWidth="1"/>
    <col min="7946" max="7946" width="11.85546875" style="72" customWidth="1"/>
    <col min="7947" max="7947" width="11" style="72" customWidth="1"/>
    <col min="7948" max="7949" width="11.42578125" style="72" customWidth="1"/>
    <col min="7950" max="7950" width="10.85546875" style="72" customWidth="1"/>
    <col min="7951" max="7951" width="12.7109375" style="72" bestFit="1" customWidth="1"/>
    <col min="7952" max="7952" width="12.7109375" style="72" customWidth="1"/>
    <col min="7953" max="7954" width="13.85546875" style="72" bestFit="1" customWidth="1"/>
    <col min="7955" max="7955" width="12.7109375" style="72" customWidth="1"/>
    <col min="7956" max="7956" width="12.7109375" style="72" bestFit="1" customWidth="1"/>
    <col min="7957" max="8192" width="8.7109375" style="72"/>
    <col min="8193" max="8195" width="15.5703125" style="72" customWidth="1"/>
    <col min="8196" max="8196" width="14.7109375" style="72" customWidth="1"/>
    <col min="8197" max="8197" width="14" style="72" customWidth="1"/>
    <col min="8198" max="8198" width="14.5703125" style="72" customWidth="1"/>
    <col min="8199" max="8199" width="15.42578125" style="72" customWidth="1"/>
    <col min="8200" max="8200" width="16.28515625" style="72" customWidth="1"/>
    <col min="8201" max="8201" width="13.42578125" style="72" customWidth="1"/>
    <col min="8202" max="8202" width="11.85546875" style="72" customWidth="1"/>
    <col min="8203" max="8203" width="11" style="72" customWidth="1"/>
    <col min="8204" max="8205" width="11.42578125" style="72" customWidth="1"/>
    <col min="8206" max="8206" width="10.85546875" style="72" customWidth="1"/>
    <col min="8207" max="8207" width="12.7109375" style="72" bestFit="1" customWidth="1"/>
    <col min="8208" max="8208" width="12.7109375" style="72" customWidth="1"/>
    <col min="8209" max="8210" width="13.85546875" style="72" bestFit="1" customWidth="1"/>
    <col min="8211" max="8211" width="12.7109375" style="72" customWidth="1"/>
    <col min="8212" max="8212" width="12.7109375" style="72" bestFit="1" customWidth="1"/>
    <col min="8213" max="8448" width="8.7109375" style="72"/>
    <col min="8449" max="8451" width="15.5703125" style="72" customWidth="1"/>
    <col min="8452" max="8452" width="14.7109375" style="72" customWidth="1"/>
    <col min="8453" max="8453" width="14" style="72" customWidth="1"/>
    <col min="8454" max="8454" width="14.5703125" style="72" customWidth="1"/>
    <col min="8455" max="8455" width="15.42578125" style="72" customWidth="1"/>
    <col min="8456" max="8456" width="16.28515625" style="72" customWidth="1"/>
    <col min="8457" max="8457" width="13.42578125" style="72" customWidth="1"/>
    <col min="8458" max="8458" width="11.85546875" style="72" customWidth="1"/>
    <col min="8459" max="8459" width="11" style="72" customWidth="1"/>
    <col min="8460" max="8461" width="11.42578125" style="72" customWidth="1"/>
    <col min="8462" max="8462" width="10.85546875" style="72" customWidth="1"/>
    <col min="8463" max="8463" width="12.7109375" style="72" bestFit="1" customWidth="1"/>
    <col min="8464" max="8464" width="12.7109375" style="72" customWidth="1"/>
    <col min="8465" max="8466" width="13.85546875" style="72" bestFit="1" customWidth="1"/>
    <col min="8467" max="8467" width="12.7109375" style="72" customWidth="1"/>
    <col min="8468" max="8468" width="12.7109375" style="72" bestFit="1" customWidth="1"/>
    <col min="8469" max="8704" width="8.7109375" style="72"/>
    <col min="8705" max="8707" width="15.5703125" style="72" customWidth="1"/>
    <col min="8708" max="8708" width="14.7109375" style="72" customWidth="1"/>
    <col min="8709" max="8709" width="14" style="72" customWidth="1"/>
    <col min="8710" max="8710" width="14.5703125" style="72" customWidth="1"/>
    <col min="8711" max="8711" width="15.42578125" style="72" customWidth="1"/>
    <col min="8712" max="8712" width="16.28515625" style="72" customWidth="1"/>
    <col min="8713" max="8713" width="13.42578125" style="72" customWidth="1"/>
    <col min="8714" max="8714" width="11.85546875" style="72" customWidth="1"/>
    <col min="8715" max="8715" width="11" style="72" customWidth="1"/>
    <col min="8716" max="8717" width="11.42578125" style="72" customWidth="1"/>
    <col min="8718" max="8718" width="10.85546875" style="72" customWidth="1"/>
    <col min="8719" max="8719" width="12.7109375" style="72" bestFit="1" customWidth="1"/>
    <col min="8720" max="8720" width="12.7109375" style="72" customWidth="1"/>
    <col min="8721" max="8722" width="13.85546875" style="72" bestFit="1" customWidth="1"/>
    <col min="8723" max="8723" width="12.7109375" style="72" customWidth="1"/>
    <col min="8724" max="8724" width="12.7109375" style="72" bestFit="1" customWidth="1"/>
    <col min="8725" max="8960" width="8.7109375" style="72"/>
    <col min="8961" max="8963" width="15.5703125" style="72" customWidth="1"/>
    <col min="8964" max="8964" width="14.7109375" style="72" customWidth="1"/>
    <col min="8965" max="8965" width="14" style="72" customWidth="1"/>
    <col min="8966" max="8966" width="14.5703125" style="72" customWidth="1"/>
    <col min="8967" max="8967" width="15.42578125" style="72" customWidth="1"/>
    <col min="8968" max="8968" width="16.28515625" style="72" customWidth="1"/>
    <col min="8969" max="8969" width="13.42578125" style="72" customWidth="1"/>
    <col min="8970" max="8970" width="11.85546875" style="72" customWidth="1"/>
    <col min="8971" max="8971" width="11" style="72" customWidth="1"/>
    <col min="8972" max="8973" width="11.42578125" style="72" customWidth="1"/>
    <col min="8974" max="8974" width="10.85546875" style="72" customWidth="1"/>
    <col min="8975" max="8975" width="12.7109375" style="72" bestFit="1" customWidth="1"/>
    <col min="8976" max="8976" width="12.7109375" style="72" customWidth="1"/>
    <col min="8977" max="8978" width="13.85546875" style="72" bestFit="1" customWidth="1"/>
    <col min="8979" max="8979" width="12.7109375" style="72" customWidth="1"/>
    <col min="8980" max="8980" width="12.7109375" style="72" bestFit="1" customWidth="1"/>
    <col min="8981" max="9216" width="8.7109375" style="72"/>
    <col min="9217" max="9219" width="15.5703125" style="72" customWidth="1"/>
    <col min="9220" max="9220" width="14.7109375" style="72" customWidth="1"/>
    <col min="9221" max="9221" width="14" style="72" customWidth="1"/>
    <col min="9222" max="9222" width="14.5703125" style="72" customWidth="1"/>
    <col min="9223" max="9223" width="15.42578125" style="72" customWidth="1"/>
    <col min="9224" max="9224" width="16.28515625" style="72" customWidth="1"/>
    <col min="9225" max="9225" width="13.42578125" style="72" customWidth="1"/>
    <col min="9226" max="9226" width="11.85546875" style="72" customWidth="1"/>
    <col min="9227" max="9227" width="11" style="72" customWidth="1"/>
    <col min="9228" max="9229" width="11.42578125" style="72" customWidth="1"/>
    <col min="9230" max="9230" width="10.85546875" style="72" customWidth="1"/>
    <col min="9231" max="9231" width="12.7109375" style="72" bestFit="1" customWidth="1"/>
    <col min="9232" max="9232" width="12.7109375" style="72" customWidth="1"/>
    <col min="9233" max="9234" width="13.85546875" style="72" bestFit="1" customWidth="1"/>
    <col min="9235" max="9235" width="12.7109375" style="72" customWidth="1"/>
    <col min="9236" max="9236" width="12.7109375" style="72" bestFit="1" customWidth="1"/>
    <col min="9237" max="9472" width="8.7109375" style="72"/>
    <col min="9473" max="9475" width="15.5703125" style="72" customWidth="1"/>
    <col min="9476" max="9476" width="14.7109375" style="72" customWidth="1"/>
    <col min="9477" max="9477" width="14" style="72" customWidth="1"/>
    <col min="9478" max="9478" width="14.5703125" style="72" customWidth="1"/>
    <col min="9479" max="9479" width="15.42578125" style="72" customWidth="1"/>
    <col min="9480" max="9480" width="16.28515625" style="72" customWidth="1"/>
    <col min="9481" max="9481" width="13.42578125" style="72" customWidth="1"/>
    <col min="9482" max="9482" width="11.85546875" style="72" customWidth="1"/>
    <col min="9483" max="9483" width="11" style="72" customWidth="1"/>
    <col min="9484" max="9485" width="11.42578125" style="72" customWidth="1"/>
    <col min="9486" max="9486" width="10.85546875" style="72" customWidth="1"/>
    <col min="9487" max="9487" width="12.7109375" style="72" bestFit="1" customWidth="1"/>
    <col min="9488" max="9488" width="12.7109375" style="72" customWidth="1"/>
    <col min="9489" max="9490" width="13.85546875" style="72" bestFit="1" customWidth="1"/>
    <col min="9491" max="9491" width="12.7109375" style="72" customWidth="1"/>
    <col min="9492" max="9492" width="12.7109375" style="72" bestFit="1" customWidth="1"/>
    <col min="9493" max="9728" width="8.7109375" style="72"/>
    <col min="9729" max="9731" width="15.5703125" style="72" customWidth="1"/>
    <col min="9732" max="9732" width="14.7109375" style="72" customWidth="1"/>
    <col min="9733" max="9733" width="14" style="72" customWidth="1"/>
    <col min="9734" max="9734" width="14.5703125" style="72" customWidth="1"/>
    <col min="9735" max="9735" width="15.42578125" style="72" customWidth="1"/>
    <col min="9736" max="9736" width="16.28515625" style="72" customWidth="1"/>
    <col min="9737" max="9737" width="13.42578125" style="72" customWidth="1"/>
    <col min="9738" max="9738" width="11.85546875" style="72" customWidth="1"/>
    <col min="9739" max="9739" width="11" style="72" customWidth="1"/>
    <col min="9740" max="9741" width="11.42578125" style="72" customWidth="1"/>
    <col min="9742" max="9742" width="10.85546875" style="72" customWidth="1"/>
    <col min="9743" max="9743" width="12.7109375" style="72" bestFit="1" customWidth="1"/>
    <col min="9744" max="9744" width="12.7109375" style="72" customWidth="1"/>
    <col min="9745" max="9746" width="13.85546875" style="72" bestFit="1" customWidth="1"/>
    <col min="9747" max="9747" width="12.7109375" style="72" customWidth="1"/>
    <col min="9748" max="9748" width="12.7109375" style="72" bestFit="1" customWidth="1"/>
    <col min="9749" max="9984" width="8.7109375" style="72"/>
    <col min="9985" max="9987" width="15.5703125" style="72" customWidth="1"/>
    <col min="9988" max="9988" width="14.7109375" style="72" customWidth="1"/>
    <col min="9989" max="9989" width="14" style="72" customWidth="1"/>
    <col min="9990" max="9990" width="14.5703125" style="72" customWidth="1"/>
    <col min="9991" max="9991" width="15.42578125" style="72" customWidth="1"/>
    <col min="9992" max="9992" width="16.28515625" style="72" customWidth="1"/>
    <col min="9993" max="9993" width="13.42578125" style="72" customWidth="1"/>
    <col min="9994" max="9994" width="11.85546875" style="72" customWidth="1"/>
    <col min="9995" max="9995" width="11" style="72" customWidth="1"/>
    <col min="9996" max="9997" width="11.42578125" style="72" customWidth="1"/>
    <col min="9998" max="9998" width="10.85546875" style="72" customWidth="1"/>
    <col min="9999" max="9999" width="12.7109375" style="72" bestFit="1" customWidth="1"/>
    <col min="10000" max="10000" width="12.7109375" style="72" customWidth="1"/>
    <col min="10001" max="10002" width="13.85546875" style="72" bestFit="1" customWidth="1"/>
    <col min="10003" max="10003" width="12.7109375" style="72" customWidth="1"/>
    <col min="10004" max="10004" width="12.7109375" style="72" bestFit="1" customWidth="1"/>
    <col min="10005" max="10240" width="8.7109375" style="72"/>
    <col min="10241" max="10243" width="15.5703125" style="72" customWidth="1"/>
    <col min="10244" max="10244" width="14.7109375" style="72" customWidth="1"/>
    <col min="10245" max="10245" width="14" style="72" customWidth="1"/>
    <col min="10246" max="10246" width="14.5703125" style="72" customWidth="1"/>
    <col min="10247" max="10247" width="15.42578125" style="72" customWidth="1"/>
    <col min="10248" max="10248" width="16.28515625" style="72" customWidth="1"/>
    <col min="10249" max="10249" width="13.42578125" style="72" customWidth="1"/>
    <col min="10250" max="10250" width="11.85546875" style="72" customWidth="1"/>
    <col min="10251" max="10251" width="11" style="72" customWidth="1"/>
    <col min="10252" max="10253" width="11.42578125" style="72" customWidth="1"/>
    <col min="10254" max="10254" width="10.85546875" style="72" customWidth="1"/>
    <col min="10255" max="10255" width="12.7109375" style="72" bestFit="1" customWidth="1"/>
    <col min="10256" max="10256" width="12.7109375" style="72" customWidth="1"/>
    <col min="10257" max="10258" width="13.85546875" style="72" bestFit="1" customWidth="1"/>
    <col min="10259" max="10259" width="12.7109375" style="72" customWidth="1"/>
    <col min="10260" max="10260" width="12.7109375" style="72" bestFit="1" customWidth="1"/>
    <col min="10261" max="10496" width="8.7109375" style="72"/>
    <col min="10497" max="10499" width="15.5703125" style="72" customWidth="1"/>
    <col min="10500" max="10500" width="14.7109375" style="72" customWidth="1"/>
    <col min="10501" max="10501" width="14" style="72" customWidth="1"/>
    <col min="10502" max="10502" width="14.5703125" style="72" customWidth="1"/>
    <col min="10503" max="10503" width="15.42578125" style="72" customWidth="1"/>
    <col min="10504" max="10504" width="16.28515625" style="72" customWidth="1"/>
    <col min="10505" max="10505" width="13.42578125" style="72" customWidth="1"/>
    <col min="10506" max="10506" width="11.85546875" style="72" customWidth="1"/>
    <col min="10507" max="10507" width="11" style="72" customWidth="1"/>
    <col min="10508" max="10509" width="11.42578125" style="72" customWidth="1"/>
    <col min="10510" max="10510" width="10.85546875" style="72" customWidth="1"/>
    <col min="10511" max="10511" width="12.7109375" style="72" bestFit="1" customWidth="1"/>
    <col min="10512" max="10512" width="12.7109375" style="72" customWidth="1"/>
    <col min="10513" max="10514" width="13.85546875" style="72" bestFit="1" customWidth="1"/>
    <col min="10515" max="10515" width="12.7109375" style="72" customWidth="1"/>
    <col min="10516" max="10516" width="12.7109375" style="72" bestFit="1" customWidth="1"/>
    <col min="10517" max="10752" width="8.7109375" style="72"/>
    <col min="10753" max="10755" width="15.5703125" style="72" customWidth="1"/>
    <col min="10756" max="10756" width="14.7109375" style="72" customWidth="1"/>
    <col min="10757" max="10757" width="14" style="72" customWidth="1"/>
    <col min="10758" max="10758" width="14.5703125" style="72" customWidth="1"/>
    <col min="10759" max="10759" width="15.42578125" style="72" customWidth="1"/>
    <col min="10760" max="10760" width="16.28515625" style="72" customWidth="1"/>
    <col min="10761" max="10761" width="13.42578125" style="72" customWidth="1"/>
    <col min="10762" max="10762" width="11.85546875" style="72" customWidth="1"/>
    <col min="10763" max="10763" width="11" style="72" customWidth="1"/>
    <col min="10764" max="10765" width="11.42578125" style="72" customWidth="1"/>
    <col min="10766" max="10766" width="10.85546875" style="72" customWidth="1"/>
    <col min="10767" max="10767" width="12.7109375" style="72" bestFit="1" customWidth="1"/>
    <col min="10768" max="10768" width="12.7109375" style="72" customWidth="1"/>
    <col min="10769" max="10770" width="13.85546875" style="72" bestFit="1" customWidth="1"/>
    <col min="10771" max="10771" width="12.7109375" style="72" customWidth="1"/>
    <col min="10772" max="10772" width="12.7109375" style="72" bestFit="1" customWidth="1"/>
    <col min="10773" max="11008" width="8.7109375" style="72"/>
    <col min="11009" max="11011" width="15.5703125" style="72" customWidth="1"/>
    <col min="11012" max="11012" width="14.7109375" style="72" customWidth="1"/>
    <col min="11013" max="11013" width="14" style="72" customWidth="1"/>
    <col min="11014" max="11014" width="14.5703125" style="72" customWidth="1"/>
    <col min="11015" max="11015" width="15.42578125" style="72" customWidth="1"/>
    <col min="11016" max="11016" width="16.28515625" style="72" customWidth="1"/>
    <col min="11017" max="11017" width="13.42578125" style="72" customWidth="1"/>
    <col min="11018" max="11018" width="11.85546875" style="72" customWidth="1"/>
    <col min="11019" max="11019" width="11" style="72" customWidth="1"/>
    <col min="11020" max="11021" width="11.42578125" style="72" customWidth="1"/>
    <col min="11022" max="11022" width="10.85546875" style="72" customWidth="1"/>
    <col min="11023" max="11023" width="12.7109375" style="72" bestFit="1" customWidth="1"/>
    <col min="11024" max="11024" width="12.7109375" style="72" customWidth="1"/>
    <col min="11025" max="11026" width="13.85546875" style="72" bestFit="1" customWidth="1"/>
    <col min="11027" max="11027" width="12.7109375" style="72" customWidth="1"/>
    <col min="11028" max="11028" width="12.7109375" style="72" bestFit="1" customWidth="1"/>
    <col min="11029" max="11264" width="8.7109375" style="72"/>
    <col min="11265" max="11267" width="15.5703125" style="72" customWidth="1"/>
    <col min="11268" max="11268" width="14.7109375" style="72" customWidth="1"/>
    <col min="11269" max="11269" width="14" style="72" customWidth="1"/>
    <col min="11270" max="11270" width="14.5703125" style="72" customWidth="1"/>
    <col min="11271" max="11271" width="15.42578125" style="72" customWidth="1"/>
    <col min="11272" max="11272" width="16.28515625" style="72" customWidth="1"/>
    <col min="11273" max="11273" width="13.42578125" style="72" customWidth="1"/>
    <col min="11274" max="11274" width="11.85546875" style="72" customWidth="1"/>
    <col min="11275" max="11275" width="11" style="72" customWidth="1"/>
    <col min="11276" max="11277" width="11.42578125" style="72" customWidth="1"/>
    <col min="11278" max="11278" width="10.85546875" style="72" customWidth="1"/>
    <col min="11279" max="11279" width="12.7109375" style="72" bestFit="1" customWidth="1"/>
    <col min="11280" max="11280" width="12.7109375" style="72" customWidth="1"/>
    <col min="11281" max="11282" width="13.85546875" style="72" bestFit="1" customWidth="1"/>
    <col min="11283" max="11283" width="12.7109375" style="72" customWidth="1"/>
    <col min="11284" max="11284" width="12.7109375" style="72" bestFit="1" customWidth="1"/>
    <col min="11285" max="11520" width="8.7109375" style="72"/>
    <col min="11521" max="11523" width="15.5703125" style="72" customWidth="1"/>
    <col min="11524" max="11524" width="14.7109375" style="72" customWidth="1"/>
    <col min="11525" max="11525" width="14" style="72" customWidth="1"/>
    <col min="11526" max="11526" width="14.5703125" style="72" customWidth="1"/>
    <col min="11527" max="11527" width="15.42578125" style="72" customWidth="1"/>
    <col min="11528" max="11528" width="16.28515625" style="72" customWidth="1"/>
    <col min="11529" max="11529" width="13.42578125" style="72" customWidth="1"/>
    <col min="11530" max="11530" width="11.85546875" style="72" customWidth="1"/>
    <col min="11531" max="11531" width="11" style="72" customWidth="1"/>
    <col min="11532" max="11533" width="11.42578125" style="72" customWidth="1"/>
    <col min="11534" max="11534" width="10.85546875" style="72" customWidth="1"/>
    <col min="11535" max="11535" width="12.7109375" style="72" bestFit="1" customWidth="1"/>
    <col min="11536" max="11536" width="12.7109375" style="72" customWidth="1"/>
    <col min="11537" max="11538" width="13.85546875" style="72" bestFit="1" customWidth="1"/>
    <col min="11539" max="11539" width="12.7109375" style="72" customWidth="1"/>
    <col min="11540" max="11540" width="12.7109375" style="72" bestFit="1" customWidth="1"/>
    <col min="11541" max="11776" width="8.7109375" style="72"/>
    <col min="11777" max="11779" width="15.5703125" style="72" customWidth="1"/>
    <col min="11780" max="11780" width="14.7109375" style="72" customWidth="1"/>
    <col min="11781" max="11781" width="14" style="72" customWidth="1"/>
    <col min="11782" max="11782" width="14.5703125" style="72" customWidth="1"/>
    <col min="11783" max="11783" width="15.42578125" style="72" customWidth="1"/>
    <col min="11784" max="11784" width="16.28515625" style="72" customWidth="1"/>
    <col min="11785" max="11785" width="13.42578125" style="72" customWidth="1"/>
    <col min="11786" max="11786" width="11.85546875" style="72" customWidth="1"/>
    <col min="11787" max="11787" width="11" style="72" customWidth="1"/>
    <col min="11788" max="11789" width="11.42578125" style="72" customWidth="1"/>
    <col min="11790" max="11790" width="10.85546875" style="72" customWidth="1"/>
    <col min="11791" max="11791" width="12.7109375" style="72" bestFit="1" customWidth="1"/>
    <col min="11792" max="11792" width="12.7109375" style="72" customWidth="1"/>
    <col min="11793" max="11794" width="13.85546875" style="72" bestFit="1" customWidth="1"/>
    <col min="11795" max="11795" width="12.7109375" style="72" customWidth="1"/>
    <col min="11796" max="11796" width="12.7109375" style="72" bestFit="1" customWidth="1"/>
    <col min="11797" max="12032" width="8.7109375" style="72"/>
    <col min="12033" max="12035" width="15.5703125" style="72" customWidth="1"/>
    <col min="12036" max="12036" width="14.7109375" style="72" customWidth="1"/>
    <col min="12037" max="12037" width="14" style="72" customWidth="1"/>
    <col min="12038" max="12038" width="14.5703125" style="72" customWidth="1"/>
    <col min="12039" max="12039" width="15.42578125" style="72" customWidth="1"/>
    <col min="12040" max="12040" width="16.28515625" style="72" customWidth="1"/>
    <col min="12041" max="12041" width="13.42578125" style="72" customWidth="1"/>
    <col min="12042" max="12042" width="11.85546875" style="72" customWidth="1"/>
    <col min="12043" max="12043" width="11" style="72" customWidth="1"/>
    <col min="12044" max="12045" width="11.42578125" style="72" customWidth="1"/>
    <col min="12046" max="12046" width="10.85546875" style="72" customWidth="1"/>
    <col min="12047" max="12047" width="12.7109375" style="72" bestFit="1" customWidth="1"/>
    <col min="12048" max="12048" width="12.7109375" style="72" customWidth="1"/>
    <col min="12049" max="12050" width="13.85546875" style="72" bestFit="1" customWidth="1"/>
    <col min="12051" max="12051" width="12.7109375" style="72" customWidth="1"/>
    <col min="12052" max="12052" width="12.7109375" style="72" bestFit="1" customWidth="1"/>
    <col min="12053" max="12288" width="8.7109375" style="72"/>
    <col min="12289" max="12291" width="15.5703125" style="72" customWidth="1"/>
    <col min="12292" max="12292" width="14.7109375" style="72" customWidth="1"/>
    <col min="12293" max="12293" width="14" style="72" customWidth="1"/>
    <col min="12294" max="12294" width="14.5703125" style="72" customWidth="1"/>
    <col min="12295" max="12295" width="15.42578125" style="72" customWidth="1"/>
    <col min="12296" max="12296" width="16.28515625" style="72" customWidth="1"/>
    <col min="12297" max="12297" width="13.42578125" style="72" customWidth="1"/>
    <col min="12298" max="12298" width="11.85546875" style="72" customWidth="1"/>
    <col min="12299" max="12299" width="11" style="72" customWidth="1"/>
    <col min="12300" max="12301" width="11.42578125" style="72" customWidth="1"/>
    <col min="12302" max="12302" width="10.85546875" style="72" customWidth="1"/>
    <col min="12303" max="12303" width="12.7109375" style="72" bestFit="1" customWidth="1"/>
    <col min="12304" max="12304" width="12.7109375" style="72" customWidth="1"/>
    <col min="12305" max="12306" width="13.85546875" style="72" bestFit="1" customWidth="1"/>
    <col min="12307" max="12307" width="12.7109375" style="72" customWidth="1"/>
    <col min="12308" max="12308" width="12.7109375" style="72" bestFit="1" customWidth="1"/>
    <col min="12309" max="12544" width="8.7109375" style="72"/>
    <col min="12545" max="12547" width="15.5703125" style="72" customWidth="1"/>
    <col min="12548" max="12548" width="14.7109375" style="72" customWidth="1"/>
    <col min="12549" max="12549" width="14" style="72" customWidth="1"/>
    <col min="12550" max="12550" width="14.5703125" style="72" customWidth="1"/>
    <col min="12551" max="12551" width="15.42578125" style="72" customWidth="1"/>
    <col min="12552" max="12552" width="16.28515625" style="72" customWidth="1"/>
    <col min="12553" max="12553" width="13.42578125" style="72" customWidth="1"/>
    <col min="12554" max="12554" width="11.85546875" style="72" customWidth="1"/>
    <col min="12555" max="12555" width="11" style="72" customWidth="1"/>
    <col min="12556" max="12557" width="11.42578125" style="72" customWidth="1"/>
    <col min="12558" max="12558" width="10.85546875" style="72" customWidth="1"/>
    <col min="12559" max="12559" width="12.7109375" style="72" bestFit="1" customWidth="1"/>
    <col min="12560" max="12560" width="12.7109375" style="72" customWidth="1"/>
    <col min="12561" max="12562" width="13.85546875" style="72" bestFit="1" customWidth="1"/>
    <col min="12563" max="12563" width="12.7109375" style="72" customWidth="1"/>
    <col min="12564" max="12564" width="12.7109375" style="72" bestFit="1" customWidth="1"/>
    <col min="12565" max="12800" width="8.7109375" style="72"/>
    <col min="12801" max="12803" width="15.5703125" style="72" customWidth="1"/>
    <col min="12804" max="12804" width="14.7109375" style="72" customWidth="1"/>
    <col min="12805" max="12805" width="14" style="72" customWidth="1"/>
    <col min="12806" max="12806" width="14.5703125" style="72" customWidth="1"/>
    <col min="12807" max="12807" width="15.42578125" style="72" customWidth="1"/>
    <col min="12808" max="12808" width="16.28515625" style="72" customWidth="1"/>
    <col min="12809" max="12809" width="13.42578125" style="72" customWidth="1"/>
    <col min="12810" max="12810" width="11.85546875" style="72" customWidth="1"/>
    <col min="12811" max="12811" width="11" style="72" customWidth="1"/>
    <col min="12812" max="12813" width="11.42578125" style="72" customWidth="1"/>
    <col min="12814" max="12814" width="10.85546875" style="72" customWidth="1"/>
    <col min="12815" max="12815" width="12.7109375" style="72" bestFit="1" customWidth="1"/>
    <col min="12816" max="12816" width="12.7109375" style="72" customWidth="1"/>
    <col min="12817" max="12818" width="13.85546875" style="72" bestFit="1" customWidth="1"/>
    <col min="12819" max="12819" width="12.7109375" style="72" customWidth="1"/>
    <col min="12820" max="12820" width="12.7109375" style="72" bestFit="1" customWidth="1"/>
    <col min="12821" max="13056" width="8.7109375" style="72"/>
    <col min="13057" max="13059" width="15.5703125" style="72" customWidth="1"/>
    <col min="13060" max="13060" width="14.7109375" style="72" customWidth="1"/>
    <col min="13061" max="13061" width="14" style="72" customWidth="1"/>
    <col min="13062" max="13062" width="14.5703125" style="72" customWidth="1"/>
    <col min="13063" max="13063" width="15.42578125" style="72" customWidth="1"/>
    <col min="13064" max="13064" width="16.28515625" style="72" customWidth="1"/>
    <col min="13065" max="13065" width="13.42578125" style="72" customWidth="1"/>
    <col min="13066" max="13066" width="11.85546875" style="72" customWidth="1"/>
    <col min="13067" max="13067" width="11" style="72" customWidth="1"/>
    <col min="13068" max="13069" width="11.42578125" style="72" customWidth="1"/>
    <col min="13070" max="13070" width="10.85546875" style="72" customWidth="1"/>
    <col min="13071" max="13071" width="12.7109375" style="72" bestFit="1" customWidth="1"/>
    <col min="13072" max="13072" width="12.7109375" style="72" customWidth="1"/>
    <col min="13073" max="13074" width="13.85546875" style="72" bestFit="1" customWidth="1"/>
    <col min="13075" max="13075" width="12.7109375" style="72" customWidth="1"/>
    <col min="13076" max="13076" width="12.7109375" style="72" bestFit="1" customWidth="1"/>
    <col min="13077" max="13312" width="8.7109375" style="72"/>
    <col min="13313" max="13315" width="15.5703125" style="72" customWidth="1"/>
    <col min="13316" max="13316" width="14.7109375" style="72" customWidth="1"/>
    <col min="13317" max="13317" width="14" style="72" customWidth="1"/>
    <col min="13318" max="13318" width="14.5703125" style="72" customWidth="1"/>
    <col min="13319" max="13319" width="15.42578125" style="72" customWidth="1"/>
    <col min="13320" max="13320" width="16.28515625" style="72" customWidth="1"/>
    <col min="13321" max="13321" width="13.42578125" style="72" customWidth="1"/>
    <col min="13322" max="13322" width="11.85546875" style="72" customWidth="1"/>
    <col min="13323" max="13323" width="11" style="72" customWidth="1"/>
    <col min="13324" max="13325" width="11.42578125" style="72" customWidth="1"/>
    <col min="13326" max="13326" width="10.85546875" style="72" customWidth="1"/>
    <col min="13327" max="13327" width="12.7109375" style="72" bestFit="1" customWidth="1"/>
    <col min="13328" max="13328" width="12.7109375" style="72" customWidth="1"/>
    <col min="13329" max="13330" width="13.85546875" style="72" bestFit="1" customWidth="1"/>
    <col min="13331" max="13331" width="12.7109375" style="72" customWidth="1"/>
    <col min="13332" max="13332" width="12.7109375" style="72" bestFit="1" customWidth="1"/>
    <col min="13333" max="13568" width="8.7109375" style="72"/>
    <col min="13569" max="13571" width="15.5703125" style="72" customWidth="1"/>
    <col min="13572" max="13572" width="14.7109375" style="72" customWidth="1"/>
    <col min="13573" max="13573" width="14" style="72" customWidth="1"/>
    <col min="13574" max="13574" width="14.5703125" style="72" customWidth="1"/>
    <col min="13575" max="13575" width="15.42578125" style="72" customWidth="1"/>
    <col min="13576" max="13576" width="16.28515625" style="72" customWidth="1"/>
    <col min="13577" max="13577" width="13.42578125" style="72" customWidth="1"/>
    <col min="13578" max="13578" width="11.85546875" style="72" customWidth="1"/>
    <col min="13579" max="13579" width="11" style="72" customWidth="1"/>
    <col min="13580" max="13581" width="11.42578125" style="72" customWidth="1"/>
    <col min="13582" max="13582" width="10.85546875" style="72" customWidth="1"/>
    <col min="13583" max="13583" width="12.7109375" style="72" bestFit="1" customWidth="1"/>
    <col min="13584" max="13584" width="12.7109375" style="72" customWidth="1"/>
    <col min="13585" max="13586" width="13.85546875" style="72" bestFit="1" customWidth="1"/>
    <col min="13587" max="13587" width="12.7109375" style="72" customWidth="1"/>
    <col min="13588" max="13588" width="12.7109375" style="72" bestFit="1" customWidth="1"/>
    <col min="13589" max="13824" width="8.7109375" style="72"/>
    <col min="13825" max="13827" width="15.5703125" style="72" customWidth="1"/>
    <col min="13828" max="13828" width="14.7109375" style="72" customWidth="1"/>
    <col min="13829" max="13829" width="14" style="72" customWidth="1"/>
    <col min="13830" max="13830" width="14.5703125" style="72" customWidth="1"/>
    <col min="13831" max="13831" width="15.42578125" style="72" customWidth="1"/>
    <col min="13832" max="13832" width="16.28515625" style="72" customWidth="1"/>
    <col min="13833" max="13833" width="13.42578125" style="72" customWidth="1"/>
    <col min="13834" max="13834" width="11.85546875" style="72" customWidth="1"/>
    <col min="13835" max="13835" width="11" style="72" customWidth="1"/>
    <col min="13836" max="13837" width="11.42578125" style="72" customWidth="1"/>
    <col min="13838" max="13838" width="10.85546875" style="72" customWidth="1"/>
    <col min="13839" max="13839" width="12.7109375" style="72" bestFit="1" customWidth="1"/>
    <col min="13840" max="13840" width="12.7109375" style="72" customWidth="1"/>
    <col min="13841" max="13842" width="13.85546875" style="72" bestFit="1" customWidth="1"/>
    <col min="13843" max="13843" width="12.7109375" style="72" customWidth="1"/>
    <col min="13844" max="13844" width="12.7109375" style="72" bestFit="1" customWidth="1"/>
    <col min="13845" max="14080" width="8.7109375" style="72"/>
    <col min="14081" max="14083" width="15.5703125" style="72" customWidth="1"/>
    <col min="14084" max="14084" width="14.7109375" style="72" customWidth="1"/>
    <col min="14085" max="14085" width="14" style="72" customWidth="1"/>
    <col min="14086" max="14086" width="14.5703125" style="72" customWidth="1"/>
    <col min="14087" max="14087" width="15.42578125" style="72" customWidth="1"/>
    <col min="14088" max="14088" width="16.28515625" style="72" customWidth="1"/>
    <col min="14089" max="14089" width="13.42578125" style="72" customWidth="1"/>
    <col min="14090" max="14090" width="11.85546875" style="72" customWidth="1"/>
    <col min="14091" max="14091" width="11" style="72" customWidth="1"/>
    <col min="14092" max="14093" width="11.42578125" style="72" customWidth="1"/>
    <col min="14094" max="14094" width="10.85546875" style="72" customWidth="1"/>
    <col min="14095" max="14095" width="12.7109375" style="72" bestFit="1" customWidth="1"/>
    <col min="14096" max="14096" width="12.7109375" style="72" customWidth="1"/>
    <col min="14097" max="14098" width="13.85546875" style="72" bestFit="1" customWidth="1"/>
    <col min="14099" max="14099" width="12.7109375" style="72" customWidth="1"/>
    <col min="14100" max="14100" width="12.7109375" style="72" bestFit="1" customWidth="1"/>
    <col min="14101" max="14336" width="8.7109375" style="72"/>
    <col min="14337" max="14339" width="15.5703125" style="72" customWidth="1"/>
    <col min="14340" max="14340" width="14.7109375" style="72" customWidth="1"/>
    <col min="14341" max="14341" width="14" style="72" customWidth="1"/>
    <col min="14342" max="14342" width="14.5703125" style="72" customWidth="1"/>
    <col min="14343" max="14343" width="15.42578125" style="72" customWidth="1"/>
    <col min="14344" max="14344" width="16.28515625" style="72" customWidth="1"/>
    <col min="14345" max="14345" width="13.42578125" style="72" customWidth="1"/>
    <col min="14346" max="14346" width="11.85546875" style="72" customWidth="1"/>
    <col min="14347" max="14347" width="11" style="72" customWidth="1"/>
    <col min="14348" max="14349" width="11.42578125" style="72" customWidth="1"/>
    <col min="14350" max="14350" width="10.85546875" style="72" customWidth="1"/>
    <col min="14351" max="14351" width="12.7109375" style="72" bestFit="1" customWidth="1"/>
    <col min="14352" max="14352" width="12.7109375" style="72" customWidth="1"/>
    <col min="14353" max="14354" width="13.85546875" style="72" bestFit="1" customWidth="1"/>
    <col min="14355" max="14355" width="12.7109375" style="72" customWidth="1"/>
    <col min="14356" max="14356" width="12.7109375" style="72" bestFit="1" customWidth="1"/>
    <col min="14357" max="14592" width="8.7109375" style="72"/>
    <col min="14593" max="14595" width="15.5703125" style="72" customWidth="1"/>
    <col min="14596" max="14596" width="14.7109375" style="72" customWidth="1"/>
    <col min="14597" max="14597" width="14" style="72" customWidth="1"/>
    <col min="14598" max="14598" width="14.5703125" style="72" customWidth="1"/>
    <col min="14599" max="14599" width="15.42578125" style="72" customWidth="1"/>
    <col min="14600" max="14600" width="16.28515625" style="72" customWidth="1"/>
    <col min="14601" max="14601" width="13.42578125" style="72" customWidth="1"/>
    <col min="14602" max="14602" width="11.85546875" style="72" customWidth="1"/>
    <col min="14603" max="14603" width="11" style="72" customWidth="1"/>
    <col min="14604" max="14605" width="11.42578125" style="72" customWidth="1"/>
    <col min="14606" max="14606" width="10.85546875" style="72" customWidth="1"/>
    <col min="14607" max="14607" width="12.7109375" style="72" bestFit="1" customWidth="1"/>
    <col min="14608" max="14608" width="12.7109375" style="72" customWidth="1"/>
    <col min="14609" max="14610" width="13.85546875" style="72" bestFit="1" customWidth="1"/>
    <col min="14611" max="14611" width="12.7109375" style="72" customWidth="1"/>
    <col min="14612" max="14612" width="12.7109375" style="72" bestFit="1" customWidth="1"/>
    <col min="14613" max="14848" width="8.7109375" style="72"/>
    <col min="14849" max="14851" width="15.5703125" style="72" customWidth="1"/>
    <col min="14852" max="14852" width="14.7109375" style="72" customWidth="1"/>
    <col min="14853" max="14853" width="14" style="72" customWidth="1"/>
    <col min="14854" max="14854" width="14.5703125" style="72" customWidth="1"/>
    <col min="14855" max="14855" width="15.42578125" style="72" customWidth="1"/>
    <col min="14856" max="14856" width="16.28515625" style="72" customWidth="1"/>
    <col min="14857" max="14857" width="13.42578125" style="72" customWidth="1"/>
    <col min="14858" max="14858" width="11.85546875" style="72" customWidth="1"/>
    <col min="14859" max="14859" width="11" style="72" customWidth="1"/>
    <col min="14860" max="14861" width="11.42578125" style="72" customWidth="1"/>
    <col min="14862" max="14862" width="10.85546875" style="72" customWidth="1"/>
    <col min="14863" max="14863" width="12.7109375" style="72" bestFit="1" customWidth="1"/>
    <col min="14864" max="14864" width="12.7109375" style="72" customWidth="1"/>
    <col min="14865" max="14866" width="13.85546875" style="72" bestFit="1" customWidth="1"/>
    <col min="14867" max="14867" width="12.7109375" style="72" customWidth="1"/>
    <col min="14868" max="14868" width="12.7109375" style="72" bestFit="1" customWidth="1"/>
    <col min="14869" max="15104" width="8.7109375" style="72"/>
    <col min="15105" max="15107" width="15.5703125" style="72" customWidth="1"/>
    <col min="15108" max="15108" width="14.7109375" style="72" customWidth="1"/>
    <col min="15109" max="15109" width="14" style="72" customWidth="1"/>
    <col min="15110" max="15110" width="14.5703125" style="72" customWidth="1"/>
    <col min="15111" max="15111" width="15.42578125" style="72" customWidth="1"/>
    <col min="15112" max="15112" width="16.28515625" style="72" customWidth="1"/>
    <col min="15113" max="15113" width="13.42578125" style="72" customWidth="1"/>
    <col min="15114" max="15114" width="11.85546875" style="72" customWidth="1"/>
    <col min="15115" max="15115" width="11" style="72" customWidth="1"/>
    <col min="15116" max="15117" width="11.42578125" style="72" customWidth="1"/>
    <col min="15118" max="15118" width="10.85546875" style="72" customWidth="1"/>
    <col min="15119" max="15119" width="12.7109375" style="72" bestFit="1" customWidth="1"/>
    <col min="15120" max="15120" width="12.7109375" style="72" customWidth="1"/>
    <col min="15121" max="15122" width="13.85546875" style="72" bestFit="1" customWidth="1"/>
    <col min="15123" max="15123" width="12.7109375" style="72" customWidth="1"/>
    <col min="15124" max="15124" width="12.7109375" style="72" bestFit="1" customWidth="1"/>
    <col min="15125" max="15360" width="8.7109375" style="72"/>
    <col min="15361" max="15363" width="15.5703125" style="72" customWidth="1"/>
    <col min="15364" max="15364" width="14.7109375" style="72" customWidth="1"/>
    <col min="15365" max="15365" width="14" style="72" customWidth="1"/>
    <col min="15366" max="15366" width="14.5703125" style="72" customWidth="1"/>
    <col min="15367" max="15367" width="15.42578125" style="72" customWidth="1"/>
    <col min="15368" max="15368" width="16.28515625" style="72" customWidth="1"/>
    <col min="15369" max="15369" width="13.42578125" style="72" customWidth="1"/>
    <col min="15370" max="15370" width="11.85546875" style="72" customWidth="1"/>
    <col min="15371" max="15371" width="11" style="72" customWidth="1"/>
    <col min="15372" max="15373" width="11.42578125" style="72" customWidth="1"/>
    <col min="15374" max="15374" width="10.85546875" style="72" customWidth="1"/>
    <col min="15375" max="15375" width="12.7109375" style="72" bestFit="1" customWidth="1"/>
    <col min="15376" max="15376" width="12.7109375" style="72" customWidth="1"/>
    <col min="15377" max="15378" width="13.85546875" style="72" bestFit="1" customWidth="1"/>
    <col min="15379" max="15379" width="12.7109375" style="72" customWidth="1"/>
    <col min="15380" max="15380" width="12.7109375" style="72" bestFit="1" customWidth="1"/>
    <col min="15381" max="15616" width="8.7109375" style="72"/>
    <col min="15617" max="15619" width="15.5703125" style="72" customWidth="1"/>
    <col min="15620" max="15620" width="14.7109375" style="72" customWidth="1"/>
    <col min="15621" max="15621" width="14" style="72" customWidth="1"/>
    <col min="15622" max="15622" width="14.5703125" style="72" customWidth="1"/>
    <col min="15623" max="15623" width="15.42578125" style="72" customWidth="1"/>
    <col min="15624" max="15624" width="16.28515625" style="72" customWidth="1"/>
    <col min="15625" max="15625" width="13.42578125" style="72" customWidth="1"/>
    <col min="15626" max="15626" width="11.85546875" style="72" customWidth="1"/>
    <col min="15627" max="15627" width="11" style="72" customWidth="1"/>
    <col min="15628" max="15629" width="11.42578125" style="72" customWidth="1"/>
    <col min="15630" max="15630" width="10.85546875" style="72" customWidth="1"/>
    <col min="15631" max="15631" width="12.7109375" style="72" bestFit="1" customWidth="1"/>
    <col min="15632" max="15632" width="12.7109375" style="72" customWidth="1"/>
    <col min="15633" max="15634" width="13.85546875" style="72" bestFit="1" customWidth="1"/>
    <col min="15635" max="15635" width="12.7109375" style="72" customWidth="1"/>
    <col min="15636" max="15636" width="12.7109375" style="72" bestFit="1" customWidth="1"/>
    <col min="15637" max="15872" width="8.7109375" style="72"/>
    <col min="15873" max="15875" width="15.5703125" style="72" customWidth="1"/>
    <col min="15876" max="15876" width="14.7109375" style="72" customWidth="1"/>
    <col min="15877" max="15877" width="14" style="72" customWidth="1"/>
    <col min="15878" max="15878" width="14.5703125" style="72" customWidth="1"/>
    <col min="15879" max="15879" width="15.42578125" style="72" customWidth="1"/>
    <col min="15880" max="15880" width="16.28515625" style="72" customWidth="1"/>
    <col min="15881" max="15881" width="13.42578125" style="72" customWidth="1"/>
    <col min="15882" max="15882" width="11.85546875" style="72" customWidth="1"/>
    <col min="15883" max="15883" width="11" style="72" customWidth="1"/>
    <col min="15884" max="15885" width="11.42578125" style="72" customWidth="1"/>
    <col min="15886" max="15886" width="10.85546875" style="72" customWidth="1"/>
    <col min="15887" max="15887" width="12.7109375" style="72" bestFit="1" customWidth="1"/>
    <col min="15888" max="15888" width="12.7109375" style="72" customWidth="1"/>
    <col min="15889" max="15890" width="13.85546875" style="72" bestFit="1" customWidth="1"/>
    <col min="15891" max="15891" width="12.7109375" style="72" customWidth="1"/>
    <col min="15892" max="15892" width="12.7109375" style="72" bestFit="1" customWidth="1"/>
    <col min="15893" max="16128" width="8.7109375" style="72"/>
    <col min="16129" max="16131" width="15.5703125" style="72" customWidth="1"/>
    <col min="16132" max="16132" width="14.7109375" style="72" customWidth="1"/>
    <col min="16133" max="16133" width="14" style="72" customWidth="1"/>
    <col min="16134" max="16134" width="14.5703125" style="72" customWidth="1"/>
    <col min="16135" max="16135" width="15.42578125" style="72" customWidth="1"/>
    <col min="16136" max="16136" width="16.28515625" style="72" customWidth="1"/>
    <col min="16137" max="16137" width="13.42578125" style="72" customWidth="1"/>
    <col min="16138" max="16138" width="11.85546875" style="72" customWidth="1"/>
    <col min="16139" max="16139" width="11" style="72" customWidth="1"/>
    <col min="16140" max="16141" width="11.42578125" style="72" customWidth="1"/>
    <col min="16142" max="16142" width="10.85546875" style="72" customWidth="1"/>
    <col min="16143" max="16143" width="12.7109375" style="72" bestFit="1" customWidth="1"/>
    <col min="16144" max="16144" width="12.7109375" style="72" customWidth="1"/>
    <col min="16145" max="16146" width="13.85546875" style="72" bestFit="1" customWidth="1"/>
    <col min="16147" max="16147" width="12.7109375" style="72" customWidth="1"/>
    <col min="16148" max="16148" width="12.7109375" style="72" bestFit="1" customWidth="1"/>
    <col min="16149" max="16384" width="8.7109375" style="72"/>
  </cols>
  <sheetData>
    <row r="1" spans="1:20" ht="15" x14ac:dyDescent="0.2">
      <c r="A1" s="613" t="s">
        <v>468</v>
      </c>
      <c r="B1" s="613"/>
    </row>
    <row r="2" spans="1:20" x14ac:dyDescent="0.2">
      <c r="A2" s="72" t="s">
        <v>446</v>
      </c>
    </row>
    <row r="3" spans="1:20" x14ac:dyDescent="0.2">
      <c r="A3" s="614"/>
      <c r="B3" s="615">
        <v>2006</v>
      </c>
      <c r="C3" s="615">
        <v>2007</v>
      </c>
      <c r="D3" s="615">
        <v>2008</v>
      </c>
      <c r="E3" s="615">
        <v>2009</v>
      </c>
      <c r="F3" s="615">
        <v>2010</v>
      </c>
      <c r="G3" s="615">
        <v>2011</v>
      </c>
      <c r="H3" s="615">
        <v>2012</v>
      </c>
      <c r="I3" s="616">
        <v>2013</v>
      </c>
      <c r="J3" s="615">
        <v>2014</v>
      </c>
      <c r="K3" s="616">
        <v>2015</v>
      </c>
      <c r="L3" s="616">
        <v>2016</v>
      </c>
      <c r="M3" s="132">
        <v>2017</v>
      </c>
      <c r="N3" s="132">
        <v>2018</v>
      </c>
      <c r="O3" s="132">
        <v>2019</v>
      </c>
      <c r="P3" s="132">
        <v>2020</v>
      </c>
      <c r="Q3" s="132">
        <v>2021</v>
      </c>
      <c r="R3" s="132">
        <v>2022</v>
      </c>
      <c r="S3" s="132">
        <v>2023</v>
      </c>
      <c r="T3" s="132">
        <v>2024</v>
      </c>
    </row>
    <row r="4" spans="1:20" x14ac:dyDescent="0.2">
      <c r="A4" s="617" t="s">
        <v>447</v>
      </c>
      <c r="B4" s="618">
        <v>55541.63</v>
      </c>
      <c r="C4" s="618">
        <v>59214.11</v>
      </c>
      <c r="D4" s="619">
        <v>53710.46</v>
      </c>
      <c r="E4" s="620">
        <v>69874.48</v>
      </c>
      <c r="F4" s="621">
        <v>46741.41</v>
      </c>
      <c r="G4" s="621">
        <v>54774.89</v>
      </c>
      <c r="H4" s="621">
        <v>64518.65</v>
      </c>
      <c r="I4" s="622">
        <v>63579</v>
      </c>
      <c r="J4" s="621">
        <v>56308.34</v>
      </c>
      <c r="K4" s="621">
        <v>57137.37</v>
      </c>
      <c r="L4" s="621">
        <v>61237.04</v>
      </c>
      <c r="M4" s="621">
        <v>72934.17</v>
      </c>
      <c r="N4" s="621">
        <v>72891.73</v>
      </c>
      <c r="O4" s="623">
        <v>133484.12</v>
      </c>
      <c r="P4" s="623">
        <v>107984.9</v>
      </c>
      <c r="Q4" s="623">
        <v>127466.09</v>
      </c>
      <c r="R4" s="623">
        <v>128730.86</v>
      </c>
      <c r="S4" s="623">
        <v>116715.48</v>
      </c>
      <c r="T4" s="623">
        <v>119551.7</v>
      </c>
    </row>
    <row r="5" spans="1:20" x14ac:dyDescent="0.2">
      <c r="A5" s="617" t="s">
        <v>448</v>
      </c>
      <c r="B5" s="618">
        <v>50615.32</v>
      </c>
      <c r="C5" s="618">
        <v>46039.53</v>
      </c>
      <c r="D5" s="619">
        <v>51471.78</v>
      </c>
      <c r="E5" s="624">
        <v>51175.98</v>
      </c>
      <c r="F5" s="621">
        <v>45920.56</v>
      </c>
      <c r="G5" s="621">
        <v>47633.62</v>
      </c>
      <c r="H5" s="621">
        <v>54943.47</v>
      </c>
      <c r="I5" s="622">
        <v>51935.25</v>
      </c>
      <c r="J5" s="621">
        <v>55278.64</v>
      </c>
      <c r="K5" s="621">
        <v>51260.35</v>
      </c>
      <c r="L5" s="621">
        <v>59846.28</v>
      </c>
      <c r="M5" s="621">
        <v>64802.79</v>
      </c>
      <c r="N5" s="623">
        <v>78645.009999999995</v>
      </c>
      <c r="O5" s="623">
        <v>100219.51</v>
      </c>
      <c r="P5" s="623">
        <v>100527.67999999999</v>
      </c>
      <c r="Q5" s="623">
        <v>115149.18</v>
      </c>
      <c r="R5" s="623">
        <v>102163.52</v>
      </c>
      <c r="S5" s="623">
        <v>100921.07</v>
      </c>
      <c r="T5" s="623">
        <v>95148.64</v>
      </c>
    </row>
    <row r="6" spans="1:20" x14ac:dyDescent="0.2">
      <c r="A6" s="617" t="s">
        <v>449</v>
      </c>
      <c r="B6" s="618">
        <v>44799.21</v>
      </c>
      <c r="C6" s="618">
        <v>44439.360000000001</v>
      </c>
      <c r="D6" s="619">
        <v>40796.75</v>
      </c>
      <c r="E6" s="624">
        <v>62059.83</v>
      </c>
      <c r="F6" s="621">
        <v>49397.51</v>
      </c>
      <c r="G6" s="621">
        <v>52925.96</v>
      </c>
      <c r="H6" s="621">
        <v>55171.53</v>
      </c>
      <c r="I6" s="622">
        <v>55017.17</v>
      </c>
      <c r="J6" s="621">
        <v>53976.74</v>
      </c>
      <c r="K6" s="621">
        <v>58946.16</v>
      </c>
      <c r="L6" s="621">
        <v>60638.26</v>
      </c>
      <c r="M6" s="621">
        <v>64357.25</v>
      </c>
      <c r="N6" s="623">
        <v>61473.24</v>
      </c>
      <c r="O6" s="623">
        <v>89641.83</v>
      </c>
      <c r="P6" s="623">
        <v>116797.14</v>
      </c>
      <c r="Q6" s="623">
        <v>118308.37</v>
      </c>
      <c r="R6" s="623">
        <v>125849.89</v>
      </c>
      <c r="S6" s="623">
        <v>123579.42</v>
      </c>
      <c r="T6" s="623">
        <v>90301.53</v>
      </c>
    </row>
    <row r="7" spans="1:20" x14ac:dyDescent="0.2">
      <c r="A7" s="617" t="s">
        <v>450</v>
      </c>
      <c r="B7" s="618">
        <v>38393.47</v>
      </c>
      <c r="C7" s="618">
        <v>88917.02</v>
      </c>
      <c r="D7" s="619">
        <v>41906.74</v>
      </c>
      <c r="E7" s="622">
        <v>46332.15</v>
      </c>
      <c r="F7" s="621">
        <v>40888.82</v>
      </c>
      <c r="G7" s="621">
        <v>44375.27</v>
      </c>
      <c r="H7" s="621">
        <v>48695.09</v>
      </c>
      <c r="I7" s="622">
        <v>56706.26</v>
      </c>
      <c r="J7" s="621">
        <v>53212.97</v>
      </c>
      <c r="K7" s="625">
        <v>55607.16</v>
      </c>
      <c r="L7" s="625">
        <v>45545.08</v>
      </c>
      <c r="M7" s="621">
        <v>51821.5</v>
      </c>
      <c r="N7" s="623">
        <v>75227.179999999993</v>
      </c>
      <c r="O7" s="623">
        <v>83849.440000000002</v>
      </c>
      <c r="P7" s="623">
        <v>139233.95000000001</v>
      </c>
      <c r="Q7" s="623">
        <v>117434.59</v>
      </c>
      <c r="R7" s="623">
        <v>105877.11</v>
      </c>
      <c r="S7" s="623">
        <v>100373.84</v>
      </c>
      <c r="T7" s="623">
        <v>90982.29</v>
      </c>
    </row>
    <row r="8" spans="1:20" x14ac:dyDescent="0.2">
      <c r="A8" s="617" t="s">
        <v>451</v>
      </c>
      <c r="B8" s="626">
        <v>39333.040000000001</v>
      </c>
      <c r="C8" s="626">
        <v>54371.93</v>
      </c>
      <c r="D8" s="627">
        <v>36069.5</v>
      </c>
      <c r="E8" s="628">
        <v>43405.69</v>
      </c>
      <c r="F8" s="623">
        <v>36960.81</v>
      </c>
      <c r="G8" s="623">
        <v>35507.67</v>
      </c>
      <c r="H8" s="623">
        <v>47689.73</v>
      </c>
      <c r="I8" s="629">
        <v>47784.800000000003</v>
      </c>
      <c r="J8" s="623">
        <v>48256.66</v>
      </c>
      <c r="K8" s="630">
        <v>51009.4</v>
      </c>
      <c r="L8" s="630">
        <v>54748.59</v>
      </c>
      <c r="M8" s="621">
        <v>60960.5</v>
      </c>
      <c r="N8" s="623">
        <v>65849.070000000007</v>
      </c>
      <c r="O8" s="623">
        <v>83869.289999999994</v>
      </c>
      <c r="P8" s="623">
        <v>123577.64</v>
      </c>
      <c r="Q8" s="623">
        <v>98679.8</v>
      </c>
      <c r="R8" s="623">
        <v>111122.96</v>
      </c>
      <c r="S8" s="623">
        <v>111407.28</v>
      </c>
      <c r="T8" s="623">
        <v>93868.69</v>
      </c>
    </row>
    <row r="9" spans="1:20" x14ac:dyDescent="0.2">
      <c r="A9" s="617" t="s">
        <v>452</v>
      </c>
      <c r="B9" s="626">
        <v>36431.550000000003</v>
      </c>
      <c r="C9" s="626">
        <v>31831.11</v>
      </c>
      <c r="D9" s="623">
        <v>34541</v>
      </c>
      <c r="E9" s="631">
        <v>41118.199999999997</v>
      </c>
      <c r="F9" s="623">
        <v>39577.39</v>
      </c>
      <c r="G9" s="623">
        <v>43745.61</v>
      </c>
      <c r="H9" s="623">
        <v>42014.77</v>
      </c>
      <c r="I9" s="629">
        <v>40909.160000000003</v>
      </c>
      <c r="J9" s="623">
        <v>46390.68</v>
      </c>
      <c r="K9" s="630">
        <v>55360.03</v>
      </c>
      <c r="L9" s="630">
        <v>54463.74</v>
      </c>
      <c r="M9" s="621">
        <v>64368.83</v>
      </c>
      <c r="N9" s="623">
        <v>76089.210000000006</v>
      </c>
      <c r="O9" s="623">
        <v>80221.710000000006</v>
      </c>
      <c r="P9" s="623">
        <v>115072.85</v>
      </c>
      <c r="Q9" s="623">
        <v>105813.25</v>
      </c>
      <c r="R9" s="623">
        <v>122064.68</v>
      </c>
      <c r="S9" s="623">
        <v>118675.74</v>
      </c>
      <c r="T9" s="623">
        <v>87128.67</v>
      </c>
    </row>
    <row r="10" spans="1:20" x14ac:dyDescent="0.2">
      <c r="A10" s="617" t="s">
        <v>453</v>
      </c>
      <c r="B10" s="626">
        <v>36114.879999999997</v>
      </c>
      <c r="C10" s="626">
        <v>36220.19</v>
      </c>
      <c r="D10" s="623">
        <v>38106.629999999997</v>
      </c>
      <c r="E10" s="631">
        <v>43433.29</v>
      </c>
      <c r="F10" s="623">
        <v>37067.279999999999</v>
      </c>
      <c r="G10" s="623">
        <v>36625.43</v>
      </c>
      <c r="H10" s="623">
        <v>49505.81</v>
      </c>
      <c r="I10" s="629">
        <v>45788.82</v>
      </c>
      <c r="J10" s="623">
        <v>50627.46</v>
      </c>
      <c r="K10" s="630">
        <v>55609.96</v>
      </c>
      <c r="L10" s="630">
        <v>53125.96</v>
      </c>
      <c r="M10" s="621">
        <v>56185.760000000002</v>
      </c>
      <c r="N10" s="623">
        <v>76226.28</v>
      </c>
      <c r="O10" s="623">
        <v>75004.02</v>
      </c>
      <c r="P10" s="623">
        <v>113882.72</v>
      </c>
      <c r="Q10" s="623">
        <v>107406.96</v>
      </c>
      <c r="R10" s="623">
        <v>103354.78</v>
      </c>
      <c r="S10" s="623">
        <v>105296.21</v>
      </c>
      <c r="T10" s="623">
        <v>95418.67</v>
      </c>
    </row>
    <row r="11" spans="1:20" x14ac:dyDescent="0.2">
      <c r="A11" s="617" t="s">
        <v>454</v>
      </c>
      <c r="B11" s="626">
        <v>40476.080000000002</v>
      </c>
      <c r="C11" s="626">
        <v>37466.339999999997</v>
      </c>
      <c r="D11" s="623">
        <v>36875.19</v>
      </c>
      <c r="E11" s="628">
        <v>43627.91</v>
      </c>
      <c r="F11" s="623">
        <v>41725.279999999999</v>
      </c>
      <c r="G11" s="623">
        <v>46668.68</v>
      </c>
      <c r="H11" s="623">
        <v>46610.53</v>
      </c>
      <c r="I11" s="629">
        <v>48143.71</v>
      </c>
      <c r="J11" s="623">
        <v>48524.27</v>
      </c>
      <c r="K11" s="630">
        <v>54551.87</v>
      </c>
      <c r="L11" s="630">
        <v>57751.51</v>
      </c>
      <c r="M11" s="621">
        <v>64461.01</v>
      </c>
      <c r="N11" s="623">
        <v>79970.13</v>
      </c>
      <c r="O11" s="630">
        <v>79065.440000000002</v>
      </c>
      <c r="P11" s="623">
        <v>112640.54</v>
      </c>
      <c r="Q11" s="623">
        <v>107859.79</v>
      </c>
      <c r="R11" s="623">
        <v>114457</v>
      </c>
      <c r="S11" s="623">
        <v>115084.22</v>
      </c>
    </row>
    <row r="12" spans="1:20" x14ac:dyDescent="0.2">
      <c r="A12" s="617" t="s">
        <v>455</v>
      </c>
      <c r="B12" s="618">
        <v>40852.629999999997</v>
      </c>
      <c r="C12" s="618">
        <v>37041</v>
      </c>
      <c r="D12" s="621">
        <v>42055.66</v>
      </c>
      <c r="E12" s="620">
        <v>42268.47</v>
      </c>
      <c r="F12" s="621">
        <v>39940.699999999997</v>
      </c>
      <c r="G12" s="621">
        <v>46985.05</v>
      </c>
      <c r="H12" s="621">
        <v>61293.599999999999</v>
      </c>
      <c r="I12" s="622">
        <v>46397.55</v>
      </c>
      <c r="J12" s="621">
        <v>56471.28</v>
      </c>
      <c r="K12" s="625">
        <v>64137.51</v>
      </c>
      <c r="L12" s="625">
        <v>62676.92</v>
      </c>
      <c r="M12" s="621">
        <v>57136.95</v>
      </c>
      <c r="N12" s="623">
        <v>74835.08</v>
      </c>
      <c r="O12" s="630">
        <v>82642.22</v>
      </c>
      <c r="P12" s="623">
        <v>115229.47</v>
      </c>
      <c r="Q12" s="623">
        <v>107353.58</v>
      </c>
      <c r="R12" s="623">
        <v>105348.63</v>
      </c>
      <c r="S12" s="623">
        <v>106641.78</v>
      </c>
    </row>
    <row r="13" spans="1:20" x14ac:dyDescent="0.2">
      <c r="A13" s="617" t="s">
        <v>456</v>
      </c>
      <c r="B13" s="618">
        <v>50893.35</v>
      </c>
      <c r="C13" s="618">
        <v>48590.63</v>
      </c>
      <c r="D13" s="621">
        <v>49866.48</v>
      </c>
      <c r="E13" s="620">
        <v>48543.24</v>
      </c>
      <c r="F13" s="621">
        <v>46726.39</v>
      </c>
      <c r="G13" s="621">
        <v>54540.06</v>
      </c>
      <c r="H13" s="621">
        <v>62189.03</v>
      </c>
      <c r="I13" s="622">
        <v>57039.24</v>
      </c>
      <c r="J13" s="621">
        <v>62777.22</v>
      </c>
      <c r="K13" s="625">
        <v>67897.990000000005</v>
      </c>
      <c r="L13" s="625">
        <v>68652.3</v>
      </c>
      <c r="M13" s="621">
        <v>68956.03</v>
      </c>
      <c r="N13" s="623">
        <v>92998.62</v>
      </c>
      <c r="O13" s="630">
        <v>96240.78</v>
      </c>
      <c r="P13" s="623">
        <v>132406.23000000001</v>
      </c>
      <c r="Q13" s="623">
        <v>115523.56</v>
      </c>
      <c r="R13" s="623">
        <v>102155.35</v>
      </c>
      <c r="S13" s="623">
        <v>114794.58</v>
      </c>
    </row>
    <row r="14" spans="1:20" x14ac:dyDescent="0.2">
      <c r="A14" s="617" t="s">
        <v>457</v>
      </c>
      <c r="B14" s="618">
        <v>60050.45</v>
      </c>
      <c r="C14" s="618">
        <v>46837.4</v>
      </c>
      <c r="D14" s="621">
        <v>48137.86</v>
      </c>
      <c r="E14" s="620">
        <v>56230.8</v>
      </c>
      <c r="F14" s="621">
        <v>58598.22</v>
      </c>
      <c r="G14" s="621">
        <v>62101.09</v>
      </c>
      <c r="H14" s="621">
        <v>61223.839999999997</v>
      </c>
      <c r="I14" s="622">
        <v>52100.33</v>
      </c>
      <c r="J14" s="621">
        <v>61672.480000000003</v>
      </c>
      <c r="K14" s="625">
        <v>75545.399999999994</v>
      </c>
      <c r="L14" s="625">
        <v>70558.070000000007</v>
      </c>
      <c r="M14" s="621">
        <v>73579.41</v>
      </c>
      <c r="N14" s="623">
        <v>62846.97</v>
      </c>
      <c r="O14" s="630">
        <v>97791.99</v>
      </c>
      <c r="P14" s="623">
        <v>116902.28</v>
      </c>
      <c r="Q14" s="623">
        <v>113703.18</v>
      </c>
      <c r="R14" s="623">
        <v>109486.04</v>
      </c>
      <c r="S14" s="623">
        <v>104659.69</v>
      </c>
    </row>
    <row r="15" spans="1:20" ht="15" x14ac:dyDescent="0.25">
      <c r="A15" s="632" t="s">
        <v>458</v>
      </c>
      <c r="B15" s="633">
        <v>116895</v>
      </c>
      <c r="C15" s="633">
        <v>58486.6</v>
      </c>
      <c r="D15" s="634">
        <v>80279.37</v>
      </c>
      <c r="E15" s="635">
        <v>81214.33</v>
      </c>
      <c r="F15" s="634">
        <v>68183.16</v>
      </c>
      <c r="G15" s="634">
        <v>80630.86</v>
      </c>
      <c r="H15" s="634">
        <v>73330.77</v>
      </c>
      <c r="I15" s="636">
        <v>73893.149999999994</v>
      </c>
      <c r="J15" s="637">
        <v>127468.58</v>
      </c>
      <c r="K15" s="625">
        <v>98238.98</v>
      </c>
      <c r="L15" s="625">
        <v>88091.02</v>
      </c>
      <c r="M15" s="634">
        <v>83090.789999999994</v>
      </c>
      <c r="N15" s="623">
        <v>82773.570000000007</v>
      </c>
      <c r="O15" s="638">
        <v>121440.46</v>
      </c>
      <c r="P15" s="623">
        <v>136780.73000000001</v>
      </c>
      <c r="Q15" s="639">
        <v>140482.34</v>
      </c>
      <c r="R15" s="639">
        <v>135889.85999999999</v>
      </c>
      <c r="S15" s="623">
        <v>114567.08</v>
      </c>
    </row>
    <row r="16" spans="1:20" x14ac:dyDescent="0.2">
      <c r="A16" s="617" t="s">
        <v>69</v>
      </c>
      <c r="B16" s="640">
        <f>SUM(B4:B15)</f>
        <v>610396.6100000001</v>
      </c>
      <c r="C16" s="640">
        <f>SUM(C4:C15)</f>
        <v>589455.22</v>
      </c>
      <c r="D16" s="641">
        <v>553817.42000000004</v>
      </c>
      <c r="E16" s="642">
        <v>629284.37</v>
      </c>
      <c r="F16" s="641">
        <v>551727.53</v>
      </c>
      <c r="G16" s="641">
        <v>606514.18999999994</v>
      </c>
      <c r="H16" s="641">
        <v>667186.81999999995</v>
      </c>
      <c r="I16" s="642">
        <f t="shared" ref="I16:N16" si="0">SUM(I4:I15)</f>
        <v>639294.44000000006</v>
      </c>
      <c r="J16" s="641">
        <f t="shared" si="0"/>
        <v>720965.32</v>
      </c>
      <c r="K16" s="643">
        <f t="shared" si="0"/>
        <v>745302.18</v>
      </c>
      <c r="L16" s="643">
        <f t="shared" si="0"/>
        <v>737334.77</v>
      </c>
      <c r="M16" s="641">
        <f t="shared" si="0"/>
        <v>782654.99000000011</v>
      </c>
      <c r="N16" s="644">
        <f t="shared" si="0"/>
        <v>899826.08999999985</v>
      </c>
      <c r="O16" s="641">
        <f>SUM(O4:O15)</f>
        <v>1123470.81</v>
      </c>
      <c r="P16" s="645">
        <f>SUM(P4:P15)</f>
        <v>1431036.13</v>
      </c>
      <c r="Q16" s="641">
        <f>SUM(Q4:Q15)</f>
        <v>1375180.69</v>
      </c>
      <c r="R16" s="641">
        <f>SUM(R4:R15)</f>
        <v>1366500.6800000002</v>
      </c>
      <c r="S16" s="641">
        <f>SUM(S4:S15)</f>
        <v>1332716.3899999999</v>
      </c>
    </row>
    <row r="17" spans="1:20" x14ac:dyDescent="0.2">
      <c r="A17" s="646" t="s">
        <v>459</v>
      </c>
      <c r="B17" s="647">
        <v>62557</v>
      </c>
      <c r="C17" s="647">
        <v>56494</v>
      </c>
      <c r="D17" s="648">
        <v>59286</v>
      </c>
      <c r="E17" s="649">
        <v>65098</v>
      </c>
      <c r="F17" s="648">
        <v>62966</v>
      </c>
      <c r="G17" s="648">
        <v>72133</v>
      </c>
      <c r="H17" s="648">
        <v>83110</v>
      </c>
      <c r="I17" s="648">
        <v>87351</v>
      </c>
      <c r="J17" s="648">
        <v>94268</v>
      </c>
      <c r="K17" s="648">
        <v>99753</v>
      </c>
      <c r="L17" s="648">
        <v>115583</v>
      </c>
      <c r="M17" s="650">
        <v>117090</v>
      </c>
      <c r="N17" s="648">
        <v>142277</v>
      </c>
      <c r="O17" s="648">
        <f>SUM(O32)</f>
        <v>171987</v>
      </c>
      <c r="P17" s="648">
        <v>194813</v>
      </c>
      <c r="Q17" s="650">
        <v>174576</v>
      </c>
      <c r="R17" s="651">
        <v>174692</v>
      </c>
      <c r="S17" s="648">
        <v>167228</v>
      </c>
    </row>
    <row r="20" spans="1:20" x14ac:dyDescent="0.2">
      <c r="H20" s="646" t="s">
        <v>460</v>
      </c>
      <c r="I20" s="72">
        <v>8945</v>
      </c>
      <c r="J20" s="652">
        <v>7589</v>
      </c>
      <c r="K20" s="652">
        <v>8443</v>
      </c>
      <c r="L20" s="652">
        <v>9152</v>
      </c>
      <c r="M20" s="652">
        <v>10122</v>
      </c>
      <c r="N20" s="652">
        <v>10557</v>
      </c>
      <c r="O20" s="653">
        <v>18643</v>
      </c>
      <c r="P20" s="653">
        <v>15866</v>
      </c>
      <c r="Q20" s="653">
        <v>14261</v>
      </c>
      <c r="R20" s="653">
        <v>15495</v>
      </c>
      <c r="S20" s="653">
        <v>14455</v>
      </c>
      <c r="T20" s="653">
        <v>13738</v>
      </c>
    </row>
    <row r="21" spans="1:20" x14ac:dyDescent="0.2">
      <c r="I21" s="72">
        <v>7243</v>
      </c>
      <c r="J21" s="652">
        <v>7473</v>
      </c>
      <c r="K21" s="652">
        <v>7822</v>
      </c>
      <c r="L21" s="652">
        <v>9156</v>
      </c>
      <c r="M21" s="652">
        <v>9118</v>
      </c>
      <c r="N21" s="653">
        <v>11391</v>
      </c>
      <c r="O21" s="653">
        <v>13885</v>
      </c>
      <c r="P21" s="653">
        <v>13838</v>
      </c>
      <c r="Q21" s="653">
        <v>14274</v>
      </c>
      <c r="R21" s="653">
        <v>14237</v>
      </c>
      <c r="S21" s="653">
        <v>13480</v>
      </c>
      <c r="T21" s="653">
        <v>13069</v>
      </c>
    </row>
    <row r="22" spans="1:20" x14ac:dyDescent="0.2">
      <c r="I22" s="72">
        <v>7358</v>
      </c>
      <c r="J22" s="652">
        <v>7780</v>
      </c>
      <c r="K22" s="652">
        <v>8893</v>
      </c>
      <c r="L22" s="652">
        <v>9940</v>
      </c>
      <c r="M22" s="652">
        <v>10362</v>
      </c>
      <c r="N22" s="653">
        <v>12476</v>
      </c>
      <c r="O22" s="653">
        <v>13494</v>
      </c>
      <c r="P22" s="653">
        <v>16480</v>
      </c>
      <c r="Q22" s="653">
        <v>15441</v>
      </c>
      <c r="R22" s="653">
        <v>15393</v>
      </c>
      <c r="S22" s="653">
        <v>15586</v>
      </c>
      <c r="T22" s="653">
        <v>12667</v>
      </c>
    </row>
    <row r="23" spans="1:20" x14ac:dyDescent="0.2">
      <c r="I23" s="72">
        <v>7175</v>
      </c>
      <c r="J23" s="652">
        <v>7980</v>
      </c>
      <c r="K23" s="652">
        <v>8634</v>
      </c>
      <c r="L23" s="652">
        <v>8712</v>
      </c>
      <c r="M23" s="652">
        <v>8751</v>
      </c>
      <c r="N23" s="653">
        <v>11904</v>
      </c>
      <c r="O23" s="653">
        <v>13385</v>
      </c>
      <c r="P23" s="653">
        <v>17813</v>
      </c>
      <c r="Q23" s="653">
        <v>14767</v>
      </c>
      <c r="R23" s="653">
        <v>13829</v>
      </c>
      <c r="S23" s="653">
        <v>12984</v>
      </c>
      <c r="T23" s="653">
        <v>12311</v>
      </c>
    </row>
    <row r="24" spans="1:20" x14ac:dyDescent="0.2">
      <c r="I24" s="72">
        <v>6741</v>
      </c>
      <c r="J24" s="652">
        <v>7356</v>
      </c>
      <c r="K24" s="652">
        <v>8600</v>
      </c>
      <c r="L24" s="652">
        <v>9101</v>
      </c>
      <c r="M24" s="652">
        <v>9533</v>
      </c>
      <c r="N24" s="653">
        <v>12380</v>
      </c>
      <c r="O24" s="653">
        <v>13206</v>
      </c>
      <c r="P24" s="653">
        <v>16275</v>
      </c>
      <c r="Q24" s="653">
        <v>13001</v>
      </c>
      <c r="R24" s="653">
        <v>14337</v>
      </c>
      <c r="S24" s="653">
        <v>14009</v>
      </c>
      <c r="T24" s="653">
        <v>12464</v>
      </c>
    </row>
    <row r="25" spans="1:20" x14ac:dyDescent="0.2">
      <c r="I25" s="72">
        <v>6086</v>
      </c>
      <c r="J25" s="652">
        <v>6894</v>
      </c>
      <c r="K25" s="652">
        <v>8614</v>
      </c>
      <c r="L25" s="652">
        <v>9389</v>
      </c>
      <c r="M25" s="652">
        <v>9472</v>
      </c>
      <c r="N25" s="653">
        <v>11985</v>
      </c>
      <c r="O25" s="653">
        <v>12440</v>
      </c>
      <c r="P25" s="653">
        <v>16337</v>
      </c>
      <c r="Q25" s="653">
        <v>14639</v>
      </c>
      <c r="R25" s="653">
        <v>14114</v>
      </c>
      <c r="S25" s="653">
        <v>13901</v>
      </c>
      <c r="T25" s="653">
        <v>11426</v>
      </c>
    </row>
    <row r="26" spans="1:20" x14ac:dyDescent="0.2">
      <c r="I26" s="72">
        <v>6621</v>
      </c>
      <c r="J26" s="652">
        <v>7399</v>
      </c>
      <c r="K26" s="652">
        <v>8646</v>
      </c>
      <c r="L26" s="652">
        <v>8697</v>
      </c>
      <c r="M26" s="652">
        <v>8982</v>
      </c>
      <c r="N26" s="653">
        <v>12398</v>
      </c>
      <c r="O26" s="653">
        <v>13726</v>
      </c>
      <c r="P26" s="653">
        <v>16419</v>
      </c>
      <c r="Q26" s="653">
        <v>14131</v>
      </c>
      <c r="R26" s="653">
        <v>14018</v>
      </c>
      <c r="S26" s="653">
        <v>13781</v>
      </c>
      <c r="T26" s="653">
        <v>13159</v>
      </c>
    </row>
    <row r="27" spans="1:20" x14ac:dyDescent="0.2">
      <c r="I27" s="72">
        <v>6812</v>
      </c>
      <c r="J27" s="652">
        <v>7372</v>
      </c>
      <c r="K27" s="652">
        <v>8432</v>
      </c>
      <c r="L27" s="652">
        <v>9790</v>
      </c>
      <c r="M27" s="652">
        <v>10200</v>
      </c>
      <c r="N27" s="653">
        <v>12887</v>
      </c>
      <c r="O27" s="653">
        <v>13343</v>
      </c>
      <c r="P27" s="653">
        <v>16467</v>
      </c>
      <c r="Q27" s="653">
        <v>14719</v>
      </c>
      <c r="R27" s="653">
        <v>14736</v>
      </c>
      <c r="S27" s="653">
        <v>15017</v>
      </c>
    </row>
    <row r="28" spans="1:20" x14ac:dyDescent="0.2">
      <c r="I28" s="72">
        <v>6777</v>
      </c>
      <c r="J28" s="652">
        <v>7905</v>
      </c>
      <c r="K28" s="652">
        <v>9586</v>
      </c>
      <c r="L28" s="652">
        <v>9552</v>
      </c>
      <c r="M28" s="652">
        <v>9065</v>
      </c>
      <c r="N28" s="653">
        <v>11864</v>
      </c>
      <c r="O28" s="653">
        <v>13448</v>
      </c>
      <c r="P28" s="653">
        <v>16472</v>
      </c>
      <c r="Q28" s="653">
        <v>14084</v>
      </c>
      <c r="R28" s="653">
        <v>14105</v>
      </c>
      <c r="S28" s="653">
        <v>12782</v>
      </c>
    </row>
    <row r="29" spans="1:20" x14ac:dyDescent="0.2">
      <c r="I29" s="72">
        <v>7717</v>
      </c>
      <c r="J29" s="652">
        <v>8579</v>
      </c>
      <c r="K29" s="652">
        <v>9495</v>
      </c>
      <c r="L29" s="652">
        <v>10334</v>
      </c>
      <c r="M29" s="652">
        <v>10556</v>
      </c>
      <c r="N29" s="653">
        <v>14332</v>
      </c>
      <c r="O29" s="653">
        <v>15459</v>
      </c>
      <c r="P29" s="653">
        <v>19019</v>
      </c>
      <c r="Q29" s="653">
        <v>15158</v>
      </c>
      <c r="R29" s="653">
        <v>14798</v>
      </c>
      <c r="S29" s="653">
        <v>14332</v>
      </c>
    </row>
    <row r="30" spans="1:20" x14ac:dyDescent="0.2">
      <c r="I30" s="72">
        <v>6826</v>
      </c>
      <c r="J30" s="652">
        <v>8216</v>
      </c>
      <c r="K30" s="652">
        <v>9965</v>
      </c>
      <c r="L30" s="652">
        <v>10232</v>
      </c>
      <c r="M30" s="652">
        <v>10140</v>
      </c>
      <c r="N30" s="653">
        <v>9428</v>
      </c>
      <c r="O30" s="653">
        <v>14488</v>
      </c>
      <c r="P30" s="653">
        <v>15326</v>
      </c>
      <c r="Q30" s="653">
        <v>14154</v>
      </c>
      <c r="R30" s="653">
        <v>13612</v>
      </c>
      <c r="S30" s="653">
        <v>12961</v>
      </c>
    </row>
    <row r="31" spans="1:20" x14ac:dyDescent="0.2">
      <c r="I31" s="614">
        <v>9050</v>
      </c>
      <c r="J31" s="654">
        <v>9725</v>
      </c>
      <c r="K31" s="654">
        <v>11223</v>
      </c>
      <c r="L31" s="654">
        <v>11528</v>
      </c>
      <c r="M31" s="654">
        <v>10789</v>
      </c>
      <c r="N31" s="655">
        <v>10675</v>
      </c>
      <c r="O31" s="655">
        <v>16470</v>
      </c>
      <c r="P31" s="655">
        <v>14501</v>
      </c>
      <c r="Q31" s="655">
        <v>15947</v>
      </c>
      <c r="R31" s="655">
        <v>16018</v>
      </c>
      <c r="S31" s="653">
        <v>14000</v>
      </c>
    </row>
    <row r="32" spans="1:20" x14ac:dyDescent="0.2">
      <c r="A32" s="656" t="s">
        <v>461</v>
      </c>
      <c r="H32" s="646" t="s">
        <v>462</v>
      </c>
      <c r="I32" s="648">
        <f t="shared" ref="I32:N32" si="1">SUM(I20:I31)</f>
        <v>87351</v>
      </c>
      <c r="J32" s="648">
        <f t="shared" si="1"/>
        <v>94268</v>
      </c>
      <c r="K32" s="648">
        <f t="shared" si="1"/>
        <v>108353</v>
      </c>
      <c r="L32" s="648">
        <f t="shared" si="1"/>
        <v>115583</v>
      </c>
      <c r="M32" s="648">
        <f t="shared" si="1"/>
        <v>117090</v>
      </c>
      <c r="N32" s="648">
        <f t="shared" si="1"/>
        <v>142277</v>
      </c>
      <c r="O32" s="648">
        <f>SUM(O20:O31)</f>
        <v>171987</v>
      </c>
      <c r="P32" s="657">
        <f>SUM(P20:P31)</f>
        <v>194813</v>
      </c>
      <c r="Q32" s="652">
        <f>SUM(Q20:Q31)</f>
        <v>174576</v>
      </c>
      <c r="R32" s="652">
        <f>SUM(R20:R31)</f>
        <v>174692</v>
      </c>
      <c r="S32" s="658">
        <f>SUM(S20:S31)</f>
        <v>167288</v>
      </c>
    </row>
  </sheetData>
  <pageMargins left="0.75" right="0.75" top="1" bottom="1" header="0.5" footer="0.5"/>
  <pageSetup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B13"/>
  <sheetViews>
    <sheetView tabSelected="1" workbookViewId="0">
      <selection activeCell="K23" sqref="K23"/>
    </sheetView>
  </sheetViews>
  <sheetFormatPr defaultRowHeight="15" x14ac:dyDescent="0.25"/>
  <cols>
    <col min="2" max="2" width="15.28515625" bestFit="1" customWidth="1"/>
  </cols>
  <sheetData>
    <row r="13" spans="1:2" x14ac:dyDescent="0.25">
      <c r="A13" t="s">
        <v>486</v>
      </c>
      <c r="B13" s="659">
        <f>45858620.99</f>
        <v>45858620.990000002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D7"/>
  <sheetViews>
    <sheetView zoomScale="130" zoomScaleNormal="130" workbookViewId="0">
      <selection activeCell="D7" sqref="D7:D12"/>
    </sheetView>
  </sheetViews>
  <sheetFormatPr defaultRowHeight="15" x14ac:dyDescent="0.25"/>
  <cols>
    <col min="4" max="4" width="144.28515625" customWidth="1"/>
  </cols>
  <sheetData>
    <row r="3" spans="4:4" x14ac:dyDescent="0.25">
      <c r="D3" s="1" t="s">
        <v>362</v>
      </c>
    </row>
    <row r="4" spans="4:4" ht="105" x14ac:dyDescent="0.25">
      <c r="D4" s="577" t="s">
        <v>361</v>
      </c>
    </row>
    <row r="7" spans="4:4" x14ac:dyDescent="0.25">
      <c r="D7"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G26" sqref="G26"/>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F41"/>
  <sheetViews>
    <sheetView zoomScaleNormal="100" workbookViewId="0">
      <pane xSplit="5" ySplit="6" topLeftCell="F7" activePane="bottomRight" state="frozen"/>
      <selection activeCell="C36" sqref="C36"/>
      <selection pane="topRight" activeCell="C36" sqref="C36"/>
      <selection pane="bottomLeft" activeCell="C36" sqref="C36"/>
      <selection pane="bottomRight" activeCell="E38" sqref="E38"/>
    </sheetView>
  </sheetViews>
  <sheetFormatPr defaultColWidth="6.42578125" defaultRowHeight="11.25" x14ac:dyDescent="0.2"/>
  <cols>
    <col min="1" max="1" width="4.42578125" style="28" bestFit="1" customWidth="1"/>
    <col min="2" max="2" width="44.7109375" style="28" customWidth="1"/>
    <col min="3" max="3" width="14.42578125" style="28" bestFit="1" customWidth="1"/>
    <col min="4" max="4" width="1" style="28" customWidth="1"/>
    <col min="5" max="5" width="16.42578125" style="28" customWidth="1"/>
    <col min="6" max="6" width="6.85546875" style="28" bestFit="1" customWidth="1"/>
    <col min="7" max="16384" width="6.42578125" style="28"/>
  </cols>
  <sheetData>
    <row r="1" spans="1:6" x14ac:dyDescent="0.2">
      <c r="A1" s="63" t="s">
        <v>59</v>
      </c>
      <c r="B1" s="63"/>
      <c r="C1" s="63"/>
      <c r="D1" s="64"/>
      <c r="E1" s="63"/>
    </row>
    <row r="2" spans="1:6" x14ac:dyDescent="0.2">
      <c r="A2" s="61" t="s">
        <v>58</v>
      </c>
      <c r="B2" s="61"/>
      <c r="C2" s="61"/>
      <c r="D2" s="62"/>
      <c r="E2" s="61"/>
    </row>
    <row r="3" spans="1:6" s="60" customFormat="1" x14ac:dyDescent="0.2">
      <c r="A3" s="61" t="s">
        <v>57</v>
      </c>
      <c r="B3" s="61"/>
      <c r="C3" s="61"/>
      <c r="D3" s="62"/>
      <c r="E3" s="61"/>
    </row>
    <row r="4" spans="1:6" x14ac:dyDescent="0.2">
      <c r="A4" s="45"/>
      <c r="B4" s="45"/>
      <c r="C4" s="40"/>
      <c r="E4" s="40"/>
    </row>
    <row r="5" spans="1:6" ht="13.7" customHeight="1" x14ac:dyDescent="0.2">
      <c r="A5" s="45"/>
      <c r="B5" s="45"/>
      <c r="C5" s="40"/>
      <c r="E5" s="59" t="s">
        <v>56</v>
      </c>
    </row>
    <row r="6" spans="1:6" s="49" customFormat="1" ht="22.5" x14ac:dyDescent="0.2">
      <c r="A6" s="53" t="s">
        <v>55</v>
      </c>
      <c r="B6" s="53" t="s">
        <v>54</v>
      </c>
      <c r="C6" s="53" t="s">
        <v>53</v>
      </c>
      <c r="D6" s="28"/>
      <c r="E6" s="54" t="s">
        <v>52</v>
      </c>
    </row>
    <row r="7" spans="1:6" s="49" customFormat="1" x14ac:dyDescent="0.2">
      <c r="A7" s="58"/>
      <c r="B7" s="58"/>
      <c r="C7" s="58"/>
      <c r="E7" s="57" t="s">
        <v>51</v>
      </c>
    </row>
    <row r="8" spans="1:6" s="49" customFormat="1" x14ac:dyDescent="0.2">
      <c r="A8" s="56"/>
      <c r="B8" s="56" t="s">
        <v>50</v>
      </c>
      <c r="C8" s="55" t="s">
        <v>49</v>
      </c>
      <c r="E8" s="54" t="s">
        <v>48</v>
      </c>
    </row>
    <row r="9" spans="1:6" s="49" customFormat="1" x14ac:dyDescent="0.2">
      <c r="A9" s="52">
        <v>1</v>
      </c>
      <c r="B9" s="52"/>
      <c r="C9" s="51"/>
      <c r="E9" s="50"/>
      <c r="F9" s="47"/>
    </row>
    <row r="10" spans="1:6" x14ac:dyDescent="0.2">
      <c r="A10" s="31">
        <v>2</v>
      </c>
      <c r="B10" s="38" t="s">
        <v>46</v>
      </c>
      <c r="C10" s="39" t="s">
        <v>45</v>
      </c>
      <c r="E10" s="37">
        <v>1641442097.4404185</v>
      </c>
    </row>
    <row r="11" spans="1:6" x14ac:dyDescent="0.2">
      <c r="A11" s="31">
        <v>3</v>
      </c>
      <c r="B11" s="38"/>
      <c r="C11" s="35"/>
      <c r="E11" s="48"/>
    </row>
    <row r="12" spans="1:6" x14ac:dyDescent="0.2">
      <c r="A12" s="31">
        <v>4</v>
      </c>
      <c r="B12" s="38" t="s">
        <v>43</v>
      </c>
      <c r="C12" s="35"/>
      <c r="E12" s="48"/>
    </row>
    <row r="13" spans="1:6" x14ac:dyDescent="0.2">
      <c r="A13" s="31">
        <v>5</v>
      </c>
      <c r="B13" s="44" t="s">
        <v>42</v>
      </c>
      <c r="C13" s="42" t="s">
        <v>41</v>
      </c>
      <c r="E13" s="37">
        <v>383542505.50731432</v>
      </c>
    </row>
    <row r="14" spans="1:6" x14ac:dyDescent="0.2">
      <c r="A14" s="31">
        <v>6</v>
      </c>
      <c r="B14" s="44" t="s">
        <v>40</v>
      </c>
      <c r="C14" s="39" t="s">
        <v>39</v>
      </c>
      <c r="E14" s="37">
        <v>396497457.14430916</v>
      </c>
    </row>
    <row r="15" spans="1:6" x14ac:dyDescent="0.2">
      <c r="A15" s="31">
        <v>7</v>
      </c>
      <c r="B15" s="44" t="s">
        <v>38</v>
      </c>
      <c r="C15" s="42" t="s">
        <v>37</v>
      </c>
      <c r="E15" s="37">
        <v>246223590.04132292</v>
      </c>
    </row>
    <row r="16" spans="1:6" x14ac:dyDescent="0.2">
      <c r="A16" s="31">
        <v>8</v>
      </c>
      <c r="B16" s="44" t="s">
        <v>36</v>
      </c>
      <c r="C16" s="39">
        <v>29</v>
      </c>
      <c r="E16" s="37">
        <v>1758745.0563848785</v>
      </c>
    </row>
    <row r="17" spans="1:5" x14ac:dyDescent="0.2">
      <c r="A17" s="31">
        <v>9</v>
      </c>
      <c r="B17" s="46" t="s">
        <v>35</v>
      </c>
      <c r="C17" s="45"/>
      <c r="E17" s="41">
        <v>1028022297.7493314</v>
      </c>
    </row>
    <row r="18" spans="1:5" x14ac:dyDescent="0.2">
      <c r="A18" s="31">
        <v>10</v>
      </c>
      <c r="B18" s="38"/>
      <c r="C18" s="40"/>
      <c r="E18" s="37"/>
    </row>
    <row r="19" spans="1:5" x14ac:dyDescent="0.2">
      <c r="A19" s="31">
        <v>11</v>
      </c>
      <c r="B19" s="38" t="s">
        <v>34</v>
      </c>
      <c r="C19" s="40"/>
      <c r="E19" s="37"/>
    </row>
    <row r="20" spans="1:5" x14ac:dyDescent="0.2">
      <c r="A20" s="31">
        <v>12</v>
      </c>
      <c r="B20" s="44" t="s">
        <v>27</v>
      </c>
      <c r="C20" s="39" t="s">
        <v>33</v>
      </c>
      <c r="E20" s="37">
        <v>162746583.50478858</v>
      </c>
    </row>
    <row r="21" spans="1:5" x14ac:dyDescent="0.2">
      <c r="A21" s="31">
        <v>13</v>
      </c>
      <c r="B21" s="44" t="s">
        <v>32</v>
      </c>
      <c r="C21" s="39">
        <v>35</v>
      </c>
      <c r="E21" s="37">
        <v>571086.15913006198</v>
      </c>
    </row>
    <row r="22" spans="1:5" x14ac:dyDescent="0.2">
      <c r="A22" s="31">
        <v>14</v>
      </c>
      <c r="B22" s="44" t="s">
        <v>31</v>
      </c>
      <c r="C22" s="39">
        <v>43</v>
      </c>
      <c r="E22" s="37">
        <v>13115872.703786621</v>
      </c>
    </row>
    <row r="23" spans="1:5" x14ac:dyDescent="0.2">
      <c r="A23" s="31">
        <v>15</v>
      </c>
      <c r="B23" s="46" t="s">
        <v>30</v>
      </c>
      <c r="C23" s="45"/>
      <c r="E23" s="41">
        <v>176433542.36770526</v>
      </c>
    </row>
    <row r="24" spans="1:5" x14ac:dyDescent="0.2">
      <c r="A24" s="31">
        <v>16</v>
      </c>
      <c r="B24" s="38"/>
      <c r="C24" s="40"/>
      <c r="E24" s="37"/>
    </row>
    <row r="25" spans="1:5" x14ac:dyDescent="0.2">
      <c r="A25" s="31">
        <v>17</v>
      </c>
      <c r="B25" s="38" t="s">
        <v>29</v>
      </c>
      <c r="C25" s="40"/>
      <c r="E25" s="37"/>
    </row>
    <row r="26" spans="1:5" x14ac:dyDescent="0.2">
      <c r="A26" s="31">
        <v>18</v>
      </c>
      <c r="B26" s="44" t="s">
        <v>28</v>
      </c>
      <c r="C26" s="39">
        <v>46</v>
      </c>
      <c r="E26" s="37">
        <v>8633265.8226879854</v>
      </c>
    </row>
    <row r="27" spans="1:5" x14ac:dyDescent="0.2">
      <c r="A27" s="31">
        <v>19</v>
      </c>
      <c r="B27" s="44" t="s">
        <v>27</v>
      </c>
      <c r="C27" s="39">
        <v>49</v>
      </c>
      <c r="E27" s="37">
        <v>51267203.407449782</v>
      </c>
    </row>
    <row r="28" spans="1:5" x14ac:dyDescent="0.2">
      <c r="A28" s="31">
        <v>20</v>
      </c>
      <c r="B28" s="36" t="s">
        <v>26</v>
      </c>
      <c r="C28" s="40"/>
      <c r="E28" s="41">
        <v>59900469.230137765</v>
      </c>
    </row>
    <row r="29" spans="1:5" x14ac:dyDescent="0.2">
      <c r="A29" s="31">
        <v>21</v>
      </c>
      <c r="B29" s="38"/>
      <c r="C29" s="40"/>
      <c r="E29" s="37"/>
    </row>
    <row r="30" spans="1:5" x14ac:dyDescent="0.2">
      <c r="A30" s="31">
        <v>22</v>
      </c>
      <c r="B30" s="43" t="s">
        <v>25</v>
      </c>
      <c r="C30" s="39" t="s">
        <v>24</v>
      </c>
      <c r="E30" s="37">
        <v>12713234.309167117</v>
      </c>
    </row>
    <row r="31" spans="1:5" x14ac:dyDescent="0.2">
      <c r="A31" s="31">
        <v>23</v>
      </c>
      <c r="B31" s="38" t="s">
        <v>23</v>
      </c>
      <c r="C31" s="42" t="s">
        <v>22</v>
      </c>
      <c r="E31" s="37">
        <v>6474337.8447929416</v>
      </c>
    </row>
    <row r="32" spans="1:5" x14ac:dyDescent="0.2">
      <c r="A32" s="31">
        <v>24</v>
      </c>
      <c r="B32" s="38" t="s">
        <v>21</v>
      </c>
      <c r="C32" s="39" t="s">
        <v>20</v>
      </c>
      <c r="E32" s="37">
        <v>22645440.381103709</v>
      </c>
    </row>
    <row r="33" spans="1:5" x14ac:dyDescent="0.2">
      <c r="A33" s="31">
        <v>25</v>
      </c>
      <c r="B33" s="38"/>
      <c r="C33" s="40"/>
      <c r="E33" s="37"/>
    </row>
    <row r="34" spans="1:5" x14ac:dyDescent="0.2">
      <c r="A34" s="31">
        <v>26</v>
      </c>
      <c r="B34" s="36" t="s">
        <v>19</v>
      </c>
      <c r="C34" s="40"/>
      <c r="E34" s="41">
        <v>2947631419.3226562</v>
      </c>
    </row>
    <row r="35" spans="1:5" x14ac:dyDescent="0.2">
      <c r="A35" s="31">
        <v>27</v>
      </c>
      <c r="B35" s="38"/>
      <c r="C35" s="40"/>
      <c r="E35" s="37"/>
    </row>
    <row r="36" spans="1:5" x14ac:dyDescent="0.2">
      <c r="A36" s="31">
        <v>28</v>
      </c>
      <c r="B36" s="38" t="s">
        <v>18</v>
      </c>
      <c r="C36" s="39">
        <v>5</v>
      </c>
      <c r="E36" s="37">
        <v>817277.20589917409</v>
      </c>
    </row>
    <row r="37" spans="1:5" x14ac:dyDescent="0.2">
      <c r="A37" s="31">
        <v>29</v>
      </c>
      <c r="B37" s="38"/>
      <c r="C37" s="35"/>
      <c r="E37" s="37"/>
    </row>
    <row r="38" spans="1:5" ht="12" thickBot="1" x14ac:dyDescent="0.25">
      <c r="A38" s="31">
        <v>30</v>
      </c>
      <c r="B38" s="36" t="s">
        <v>17</v>
      </c>
      <c r="C38" s="35"/>
      <c r="E38" s="32">
        <v>2948448696.5285554</v>
      </c>
    </row>
    <row r="39" spans="1:5" ht="12" thickTop="1" x14ac:dyDescent="0.2">
      <c r="A39" s="31">
        <v>31</v>
      </c>
      <c r="B39" s="34"/>
    </row>
    <row r="40" spans="1:5" x14ac:dyDescent="0.2">
      <c r="A40" s="31">
        <v>32</v>
      </c>
      <c r="B40" s="34"/>
      <c r="C40" s="33"/>
    </row>
    <row r="41" spans="1:5" s="29" customFormat="1" x14ac:dyDescent="0.2">
      <c r="A41" s="31">
        <v>33</v>
      </c>
      <c r="B41" s="31"/>
      <c r="C41" s="30"/>
      <c r="E41" s="28"/>
    </row>
  </sheetData>
  <printOptions horizontalCentered="1"/>
  <pageMargins left="0.25" right="0.25" top="0.75" bottom="0.75" header="0.3" footer="0.3"/>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zoomScale="85" zoomScaleNormal="85" workbookViewId="0">
      <pane xSplit="3" ySplit="9" topLeftCell="D10" activePane="bottomRight" state="frozenSplit"/>
      <selection activeCell="J41" sqref="J41"/>
      <selection pane="topRight" activeCell="J41" sqref="J41"/>
      <selection pane="bottomLeft" activeCell="J41" sqref="J41"/>
      <selection pane="bottomRight" activeCell="D26" sqref="D26"/>
    </sheetView>
  </sheetViews>
  <sheetFormatPr defaultRowHeight="15" x14ac:dyDescent="0.25"/>
  <cols>
    <col min="1" max="1" width="5" bestFit="1" customWidth="1"/>
    <col min="2" max="2" width="37.5703125" customWidth="1"/>
    <col min="3" max="3" width="8.42578125" bestFit="1" customWidth="1"/>
    <col min="4" max="4" width="16.5703125" bestFit="1" customWidth="1"/>
  </cols>
  <sheetData>
    <row r="1" spans="1:4" x14ac:dyDescent="0.25">
      <c r="A1" s="550" t="s">
        <v>59</v>
      </c>
      <c r="B1" s="2"/>
      <c r="C1" s="550"/>
      <c r="D1" s="550"/>
    </row>
    <row r="2" spans="1:4" x14ac:dyDescent="0.25">
      <c r="A2" s="550" t="s">
        <v>319</v>
      </c>
      <c r="B2" s="2"/>
      <c r="C2" s="550"/>
      <c r="D2" s="550"/>
    </row>
    <row r="3" spans="1:4" x14ac:dyDescent="0.25">
      <c r="A3" s="2" t="s">
        <v>320</v>
      </c>
      <c r="B3" s="2"/>
      <c r="C3" s="2"/>
      <c r="D3" s="2"/>
    </row>
    <row r="4" spans="1:4" x14ac:dyDescent="0.25">
      <c r="A4" s="2" t="s">
        <v>321</v>
      </c>
      <c r="B4" s="2"/>
      <c r="C4" s="2"/>
      <c r="D4" s="2"/>
    </row>
    <row r="6" spans="1:4" x14ac:dyDescent="0.25">
      <c r="D6" s="374" t="s">
        <v>322</v>
      </c>
    </row>
    <row r="7" spans="1:4" x14ac:dyDescent="0.25">
      <c r="B7" s="551"/>
      <c r="C7" s="551"/>
      <c r="D7" s="374" t="s">
        <v>323</v>
      </c>
    </row>
    <row r="8" spans="1:4" x14ac:dyDescent="0.25">
      <c r="A8" t="s">
        <v>195</v>
      </c>
      <c r="B8" s="551"/>
      <c r="C8" s="551" t="s">
        <v>158</v>
      </c>
      <c r="D8" s="551" t="s">
        <v>324</v>
      </c>
    </row>
    <row r="9" spans="1:4" x14ac:dyDescent="0.25">
      <c r="A9" t="s">
        <v>192</v>
      </c>
      <c r="B9" s="552" t="s">
        <v>306</v>
      </c>
      <c r="C9" s="552" t="s">
        <v>160</v>
      </c>
      <c r="D9" s="551" t="s">
        <v>325</v>
      </c>
    </row>
    <row r="10" spans="1:4" x14ac:dyDescent="0.25">
      <c r="B10" s="551" t="s">
        <v>11</v>
      </c>
      <c r="C10" s="551" t="s">
        <v>12</v>
      </c>
      <c r="D10" s="551" t="s">
        <v>326</v>
      </c>
    </row>
    <row r="11" spans="1:4" x14ac:dyDescent="0.25">
      <c r="A11" s="9">
        <v>1</v>
      </c>
      <c r="B11" t="s">
        <v>46</v>
      </c>
      <c r="C11" s="9" t="s">
        <v>327</v>
      </c>
      <c r="D11" s="554">
        <v>736496733.13986278</v>
      </c>
    </row>
    <row r="12" spans="1:4" x14ac:dyDescent="0.25">
      <c r="A12" s="9">
        <v>2</v>
      </c>
      <c r="B12" t="s">
        <v>328</v>
      </c>
      <c r="C12" s="9">
        <v>16</v>
      </c>
      <c r="D12" s="554">
        <v>7873.3118504735558</v>
      </c>
    </row>
    <row r="13" spans="1:4" x14ac:dyDescent="0.25">
      <c r="A13" s="9">
        <v>3</v>
      </c>
      <c r="B13" t="s">
        <v>329</v>
      </c>
      <c r="C13" s="9">
        <v>31</v>
      </c>
      <c r="D13" s="554">
        <v>272929580.61317331</v>
      </c>
    </row>
    <row r="14" spans="1:4" x14ac:dyDescent="0.25">
      <c r="A14" s="9">
        <v>4</v>
      </c>
      <c r="B14" t="s">
        <v>330</v>
      </c>
      <c r="C14" s="9">
        <v>41</v>
      </c>
      <c r="D14" s="554">
        <v>52252819.606871404</v>
      </c>
    </row>
    <row r="15" spans="1:4" x14ac:dyDescent="0.25">
      <c r="A15" s="9">
        <v>5</v>
      </c>
      <c r="B15" t="s">
        <v>331</v>
      </c>
      <c r="C15" s="9">
        <v>85</v>
      </c>
      <c r="D15" s="554">
        <v>10874904.865987208</v>
      </c>
    </row>
    <row r="16" spans="1:4" x14ac:dyDescent="0.25">
      <c r="A16" s="9">
        <v>6</v>
      </c>
      <c r="B16" t="s">
        <v>332</v>
      </c>
      <c r="C16" s="9">
        <v>86</v>
      </c>
      <c r="D16" s="554">
        <v>3577102.4061122024</v>
      </c>
    </row>
    <row r="17" spans="1:4" x14ac:dyDescent="0.25">
      <c r="A17" s="9">
        <v>7</v>
      </c>
      <c r="B17" t="s">
        <v>333</v>
      </c>
      <c r="C17" s="9">
        <v>87</v>
      </c>
      <c r="D17" s="554">
        <v>8330905.8498841031</v>
      </c>
    </row>
    <row r="18" spans="1:4" x14ac:dyDescent="0.25">
      <c r="A18" s="9">
        <v>8</v>
      </c>
      <c r="B18" t="s">
        <v>334</v>
      </c>
      <c r="C18" s="9" t="s">
        <v>335</v>
      </c>
      <c r="D18" s="554">
        <v>0</v>
      </c>
    </row>
    <row r="19" spans="1:4" x14ac:dyDescent="0.25">
      <c r="A19" s="9">
        <v>9</v>
      </c>
      <c r="B19" t="s">
        <v>336</v>
      </c>
      <c r="C19" s="9" t="s">
        <v>337</v>
      </c>
      <c r="D19" s="554">
        <v>7946191.7189193591</v>
      </c>
    </row>
    <row r="20" spans="1:4" x14ac:dyDescent="0.25">
      <c r="A20" s="9">
        <v>10</v>
      </c>
      <c r="B20" t="s">
        <v>338</v>
      </c>
      <c r="C20" s="9" t="s">
        <v>339</v>
      </c>
      <c r="D20" s="554">
        <v>13597991.353716819</v>
      </c>
    </row>
    <row r="21" spans="1:4" x14ac:dyDescent="0.25">
      <c r="A21" s="9">
        <v>11</v>
      </c>
      <c r="B21" t="s">
        <v>340</v>
      </c>
      <c r="C21" s="9" t="s">
        <v>341</v>
      </c>
      <c r="D21" s="554">
        <v>446911.59003398701</v>
      </c>
    </row>
    <row r="22" spans="1:4" x14ac:dyDescent="0.25">
      <c r="A22" s="9">
        <v>12</v>
      </c>
      <c r="B22" t="s">
        <v>342</v>
      </c>
      <c r="C22" s="9" t="s">
        <v>343</v>
      </c>
      <c r="D22" s="554">
        <v>5242767.2340899752</v>
      </c>
    </row>
    <row r="23" spans="1:4" x14ac:dyDescent="0.25">
      <c r="A23" s="9">
        <v>13</v>
      </c>
      <c r="B23" t="s">
        <v>344</v>
      </c>
      <c r="C23" s="9" t="s">
        <v>345</v>
      </c>
      <c r="D23" s="554">
        <v>4634663.1802804954</v>
      </c>
    </row>
    <row r="24" spans="1:4" x14ac:dyDescent="0.25">
      <c r="A24" s="9">
        <v>14</v>
      </c>
      <c r="B24" t="s">
        <v>346</v>
      </c>
      <c r="D24" s="554">
        <v>3185478.3275307794</v>
      </c>
    </row>
    <row r="25" spans="1:4" x14ac:dyDescent="0.25">
      <c r="A25" s="9">
        <v>15</v>
      </c>
      <c r="B25" t="s">
        <v>167</v>
      </c>
      <c r="D25" s="555">
        <v>1119523923.198313</v>
      </c>
    </row>
    <row r="26" spans="1:4" x14ac:dyDescent="0.25">
      <c r="A26" s="9"/>
    </row>
    <row r="27" spans="1:4" s="558" customFormat="1" x14ac:dyDescent="0.25">
      <c r="A27" s="9"/>
      <c r="B27" s="556" t="s">
        <v>347</v>
      </c>
      <c r="C27" s="557"/>
      <c r="D27" s="559"/>
    </row>
    <row r="28" spans="1:4" s="558" customFormat="1" x14ac:dyDescent="0.25">
      <c r="A28" s="9">
        <v>16</v>
      </c>
      <c r="B28" s="560" t="s">
        <v>46</v>
      </c>
      <c r="C28" s="561" t="s">
        <v>348</v>
      </c>
      <c r="D28" s="553">
        <v>736504606.4517132</v>
      </c>
    </row>
    <row r="29" spans="1:4" s="558" customFormat="1" x14ac:dyDescent="0.25">
      <c r="A29" s="9">
        <v>17</v>
      </c>
      <c r="B29" s="562" t="s">
        <v>349</v>
      </c>
      <c r="C29" s="561" t="s">
        <v>350</v>
      </c>
      <c r="D29" s="553">
        <v>272929580.61317331</v>
      </c>
    </row>
    <row r="30" spans="1:4" s="558" customFormat="1" x14ac:dyDescent="0.25">
      <c r="A30" s="9">
        <v>18</v>
      </c>
      <c r="B30" s="560" t="s">
        <v>351</v>
      </c>
      <c r="C30" s="561" t="s">
        <v>352</v>
      </c>
      <c r="D30" s="553">
        <v>60199011.325790763</v>
      </c>
    </row>
    <row r="31" spans="1:4" s="558" customFormat="1" x14ac:dyDescent="0.25">
      <c r="A31" s="9">
        <v>19</v>
      </c>
      <c r="B31" s="560" t="s">
        <v>331</v>
      </c>
      <c r="C31" s="561" t="s">
        <v>353</v>
      </c>
      <c r="D31" s="553">
        <v>24472896.219704024</v>
      </c>
    </row>
    <row r="32" spans="1:4" s="558" customFormat="1" x14ac:dyDescent="0.25">
      <c r="A32" s="9">
        <v>20</v>
      </c>
      <c r="B32" s="560" t="s">
        <v>354</v>
      </c>
      <c r="C32" s="561" t="s">
        <v>355</v>
      </c>
      <c r="D32" s="553">
        <v>4024013.9961461895</v>
      </c>
    </row>
    <row r="33" spans="1:4" s="558" customFormat="1" x14ac:dyDescent="0.25">
      <c r="A33" s="9">
        <v>21</v>
      </c>
      <c r="B33" s="563" t="s">
        <v>356</v>
      </c>
      <c r="C33" s="561" t="s">
        <v>357</v>
      </c>
      <c r="D33" s="553">
        <v>13573673.083974078</v>
      </c>
    </row>
    <row r="34" spans="1:4" s="558" customFormat="1" x14ac:dyDescent="0.25">
      <c r="A34" s="9">
        <v>22</v>
      </c>
      <c r="B34" s="563" t="s">
        <v>358</v>
      </c>
      <c r="C34" s="561" t="s">
        <v>345</v>
      </c>
      <c r="D34" s="553">
        <v>4634663.1802804954</v>
      </c>
    </row>
    <row r="35" spans="1:4" s="558" customFormat="1" x14ac:dyDescent="0.25">
      <c r="A35" s="9">
        <v>23</v>
      </c>
      <c r="B35" s="563" t="s">
        <v>346</v>
      </c>
      <c r="C35" s="560"/>
      <c r="D35" s="553">
        <v>3185478.3275307794</v>
      </c>
    </row>
    <row r="36" spans="1:4" s="558" customFormat="1" x14ac:dyDescent="0.25">
      <c r="A36" s="9">
        <v>24</v>
      </c>
      <c r="B36" s="563" t="s">
        <v>167</v>
      </c>
      <c r="C36" s="563"/>
      <c r="D36" s="555">
        <v>1119523923.198313</v>
      </c>
    </row>
    <row r="37" spans="1:4" s="558" customFormat="1" x14ac:dyDescent="0.25">
      <c r="B37" s="564"/>
      <c r="C37" s="564"/>
      <c r="D37" s="565"/>
    </row>
    <row r="41" spans="1:4" x14ac:dyDescent="0.25">
      <c r="B41" s="566"/>
      <c r="C41" s="566"/>
    </row>
  </sheetData>
  <printOptions horizontalCentered="1"/>
  <pageMargins left="0.45" right="0.45" top="0.75" bottom="0.75" header="0.3" footer="0.3"/>
  <pageSetup paperSize="5" scale="49" orientation="landscape" blackAndWhite="1" r:id="rId1"/>
  <headerFooter>
    <oddFooter>&amp;L&amp;F 
&amp;A&amp;C&amp;P&amp;R&amp;D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5" workbookViewId="0">
      <selection activeCell="F44" sqref="F44"/>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zoomScale="85" zoomScaleNormal="85" workbookViewId="0">
      <pane xSplit="5" ySplit="6" topLeftCell="F19" activePane="bottomRight" state="frozen"/>
      <selection pane="topRight" activeCell="F1" sqref="F1"/>
      <selection pane="bottomLeft" activeCell="A7" sqref="A7"/>
      <selection pane="bottomRight" activeCell="F30" sqref="F30"/>
    </sheetView>
  </sheetViews>
  <sheetFormatPr defaultColWidth="9.140625" defaultRowHeight="12.75" x14ac:dyDescent="0.2"/>
  <cols>
    <col min="1" max="1" width="8.5703125" style="72" customWidth="1"/>
    <col min="2" max="2" width="44.7109375" style="72" customWidth="1"/>
    <col min="3" max="3" width="40.85546875" style="72" customWidth="1"/>
    <col min="4" max="5" width="10.42578125" style="72" customWidth="1"/>
    <col min="6" max="6" width="19.140625" style="71" bestFit="1" customWidth="1"/>
    <col min="7" max="7" width="16.5703125" style="71" bestFit="1" customWidth="1"/>
    <col min="8" max="8" width="18" style="71" bestFit="1" customWidth="1"/>
    <col min="9" max="9" width="11.85546875" style="72" bestFit="1" customWidth="1"/>
    <col min="10" max="10" width="17.42578125" style="71" customWidth="1"/>
    <col min="11" max="14" width="9.140625" style="71"/>
    <col min="15" max="15" width="12.140625" style="71" bestFit="1" customWidth="1"/>
    <col min="16" max="22" width="9.140625" style="71"/>
    <col min="23" max="16384" width="9.140625" style="72"/>
  </cols>
  <sheetData>
    <row r="1" spans="1:23" ht="18" x14ac:dyDescent="0.25">
      <c r="A1" s="69" t="s">
        <v>62</v>
      </c>
      <c r="B1" s="70"/>
      <c r="C1" s="70"/>
      <c r="D1" s="70"/>
      <c r="E1" s="70"/>
      <c r="F1" s="70"/>
      <c r="G1" s="70"/>
      <c r="H1" s="70"/>
      <c r="I1" s="70"/>
    </row>
    <row r="2" spans="1:23" ht="18" x14ac:dyDescent="0.25">
      <c r="A2" s="69" t="s">
        <v>63</v>
      </c>
      <c r="B2" s="70"/>
      <c r="C2" s="70"/>
      <c r="D2" s="70"/>
      <c r="E2" s="70"/>
      <c r="F2" s="70"/>
      <c r="G2" s="70"/>
      <c r="H2" s="70"/>
      <c r="I2" s="70"/>
    </row>
    <row r="3" spans="1:23" ht="18" x14ac:dyDescent="0.25">
      <c r="A3" s="69" t="s">
        <v>64</v>
      </c>
      <c r="B3" s="73"/>
      <c r="C3" s="73"/>
      <c r="D3" s="73"/>
      <c r="E3" s="73"/>
      <c r="F3" s="73"/>
      <c r="G3" s="73"/>
      <c r="H3" s="73"/>
      <c r="I3" s="73"/>
    </row>
    <row r="4" spans="1:23" ht="18" x14ac:dyDescent="0.25">
      <c r="A4" s="69" t="s">
        <v>65</v>
      </c>
      <c r="B4" s="73"/>
      <c r="C4" s="73"/>
      <c r="D4" s="73"/>
      <c r="E4" s="73"/>
      <c r="F4" s="73"/>
      <c r="G4" s="73"/>
      <c r="H4" s="73"/>
      <c r="I4" s="73"/>
    </row>
    <row r="5" spans="1:23" s="75" customFormat="1" ht="17.25" customHeight="1" x14ac:dyDescent="0.25">
      <c r="A5" s="74"/>
      <c r="I5" s="76"/>
      <c r="J5" s="76"/>
      <c r="K5" s="76"/>
      <c r="L5" s="76"/>
      <c r="M5" s="76"/>
      <c r="N5" s="76"/>
      <c r="O5" s="76"/>
      <c r="P5" s="76"/>
      <c r="Q5" s="76"/>
      <c r="R5" s="76"/>
      <c r="S5" s="76"/>
      <c r="T5" s="76"/>
      <c r="U5" s="76"/>
      <c r="V5" s="76"/>
    </row>
    <row r="6" spans="1:23" ht="39.75" customHeight="1" thickBot="1" x14ac:dyDescent="0.25">
      <c r="A6" s="77" t="s">
        <v>66</v>
      </c>
      <c r="B6" s="78"/>
      <c r="C6" s="79"/>
      <c r="D6" s="80" t="s">
        <v>67</v>
      </c>
      <c r="E6" s="81" t="s">
        <v>68</v>
      </c>
      <c r="F6" s="82" t="s">
        <v>2</v>
      </c>
      <c r="G6" s="82" t="s">
        <v>3</v>
      </c>
      <c r="H6" s="82" t="s">
        <v>69</v>
      </c>
      <c r="I6" s="83" t="s">
        <v>10</v>
      </c>
    </row>
    <row r="7" spans="1:23" x14ac:dyDescent="0.2">
      <c r="A7" s="84" t="s">
        <v>70</v>
      </c>
      <c r="B7" s="85" t="s">
        <v>71</v>
      </c>
      <c r="C7" s="86" t="s">
        <v>72</v>
      </c>
      <c r="D7" s="86" t="s">
        <v>73</v>
      </c>
      <c r="E7" s="87" t="s">
        <v>74</v>
      </c>
      <c r="F7" s="88" t="s">
        <v>75</v>
      </c>
      <c r="G7" s="88" t="s">
        <v>76</v>
      </c>
      <c r="H7" s="88" t="s">
        <v>77</v>
      </c>
      <c r="I7" s="88" t="s">
        <v>78</v>
      </c>
    </row>
    <row r="8" spans="1:23" x14ac:dyDescent="0.2">
      <c r="A8" s="84"/>
      <c r="B8" s="85"/>
      <c r="C8" s="86"/>
      <c r="D8" s="86"/>
      <c r="E8" s="87"/>
      <c r="F8" s="89"/>
      <c r="G8" s="89"/>
      <c r="H8" s="89"/>
      <c r="I8" s="89"/>
    </row>
    <row r="9" spans="1:23" x14ac:dyDescent="0.2">
      <c r="A9" s="84">
        <f>ROW()</f>
        <v>9</v>
      </c>
      <c r="B9" s="90" t="s">
        <v>79</v>
      </c>
      <c r="C9" s="86"/>
      <c r="D9" s="91"/>
      <c r="E9" s="91"/>
      <c r="F9" s="92">
        <v>58075551.387308091</v>
      </c>
      <c r="G9" s="92">
        <v>15036084.65658378</v>
      </c>
      <c r="H9" s="92">
        <v>73111636.043891877</v>
      </c>
      <c r="I9" s="89"/>
    </row>
    <row r="10" spans="1:23" x14ac:dyDescent="0.2">
      <c r="A10" s="84">
        <f>ROW()</f>
        <v>10</v>
      </c>
      <c r="B10" s="90" t="s">
        <v>80</v>
      </c>
      <c r="C10" s="86"/>
      <c r="D10" s="93">
        <v>2.8620799928117547E-2</v>
      </c>
      <c r="E10" s="94">
        <v>3.3048826788958624E-2</v>
      </c>
      <c r="F10" s="95">
        <f>(F9*D10)</f>
        <v>1662168.7369712542</v>
      </c>
      <c r="G10" s="95">
        <f>(G9*E10)</f>
        <v>496924.95739955577</v>
      </c>
      <c r="H10" s="95">
        <f>F10+G10</f>
        <v>2159093.6943708099</v>
      </c>
      <c r="I10" s="96" t="s">
        <v>81</v>
      </c>
    </row>
    <row r="11" spans="1:23" x14ac:dyDescent="0.2">
      <c r="A11" s="84">
        <f>ROW()</f>
        <v>11</v>
      </c>
      <c r="B11" s="90" t="s">
        <v>82</v>
      </c>
      <c r="C11" s="86"/>
      <c r="D11" s="93">
        <v>5.5792927848306115E-3</v>
      </c>
      <c r="E11" s="94">
        <v>3.1429996836243472E-2</v>
      </c>
      <c r="F11" s="95">
        <f>IF(D11&lt;0,0,D11)*F9</f>
        <v>324020.50483026745</v>
      </c>
      <c r="G11" s="95">
        <f>IF(E11&lt;0,0,E11)*G9</f>
        <v>472584.09318591724</v>
      </c>
      <c r="H11" s="95">
        <f>F11+G11</f>
        <v>796604.59801618475</v>
      </c>
      <c r="I11" s="96"/>
      <c r="W11" s="71"/>
    </row>
    <row r="12" spans="1:23" x14ac:dyDescent="0.2">
      <c r="A12" s="84">
        <f>ROW()</f>
        <v>12</v>
      </c>
      <c r="B12" s="90" t="s">
        <v>83</v>
      </c>
      <c r="C12" s="86"/>
      <c r="D12" s="93"/>
      <c r="E12" s="94"/>
      <c r="F12" s="95">
        <v>4393433</v>
      </c>
      <c r="G12" s="95">
        <v>1961711</v>
      </c>
      <c r="H12" s="95">
        <f>F12+G12</f>
        <v>6355144</v>
      </c>
      <c r="I12" s="96"/>
      <c r="W12" s="71"/>
    </row>
    <row r="13" spans="1:23" x14ac:dyDescent="0.2">
      <c r="A13" s="84">
        <f>ROW()</f>
        <v>13</v>
      </c>
      <c r="B13" s="72" t="s">
        <v>84</v>
      </c>
      <c r="C13" s="86"/>
      <c r="D13" s="93"/>
      <c r="E13" s="93"/>
      <c r="F13" s="95">
        <f>F14-SUM(F9:F12)</f>
        <v>5603932.9567274228</v>
      </c>
      <c r="G13" s="95">
        <f>G14-SUM(G9:G12)</f>
        <v>-5603932.9567274228</v>
      </c>
      <c r="H13" s="95">
        <f>F13+G13</f>
        <v>0</v>
      </c>
      <c r="I13" s="96"/>
      <c r="W13" s="71"/>
    </row>
    <row r="14" spans="1:23" x14ac:dyDescent="0.2">
      <c r="A14" s="84">
        <f>ROW()</f>
        <v>14</v>
      </c>
      <c r="B14" s="90" t="s">
        <v>85</v>
      </c>
      <c r="C14" s="97"/>
      <c r="D14" s="98">
        <v>0.85</v>
      </c>
      <c r="E14" s="98">
        <v>0.15</v>
      </c>
      <c r="F14" s="99">
        <f>H14*D14</f>
        <v>70059106.585837036</v>
      </c>
      <c r="G14" s="99">
        <f>H14*E14</f>
        <v>12363371.750441831</v>
      </c>
      <c r="H14" s="100">
        <f>SUM(H9:H12)</f>
        <v>82422478.336278871</v>
      </c>
      <c r="I14" s="101"/>
      <c r="J14" s="102"/>
      <c r="L14" s="103"/>
      <c r="U14" s="675" t="s">
        <v>86</v>
      </c>
      <c r="V14" s="675"/>
      <c r="W14" s="675"/>
    </row>
    <row r="15" spans="1:23" s="71" customFormat="1" x14ac:dyDescent="0.2">
      <c r="A15" s="84">
        <f>ROW()</f>
        <v>15</v>
      </c>
      <c r="B15" s="90"/>
      <c r="C15" s="97"/>
      <c r="D15" s="104"/>
      <c r="E15" s="105"/>
      <c r="F15" s="106">
        <f>F14/H14</f>
        <v>0.85</v>
      </c>
      <c r="G15" s="106">
        <f>G14/H14</f>
        <v>0.15</v>
      </c>
      <c r="H15" s="107"/>
      <c r="I15" s="101"/>
      <c r="U15" s="675"/>
      <c r="V15" s="675"/>
      <c r="W15" s="675"/>
    </row>
    <row r="16" spans="1:23" ht="13.7" customHeight="1" x14ac:dyDescent="0.2">
      <c r="A16" s="84">
        <f>ROW()</f>
        <v>16</v>
      </c>
      <c r="B16" s="90" t="s">
        <v>87</v>
      </c>
      <c r="C16" s="97"/>
      <c r="D16" s="104"/>
      <c r="E16" s="105"/>
      <c r="F16" s="108">
        <v>-528748.13824634906</v>
      </c>
      <c r="G16" s="108">
        <v>79222.051113773283</v>
      </c>
      <c r="H16" s="95">
        <f>SUM(F16:G16)</f>
        <v>-449526.08713257581</v>
      </c>
      <c r="I16" s="101"/>
      <c r="W16" s="71"/>
    </row>
    <row r="17" spans="1:23" x14ac:dyDescent="0.2">
      <c r="A17" s="84">
        <f>ROW()</f>
        <v>17</v>
      </c>
      <c r="B17" s="109" t="s">
        <v>88</v>
      </c>
      <c r="C17" s="97"/>
      <c r="D17" s="97"/>
      <c r="E17" s="110"/>
      <c r="F17" s="95">
        <v>1378754.4707383141</v>
      </c>
      <c r="G17" s="95">
        <v>-2220990.2390735466</v>
      </c>
      <c r="H17" s="95">
        <f>SUM(F17:G17)</f>
        <v>-842235.76833523251</v>
      </c>
      <c r="I17" s="101"/>
      <c r="W17" s="71"/>
    </row>
    <row r="18" spans="1:23" s="71" customFormat="1" x14ac:dyDescent="0.2">
      <c r="A18" s="84">
        <f>ROW()</f>
        <v>18</v>
      </c>
      <c r="B18" s="90" t="s">
        <v>89</v>
      </c>
      <c r="C18" s="86"/>
      <c r="D18" s="91"/>
      <c r="E18" s="91"/>
      <c r="F18" s="111">
        <v>631125</v>
      </c>
      <c r="G18" s="111">
        <v>111375</v>
      </c>
      <c r="H18" s="111">
        <f>F18+G18</f>
        <v>742500</v>
      </c>
      <c r="I18" s="87"/>
    </row>
    <row r="19" spans="1:23" x14ac:dyDescent="0.2">
      <c r="A19" s="84">
        <f>ROW()</f>
        <v>19</v>
      </c>
      <c r="B19" s="112" t="s">
        <v>90</v>
      </c>
      <c r="C19" s="97"/>
      <c r="D19" s="91">
        <f>D14</f>
        <v>0.85</v>
      </c>
      <c r="E19" s="91">
        <f>E14</f>
        <v>0.15</v>
      </c>
      <c r="F19" s="113">
        <f>H19*D19</f>
        <v>-763816.61300000001</v>
      </c>
      <c r="G19" s="113">
        <f>H19*E19</f>
        <v>-134791.16699999999</v>
      </c>
      <c r="H19" s="114">
        <v>-898607.78</v>
      </c>
      <c r="I19" s="101"/>
      <c r="W19" s="71"/>
    </row>
    <row r="20" spans="1:23" s="71" customFormat="1" x14ac:dyDescent="0.2">
      <c r="A20" s="84">
        <f>ROW()</f>
        <v>20</v>
      </c>
      <c r="B20" s="90"/>
      <c r="C20" s="97"/>
      <c r="D20" s="91"/>
      <c r="E20" s="115"/>
      <c r="F20" s="95"/>
      <c r="G20" s="95"/>
      <c r="H20" s="95"/>
      <c r="I20" s="101"/>
    </row>
    <row r="21" spans="1:23" s="71" customFormat="1" ht="14.1" customHeight="1" x14ac:dyDescent="0.2">
      <c r="A21" s="84">
        <f>ROW()</f>
        <v>21</v>
      </c>
      <c r="B21" s="109" t="s">
        <v>91</v>
      </c>
      <c r="C21" s="97"/>
      <c r="F21" s="116">
        <f>F14+SUM(F16:F19)</f>
        <v>70776421.305328995</v>
      </c>
      <c r="G21" s="116">
        <f>G14+SUM(G16:G19)</f>
        <v>10198187.395482058</v>
      </c>
      <c r="H21" s="116">
        <f>H14+SUM(H16:H19)</f>
        <v>80974608.700811058</v>
      </c>
      <c r="I21" s="101"/>
    </row>
    <row r="22" spans="1:23" s="71" customFormat="1" ht="14.1" customHeight="1" x14ac:dyDescent="0.2">
      <c r="A22" s="84">
        <f>ROW()</f>
        <v>22</v>
      </c>
      <c r="B22" s="112"/>
      <c r="C22" s="97"/>
      <c r="D22" s="97"/>
      <c r="E22" s="117"/>
      <c r="F22" s="118"/>
      <c r="G22" s="118"/>
      <c r="H22" s="118"/>
      <c r="I22" s="101"/>
    </row>
    <row r="23" spans="1:23" s="71" customFormat="1" ht="14.1" customHeight="1" x14ac:dyDescent="0.2">
      <c r="A23" s="84">
        <f>ROW()</f>
        <v>23</v>
      </c>
      <c r="B23" s="119" t="s">
        <v>92</v>
      </c>
      <c r="C23" s="97"/>
      <c r="D23" s="97"/>
      <c r="E23" s="117"/>
      <c r="F23" s="118"/>
      <c r="G23" s="118"/>
      <c r="H23" s="118"/>
      <c r="I23" s="101"/>
    </row>
    <row r="24" spans="1:23" s="71" customFormat="1" ht="14.1" customHeight="1" x14ac:dyDescent="0.2">
      <c r="A24" s="84">
        <f>ROW()</f>
        <v>24</v>
      </c>
      <c r="B24" s="112" t="s">
        <v>93</v>
      </c>
      <c r="C24" s="97"/>
      <c r="D24" s="97"/>
      <c r="E24" s="117"/>
      <c r="F24" s="120">
        <v>7.1970000000000003E-3</v>
      </c>
      <c r="G24" s="120">
        <v>4.1980000000000003E-3</v>
      </c>
      <c r="H24" s="118"/>
      <c r="I24" s="117"/>
    </row>
    <row r="25" spans="1:23" s="71" customFormat="1" ht="14.1" customHeight="1" x14ac:dyDescent="0.2">
      <c r="A25" s="84">
        <f>ROW()</f>
        <v>25</v>
      </c>
      <c r="B25" s="112" t="s">
        <v>94</v>
      </c>
      <c r="C25" s="97"/>
      <c r="D25" s="97"/>
      <c r="E25" s="117"/>
      <c r="F25" s="120">
        <v>5.0000000000000001E-3</v>
      </c>
      <c r="G25" s="120">
        <v>5.0000000000000001E-3</v>
      </c>
      <c r="H25" s="118"/>
      <c r="I25" s="117"/>
      <c r="M25" s="102"/>
    </row>
    <row r="26" spans="1:23" s="71" customFormat="1" ht="14.1" customHeight="1" x14ac:dyDescent="0.2">
      <c r="A26" s="84">
        <f>ROW()</f>
        <v>26</v>
      </c>
      <c r="B26" s="112" t="s">
        <v>95</v>
      </c>
      <c r="C26" s="97"/>
      <c r="D26" s="97"/>
      <c r="E26" s="117"/>
      <c r="F26" s="120">
        <v>3.8455000000000003E-2</v>
      </c>
      <c r="G26" s="120">
        <v>3.8358000000000003E-2</v>
      </c>
      <c r="H26" s="118"/>
      <c r="I26" s="117"/>
    </row>
    <row r="27" spans="1:23" s="71" customFormat="1" ht="14.1" customHeight="1" x14ac:dyDescent="0.2">
      <c r="A27" s="84">
        <f>ROW()</f>
        <v>27</v>
      </c>
      <c r="B27" s="112"/>
      <c r="C27" s="97"/>
      <c r="D27" s="97"/>
      <c r="E27" s="117"/>
      <c r="F27" s="121"/>
      <c r="G27" s="121"/>
      <c r="H27" s="118"/>
      <c r="I27" s="117"/>
    </row>
    <row r="28" spans="1:23" s="71" customFormat="1" ht="14.1" customHeight="1" x14ac:dyDescent="0.2">
      <c r="A28" s="84">
        <f>ROW()</f>
        <v>28</v>
      </c>
      <c r="B28" s="109" t="s">
        <v>96</v>
      </c>
      <c r="C28" s="97"/>
      <c r="D28" s="97"/>
      <c r="E28" s="117"/>
      <c r="F28" s="122">
        <f>1-SUM(F24:F26)</f>
        <v>0.94934799999999997</v>
      </c>
      <c r="G28" s="122">
        <f>1-SUM(G24:G26)</f>
        <v>0.95244399999999996</v>
      </c>
      <c r="H28" s="123"/>
      <c r="I28" s="117"/>
    </row>
    <row r="29" spans="1:23" s="71" customFormat="1" ht="14.1" customHeight="1" x14ac:dyDescent="0.2">
      <c r="A29" s="84">
        <f>ROW()</f>
        <v>29</v>
      </c>
      <c r="B29" s="112"/>
      <c r="C29" s="97"/>
      <c r="D29" s="97"/>
      <c r="E29" s="117"/>
      <c r="F29" s="118"/>
      <c r="G29" s="118"/>
      <c r="H29" s="118"/>
      <c r="I29" s="117"/>
    </row>
    <row r="30" spans="1:23" s="71" customFormat="1" ht="14.1" customHeight="1" thickBot="1" x14ac:dyDescent="0.25">
      <c r="A30" s="124">
        <f>ROW()</f>
        <v>30</v>
      </c>
      <c r="B30" s="125" t="s">
        <v>97</v>
      </c>
      <c r="C30" s="126"/>
      <c r="D30" s="126"/>
      <c r="E30" s="127"/>
      <c r="F30" s="128">
        <f>F21/F28</f>
        <v>74552662.780486181</v>
      </c>
      <c r="G30" s="128">
        <f>G21/G28</f>
        <v>10707387.936174786</v>
      </c>
      <c r="H30" s="128">
        <f>SUM(F30:G30)</f>
        <v>85260050.716660962</v>
      </c>
      <c r="I30" s="117"/>
    </row>
    <row r="31" spans="1:23" s="71" customFormat="1" ht="14.1" customHeight="1" thickTop="1" x14ac:dyDescent="0.2">
      <c r="A31" s="84">
        <f>ROW()</f>
        <v>31</v>
      </c>
      <c r="B31" s="112"/>
      <c r="C31" s="97"/>
      <c r="D31" s="97"/>
      <c r="E31" s="117"/>
      <c r="F31" s="129"/>
      <c r="G31" s="129"/>
      <c r="H31" s="129"/>
      <c r="I31" s="117"/>
    </row>
    <row r="32" spans="1:23" s="71" customFormat="1" ht="14.1" customHeight="1" x14ac:dyDescent="0.2">
      <c r="A32" s="84">
        <f>ROW()</f>
        <v>32</v>
      </c>
      <c r="B32" s="109" t="s">
        <v>98</v>
      </c>
      <c r="C32" s="97"/>
      <c r="D32" s="97"/>
      <c r="E32" s="97"/>
      <c r="F32" s="130">
        <v>57446758.364430211</v>
      </c>
      <c r="G32" s="130">
        <v>14986326.79216213</v>
      </c>
      <c r="H32" s="114">
        <f>SUM(F32:G32)</f>
        <v>72433085.156592339</v>
      </c>
      <c r="I32" s="117"/>
      <c r="Q32" s="103"/>
    </row>
    <row r="33" spans="1:15" s="71" customFormat="1" x14ac:dyDescent="0.2">
      <c r="A33" s="84">
        <f>ROW()</f>
        <v>33</v>
      </c>
      <c r="B33" s="131"/>
      <c r="C33" s="132"/>
      <c r="D33" s="132"/>
      <c r="E33" s="132"/>
      <c r="F33" s="133"/>
      <c r="G33" s="133"/>
      <c r="H33" s="133"/>
      <c r="I33" s="117"/>
    </row>
    <row r="34" spans="1:15" s="71" customFormat="1" ht="13.5" thickBot="1" x14ac:dyDescent="0.25">
      <c r="A34" s="84">
        <f>ROW()</f>
        <v>34</v>
      </c>
      <c r="B34" s="134" t="s">
        <v>99</v>
      </c>
      <c r="C34" s="135"/>
      <c r="D34" s="135"/>
      <c r="E34" s="136"/>
      <c r="F34" s="137">
        <f>F30-F32</f>
        <v>17105904.41605597</v>
      </c>
      <c r="G34" s="137">
        <f>G30-G32</f>
        <v>-4278938.8559873439</v>
      </c>
      <c r="H34" s="137">
        <f>H30-H32</f>
        <v>12826965.560068622</v>
      </c>
      <c r="I34" s="138"/>
    </row>
    <row r="35" spans="1:15" s="71" customFormat="1" ht="13.5" thickTop="1" x14ac:dyDescent="0.2">
      <c r="A35" s="84">
        <f>ROW()</f>
        <v>35</v>
      </c>
      <c r="B35" s="86"/>
      <c r="C35" s="97"/>
      <c r="D35" s="97"/>
      <c r="E35" s="97"/>
      <c r="F35" s="97"/>
      <c r="G35" s="97"/>
      <c r="H35" s="97"/>
    </row>
    <row r="36" spans="1:15" s="71" customFormat="1" ht="14.1" customHeight="1" x14ac:dyDescent="0.2">
      <c r="A36" s="84">
        <f>ROW()</f>
        <v>36</v>
      </c>
      <c r="B36" s="139" t="s">
        <v>100</v>
      </c>
      <c r="C36" s="97"/>
      <c r="D36" s="97"/>
      <c r="E36" s="97"/>
      <c r="F36" s="140"/>
      <c r="G36" s="140"/>
      <c r="H36" s="141"/>
    </row>
    <row r="37" spans="1:15" s="71" customFormat="1" ht="14.1" customHeight="1" x14ac:dyDescent="0.2">
      <c r="A37" s="84">
        <f>ROW()</f>
        <v>37</v>
      </c>
      <c r="B37" s="139" t="s">
        <v>101</v>
      </c>
      <c r="C37" s="97"/>
      <c r="D37" s="97"/>
      <c r="E37" s="97"/>
      <c r="F37" s="142">
        <v>129808</v>
      </c>
      <c r="G37" s="142"/>
      <c r="H37" s="95">
        <f>F37+G37</f>
        <v>129808</v>
      </c>
    </row>
    <row r="38" spans="1:15" s="71" customFormat="1" ht="14.1" customHeight="1" x14ac:dyDescent="0.25">
      <c r="A38" s="84">
        <f>ROW()</f>
        <v>38</v>
      </c>
      <c r="B38" s="139" t="s">
        <v>102</v>
      </c>
      <c r="C38" s="97"/>
      <c r="D38" s="97"/>
      <c r="E38" s="97"/>
      <c r="F38" s="142">
        <v>613636</v>
      </c>
      <c r="G38" s="142"/>
      <c r="H38" s="95">
        <f t="shared" ref="H38:H39" si="0">F38+G38</f>
        <v>613636</v>
      </c>
      <c r="O38" s="143"/>
    </row>
    <row r="39" spans="1:15" s="71" customFormat="1" ht="14.1" customHeight="1" x14ac:dyDescent="0.2">
      <c r="A39" s="84">
        <f>ROW()</f>
        <v>39</v>
      </c>
      <c r="B39" s="139" t="s">
        <v>103</v>
      </c>
      <c r="C39" s="97"/>
      <c r="D39" s="97"/>
      <c r="E39" s="97"/>
      <c r="F39" s="142">
        <v>432092</v>
      </c>
      <c r="G39" s="142">
        <v>310408</v>
      </c>
      <c r="H39" s="95">
        <f t="shared" si="0"/>
        <v>742500</v>
      </c>
    </row>
    <row r="40" spans="1:15" s="71" customFormat="1" ht="14.1" customHeight="1" x14ac:dyDescent="0.2">
      <c r="A40" s="84">
        <f>ROW()</f>
        <v>40</v>
      </c>
      <c r="B40" s="139"/>
      <c r="C40" s="97"/>
      <c r="D40" s="97"/>
      <c r="E40" s="97"/>
      <c r="F40" s="142"/>
      <c r="G40" s="142"/>
      <c r="H40" s="95"/>
    </row>
    <row r="41" spans="1:15" s="71" customFormat="1" ht="14.1" customHeight="1" x14ac:dyDescent="0.2">
      <c r="A41" s="84">
        <f>ROW()</f>
        <v>41</v>
      </c>
      <c r="B41" s="144" t="s">
        <v>104</v>
      </c>
      <c r="C41" s="97"/>
      <c r="D41" s="97"/>
      <c r="E41" s="97"/>
      <c r="F41" s="145">
        <f>F14+SUM(F37:F39)</f>
        <v>71234642.585837036</v>
      </c>
      <c r="G41" s="145">
        <f>G14+SUM(G37:G39)</f>
        <v>12673779.750441831</v>
      </c>
      <c r="H41" s="145">
        <f>H14+SUM(H37:H39)</f>
        <v>83908422.336278871</v>
      </c>
    </row>
    <row r="42" spans="1:15" s="71" customFormat="1" ht="14.1" customHeight="1" x14ac:dyDescent="0.2">
      <c r="A42" s="146"/>
      <c r="B42" s="131"/>
      <c r="C42" s="97"/>
      <c r="D42" s="97"/>
      <c r="E42" s="97"/>
      <c r="F42" s="147"/>
      <c r="G42" s="147"/>
      <c r="H42" s="147"/>
    </row>
    <row r="43" spans="1:15" s="71" customFormat="1" ht="14.1" customHeight="1" x14ac:dyDescent="0.2">
      <c r="A43" s="146"/>
      <c r="B43" s="131"/>
      <c r="C43" s="97"/>
      <c r="D43" s="97"/>
      <c r="E43" s="97"/>
      <c r="F43" s="140"/>
      <c r="G43" s="140"/>
      <c r="H43" s="141"/>
    </row>
    <row r="44" spans="1:15" s="71" customFormat="1" ht="14.1" customHeight="1" thickBot="1" x14ac:dyDescent="0.25">
      <c r="A44" s="148" t="s">
        <v>105</v>
      </c>
      <c r="C44" s="97"/>
      <c r="D44" s="97"/>
      <c r="E44" s="97"/>
      <c r="F44" s="149" t="s">
        <v>2</v>
      </c>
      <c r="G44" s="149" t="s">
        <v>3</v>
      </c>
      <c r="H44" s="150" t="s">
        <v>69</v>
      </c>
    </row>
    <row r="45" spans="1:15" s="71" customFormat="1" ht="14.1" customHeight="1" x14ac:dyDescent="0.2">
      <c r="A45" s="151"/>
      <c r="C45" s="97"/>
      <c r="D45" s="97"/>
      <c r="E45" s="97"/>
      <c r="F45" s="152"/>
      <c r="G45" s="152"/>
      <c r="H45" s="140"/>
    </row>
    <row r="46" spans="1:15" s="71" customFormat="1" x14ac:dyDescent="0.2">
      <c r="A46" s="153" t="s">
        <v>80</v>
      </c>
      <c r="B46" s="154"/>
      <c r="C46" s="154"/>
      <c r="D46" s="154"/>
      <c r="E46" s="154"/>
      <c r="F46" s="155">
        <v>1750852.9400928367</v>
      </c>
      <c r="G46" s="155">
        <v>521736.66630222439</v>
      </c>
      <c r="H46" s="155">
        <f t="shared" ref="H46:H54" si="1">SUM(F46:G46)</f>
        <v>2272589.6063950611</v>
      </c>
    </row>
    <row r="47" spans="1:15" s="71" customFormat="1" x14ac:dyDescent="0.2">
      <c r="A47" s="139" t="s">
        <v>106</v>
      </c>
      <c r="B47" s="154"/>
      <c r="C47" s="154"/>
      <c r="D47" s="154"/>
      <c r="E47" s="154"/>
      <c r="F47" s="155">
        <v>-295778.83089705184</v>
      </c>
      <c r="G47" s="155">
        <v>483037.88641306665</v>
      </c>
      <c r="H47" s="155">
        <f t="shared" si="1"/>
        <v>187259.05551601481</v>
      </c>
    </row>
    <row r="48" spans="1:15" s="71" customFormat="1" x14ac:dyDescent="0.2">
      <c r="A48" s="72" t="s">
        <v>82</v>
      </c>
      <c r="F48" s="155">
        <v>341308.46099667082</v>
      </c>
      <c r="G48" s="155">
        <v>496180.45069937682</v>
      </c>
      <c r="H48" s="155">
        <f t="shared" si="1"/>
        <v>837488.91169604764</v>
      </c>
    </row>
    <row r="49" spans="1:9" s="71" customFormat="1" x14ac:dyDescent="0.2">
      <c r="A49" s="72" t="s">
        <v>107</v>
      </c>
      <c r="F49" s="155">
        <v>4627842.4771527406</v>
      </c>
      <c r="G49" s="155">
        <v>2059660.2004947274</v>
      </c>
      <c r="H49" s="155">
        <f t="shared" si="1"/>
        <v>6687502.6776474677</v>
      </c>
    </row>
    <row r="50" spans="1:9" s="71" customFormat="1" x14ac:dyDescent="0.2">
      <c r="A50" s="72" t="s">
        <v>84</v>
      </c>
      <c r="F50" s="155">
        <v>5902928.0692932652</v>
      </c>
      <c r="G50" s="155">
        <v>-5883740.1009691097</v>
      </c>
      <c r="H50" s="155">
        <f t="shared" si="1"/>
        <v>19187.968324155547</v>
      </c>
    </row>
    <row r="51" spans="1:9" s="71" customFormat="1" x14ac:dyDescent="0.2">
      <c r="A51" s="72" t="s">
        <v>108</v>
      </c>
      <c r="F51" s="155">
        <v>3439100.7557990393</v>
      </c>
      <c r="G51" s="155">
        <v>-2196929.8718208387</v>
      </c>
      <c r="H51" s="155">
        <f t="shared" si="1"/>
        <v>1242170.8839782006</v>
      </c>
    </row>
    <row r="52" spans="1:9" s="71" customFormat="1" x14ac:dyDescent="0.2">
      <c r="A52" s="72" t="s">
        <v>109</v>
      </c>
      <c r="F52" s="155">
        <v>1328897.2022531526</v>
      </c>
      <c r="G52" s="155">
        <v>233749.37176051893</v>
      </c>
      <c r="H52" s="155">
        <f t="shared" si="1"/>
        <v>1562646.5740136716</v>
      </c>
    </row>
    <row r="53" spans="1:9" s="71" customFormat="1" x14ac:dyDescent="0.2">
      <c r="A53" s="72" t="s">
        <v>110</v>
      </c>
      <c r="F53" s="155">
        <v>-54101.911800983362</v>
      </c>
      <c r="G53" s="155">
        <v>-9515.9100656527153</v>
      </c>
      <c r="H53" s="155">
        <f t="shared" si="1"/>
        <v>-63617.821866636077</v>
      </c>
    </row>
    <row r="54" spans="1:9" s="71" customFormat="1" x14ac:dyDescent="0.2">
      <c r="A54" s="72" t="s">
        <v>111</v>
      </c>
      <c r="F54" s="155">
        <v>64855.253166299313</v>
      </c>
      <c r="G54" s="155">
        <v>16882.451198343188</v>
      </c>
      <c r="H54" s="155">
        <f t="shared" si="1"/>
        <v>81737.704364642501</v>
      </c>
    </row>
    <row r="55" spans="1:9" s="71" customFormat="1" x14ac:dyDescent="0.2">
      <c r="F55" s="155"/>
      <c r="G55" s="155"/>
      <c r="H55" s="156"/>
    </row>
    <row r="56" spans="1:9" s="71" customFormat="1" ht="13.5" thickBot="1" x14ac:dyDescent="0.25">
      <c r="A56" s="157" t="s">
        <v>112</v>
      </c>
      <c r="F56" s="158">
        <f>SUM(F46:F54)</f>
        <v>17105904.41605597</v>
      </c>
      <c r="G56" s="158">
        <f>SUM(G46:G54)</f>
        <v>-4278938.8559873439</v>
      </c>
      <c r="H56" s="158">
        <f>SUM(H46:H54)</f>
        <v>12826965.560068626</v>
      </c>
    </row>
    <row r="57" spans="1:9" s="71" customFormat="1" ht="13.5" thickTop="1" x14ac:dyDescent="0.2">
      <c r="A57" s="72"/>
      <c r="F57" s="159">
        <f>F56-F34</f>
        <v>0</v>
      </c>
      <c r="G57" s="159">
        <f>G56-G34</f>
        <v>0</v>
      </c>
      <c r="H57" s="159">
        <f>H56-H34</f>
        <v>0</v>
      </c>
    </row>
    <row r="58" spans="1:9" s="71" customFormat="1" x14ac:dyDescent="0.2"/>
    <row r="59" spans="1:9" s="71" customFormat="1" x14ac:dyDescent="0.2">
      <c r="A59" s="160" t="s">
        <v>113</v>
      </c>
      <c r="F59" s="161"/>
      <c r="G59" s="161"/>
      <c r="I59" s="72"/>
    </row>
    <row r="60" spans="1:9" s="71" customFormat="1" x14ac:dyDescent="0.2">
      <c r="F60" s="161"/>
      <c r="G60" s="161"/>
      <c r="I60" s="72"/>
    </row>
    <row r="61" spans="1:9" s="71" customFormat="1" x14ac:dyDescent="0.2">
      <c r="C61" s="162"/>
      <c r="D61" s="162"/>
      <c r="I61" s="72"/>
    </row>
    <row r="62" spans="1:9" s="71" customFormat="1" x14ac:dyDescent="0.2">
      <c r="I62" s="72"/>
    </row>
    <row r="63" spans="1:9" s="71" customFormat="1" x14ac:dyDescent="0.2">
      <c r="A63" s="72"/>
      <c r="B63" s="72"/>
      <c r="C63" s="163"/>
      <c r="D63" s="163"/>
      <c r="E63" s="72"/>
      <c r="I63" s="72"/>
    </row>
    <row r="64" spans="1:9" s="71" customFormat="1" x14ac:dyDescent="0.2">
      <c r="A64" s="72"/>
      <c r="B64" s="72"/>
      <c r="C64" s="164"/>
      <c r="D64" s="164"/>
      <c r="E64" s="72"/>
      <c r="I64" s="72"/>
    </row>
    <row r="96" spans="1:23" s="71" customFormat="1" x14ac:dyDescent="0.2">
      <c r="A96" s="72"/>
      <c r="B96" s="72"/>
      <c r="C96" s="72"/>
      <c r="D96" s="72"/>
      <c r="E96" s="72" t="s">
        <v>114</v>
      </c>
      <c r="I96" s="72"/>
      <c r="W96" s="72"/>
    </row>
  </sheetData>
  <mergeCells count="1">
    <mergeCell ref="U14:W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78"/>
  <sheetViews>
    <sheetView zoomScale="115" zoomScaleNormal="110" zoomScaleSheetLayoutView="80" workbookViewId="0">
      <pane xSplit="7" ySplit="11" topLeftCell="H12" activePane="bottomRight" state="frozen"/>
      <selection pane="topRight" activeCell="H1" sqref="H1"/>
      <selection pane="bottomLeft" activeCell="A12" sqref="A12"/>
      <selection pane="bottomRight" activeCell="V24" sqref="V24"/>
    </sheetView>
  </sheetViews>
  <sheetFormatPr defaultColWidth="10.28515625" defaultRowHeight="11.25" x14ac:dyDescent="0.2"/>
  <cols>
    <col min="1" max="1" width="2.42578125" style="165" customWidth="1"/>
    <col min="2" max="2" width="6" style="169" bestFit="1" customWidth="1"/>
    <col min="3" max="3" width="27.7109375" style="168" customWidth="1"/>
    <col min="4" max="4" width="7" style="167" bestFit="1" customWidth="1"/>
    <col min="5" max="5" width="22.85546875" style="165" customWidth="1"/>
    <col min="6" max="6" width="8" style="165" bestFit="1" customWidth="1"/>
    <col min="7" max="7" width="1" style="166" customWidth="1"/>
    <col min="8" max="8" width="9.140625" style="165" bestFit="1" customWidth="1"/>
    <col min="9" max="9" width="11.5703125" style="165" bestFit="1" customWidth="1"/>
    <col min="10" max="10" width="11.28515625" style="165" bestFit="1" customWidth="1"/>
    <col min="11" max="11" width="1.140625" style="165" customWidth="1"/>
    <col min="12" max="12" width="1" style="165" customWidth="1"/>
    <col min="13" max="13" width="6.7109375" style="165" bestFit="1" customWidth="1"/>
    <col min="14" max="14" width="10.42578125" style="165" bestFit="1" customWidth="1"/>
    <col min="15" max="15" width="11" style="165" bestFit="1" customWidth="1"/>
    <col min="16" max="16" width="1" style="165" customWidth="1"/>
    <col min="17" max="17" width="15" style="165" bestFit="1" customWidth="1"/>
    <col min="18" max="18" width="11.42578125" style="165" bestFit="1" customWidth="1"/>
    <col min="19" max="19" width="11.5703125" style="165" bestFit="1" customWidth="1"/>
    <col min="20" max="20" width="15" style="165" bestFit="1" customWidth="1"/>
    <col min="21" max="21" width="10" style="165" bestFit="1" customWidth="1"/>
    <col min="22" max="22" width="14.42578125" style="165" bestFit="1" customWidth="1"/>
    <col min="23" max="23" width="3.5703125" style="165" customWidth="1"/>
    <col min="24" max="16384" width="10.28515625" style="165"/>
  </cols>
  <sheetData>
    <row r="1" spans="2:22" x14ac:dyDescent="0.2">
      <c r="B1" s="251" t="s">
        <v>59</v>
      </c>
      <c r="C1" s="249"/>
      <c r="D1" s="249"/>
      <c r="E1" s="249"/>
      <c r="F1" s="249"/>
      <c r="G1" s="250"/>
      <c r="H1" s="249"/>
      <c r="I1" s="249"/>
      <c r="J1" s="249"/>
      <c r="K1" s="249"/>
      <c r="L1" s="249"/>
      <c r="M1" s="249"/>
      <c r="N1" s="249"/>
      <c r="O1" s="249"/>
      <c r="P1" s="249"/>
      <c r="Q1" s="249"/>
      <c r="R1" s="249"/>
      <c r="S1" s="249"/>
      <c r="T1" s="249"/>
      <c r="U1" s="249"/>
      <c r="V1" s="249"/>
    </row>
    <row r="2" spans="2:22" x14ac:dyDescent="0.2">
      <c r="B2" s="246" t="s">
        <v>203</v>
      </c>
      <c r="C2" s="247"/>
      <c r="D2" s="247"/>
      <c r="E2" s="247"/>
      <c r="F2" s="247"/>
      <c r="G2" s="248"/>
      <c r="H2" s="247"/>
      <c r="I2" s="247"/>
      <c r="J2" s="247"/>
      <c r="K2" s="247"/>
      <c r="L2" s="247"/>
      <c r="M2" s="247"/>
      <c r="N2" s="247"/>
      <c r="O2" s="247"/>
      <c r="P2" s="247"/>
      <c r="Q2" s="247"/>
      <c r="R2" s="247"/>
      <c r="S2" s="247"/>
      <c r="T2" s="247"/>
      <c r="U2" s="247"/>
      <c r="V2" s="247"/>
    </row>
    <row r="3" spans="2:22" x14ac:dyDescent="0.2">
      <c r="B3" s="246" t="s">
        <v>202</v>
      </c>
      <c r="C3" s="247"/>
      <c r="D3" s="247"/>
      <c r="E3" s="247"/>
      <c r="F3" s="247"/>
      <c r="G3" s="248"/>
      <c r="H3" s="247"/>
      <c r="I3" s="247"/>
      <c r="J3" s="247"/>
      <c r="K3" s="247"/>
      <c r="L3" s="247"/>
      <c r="M3" s="246"/>
      <c r="N3" s="246"/>
      <c r="O3" s="246"/>
      <c r="P3" s="246"/>
      <c r="Q3" s="246"/>
      <c r="R3" s="246"/>
      <c r="S3" s="246"/>
      <c r="T3" s="246"/>
      <c r="U3" s="246"/>
      <c r="V3" s="246"/>
    </row>
    <row r="4" spans="2:22" x14ac:dyDescent="0.2">
      <c r="E4" s="229"/>
      <c r="F4" s="229"/>
      <c r="G4" s="222"/>
      <c r="V4" s="245"/>
    </row>
    <row r="5" spans="2:22" x14ac:dyDescent="0.2">
      <c r="E5" s="229"/>
      <c r="F5" s="229"/>
      <c r="G5" s="222"/>
      <c r="S5" s="183"/>
      <c r="U5" s="245"/>
      <c r="V5" s="183" t="s">
        <v>186</v>
      </c>
    </row>
    <row r="6" spans="2:22" x14ac:dyDescent="0.2">
      <c r="E6" s="236"/>
      <c r="F6" s="236"/>
      <c r="G6" s="239"/>
      <c r="H6" s="676" t="s">
        <v>185</v>
      </c>
      <c r="I6" s="676"/>
      <c r="J6" s="676"/>
      <c r="K6" s="676"/>
      <c r="L6" s="222"/>
      <c r="M6" s="677" t="s">
        <v>184</v>
      </c>
      <c r="N6" s="677"/>
      <c r="O6" s="677"/>
      <c r="P6" s="237"/>
      <c r="Q6" s="183"/>
      <c r="R6" s="183" t="s">
        <v>44</v>
      </c>
      <c r="S6" s="183"/>
      <c r="T6" s="183" t="s">
        <v>178</v>
      </c>
      <c r="U6" s="183" t="s">
        <v>183</v>
      </c>
      <c r="V6" s="183" t="s">
        <v>178</v>
      </c>
    </row>
    <row r="7" spans="2:22" x14ac:dyDescent="0.2">
      <c r="G7" s="234"/>
      <c r="I7" s="229" t="s">
        <v>201</v>
      </c>
      <c r="J7" s="229" t="s">
        <v>200</v>
      </c>
      <c r="K7" s="238"/>
      <c r="L7" s="166"/>
      <c r="M7" s="183"/>
      <c r="N7" s="183" t="s">
        <v>182</v>
      </c>
      <c r="O7" s="183" t="s">
        <v>182</v>
      </c>
      <c r="P7" s="229"/>
      <c r="Q7" s="183"/>
      <c r="R7" s="183" t="s">
        <v>167</v>
      </c>
      <c r="S7" s="183"/>
      <c r="T7" s="183" t="s">
        <v>169</v>
      </c>
      <c r="U7" s="205" t="s">
        <v>173</v>
      </c>
      <c r="V7" s="205" t="s">
        <v>169</v>
      </c>
    </row>
    <row r="8" spans="2:22" x14ac:dyDescent="0.2">
      <c r="B8" s="244"/>
      <c r="C8" s="233"/>
      <c r="E8" s="236"/>
      <c r="F8" s="235" t="s">
        <v>44</v>
      </c>
      <c r="G8" s="223"/>
      <c r="I8" s="229" t="s">
        <v>199</v>
      </c>
      <c r="J8" s="229" t="s">
        <v>199</v>
      </c>
      <c r="K8" s="229"/>
      <c r="L8" s="222"/>
      <c r="M8" s="183"/>
      <c r="N8" s="183" t="s">
        <v>198</v>
      </c>
      <c r="O8" s="183" t="s">
        <v>198</v>
      </c>
      <c r="P8" s="229"/>
      <c r="Q8" s="183"/>
      <c r="R8" s="183" t="s">
        <v>178</v>
      </c>
      <c r="S8" s="183" t="s">
        <v>44</v>
      </c>
      <c r="T8" s="183" t="s">
        <v>158</v>
      </c>
      <c r="U8" s="228" t="s">
        <v>181</v>
      </c>
      <c r="V8" s="228" t="s">
        <v>158</v>
      </c>
    </row>
    <row r="9" spans="2:22" x14ac:dyDescent="0.2">
      <c r="B9" s="244"/>
      <c r="C9" s="233"/>
      <c r="D9" s="204" t="s">
        <v>180</v>
      </c>
      <c r="E9" s="229" t="s">
        <v>179</v>
      </c>
      <c r="F9" s="232" t="s">
        <v>178</v>
      </c>
      <c r="G9" s="223"/>
      <c r="H9" s="229" t="s">
        <v>177</v>
      </c>
      <c r="I9" s="229" t="s">
        <v>197</v>
      </c>
      <c r="J9" s="229" t="s">
        <v>196</v>
      </c>
      <c r="K9" s="231"/>
      <c r="L9" s="222"/>
      <c r="M9" s="229" t="s">
        <v>176</v>
      </c>
      <c r="N9" s="229" t="s">
        <v>166</v>
      </c>
      <c r="O9" s="229" t="s">
        <v>166</v>
      </c>
      <c r="P9" s="229"/>
      <c r="Q9" s="229" t="s">
        <v>174</v>
      </c>
      <c r="R9" s="229" t="s">
        <v>169</v>
      </c>
      <c r="S9" s="229" t="s">
        <v>173</v>
      </c>
      <c r="T9" s="229" t="s">
        <v>162</v>
      </c>
      <c r="U9" s="205" t="s">
        <v>172</v>
      </c>
      <c r="V9" s="228" t="s">
        <v>171</v>
      </c>
    </row>
    <row r="10" spans="2:22" x14ac:dyDescent="0.2">
      <c r="B10" s="222" t="s">
        <v>195</v>
      </c>
      <c r="C10" s="230" t="s">
        <v>67</v>
      </c>
      <c r="D10" s="204" t="s">
        <v>158</v>
      </c>
      <c r="E10" s="229" t="s">
        <v>170</v>
      </c>
      <c r="F10" s="223" t="s">
        <v>169</v>
      </c>
      <c r="G10" s="223"/>
      <c r="H10" s="229" t="s">
        <v>168</v>
      </c>
      <c r="I10" s="229" t="s">
        <v>167</v>
      </c>
      <c r="J10" s="229" t="s">
        <v>167</v>
      </c>
      <c r="K10" s="229"/>
      <c r="L10" s="222"/>
      <c r="M10" s="229" t="s">
        <v>166</v>
      </c>
      <c r="N10" s="222" t="s">
        <v>194</v>
      </c>
      <c r="O10" s="222" t="s">
        <v>193</v>
      </c>
      <c r="P10" s="222"/>
      <c r="Q10" s="222" t="s">
        <v>162</v>
      </c>
      <c r="R10" s="229" t="s">
        <v>165</v>
      </c>
      <c r="S10" s="229" t="s">
        <v>164</v>
      </c>
      <c r="T10" s="229" t="s">
        <v>148</v>
      </c>
      <c r="U10" s="228" t="s">
        <v>163</v>
      </c>
      <c r="V10" s="228" t="s">
        <v>162</v>
      </c>
    </row>
    <row r="11" spans="2:22" x14ac:dyDescent="0.2">
      <c r="B11" s="221" t="s">
        <v>192</v>
      </c>
      <c r="C11" s="227" t="s">
        <v>161</v>
      </c>
      <c r="D11" s="226" t="s">
        <v>160</v>
      </c>
      <c r="E11" s="225" t="s">
        <v>159</v>
      </c>
      <c r="F11" s="224" t="s">
        <v>158</v>
      </c>
      <c r="G11" s="223"/>
      <c r="H11" s="221" t="s">
        <v>157</v>
      </c>
      <c r="I11" s="221" t="s">
        <v>47</v>
      </c>
      <c r="J11" s="221" t="s">
        <v>47</v>
      </c>
      <c r="K11" s="221"/>
      <c r="L11" s="222"/>
      <c r="M11" s="221" t="s">
        <v>155</v>
      </c>
      <c r="N11" s="221" t="s">
        <v>191</v>
      </c>
      <c r="O11" s="221" t="s">
        <v>191</v>
      </c>
      <c r="P11" s="222"/>
      <c r="Q11" s="221" t="s">
        <v>153</v>
      </c>
      <c r="R11" s="221" t="s">
        <v>152</v>
      </c>
      <c r="S11" s="221" t="s">
        <v>151</v>
      </c>
      <c r="T11" s="221" t="s">
        <v>150</v>
      </c>
      <c r="U11" s="220" t="s">
        <v>149</v>
      </c>
      <c r="V11" s="220" t="s">
        <v>148</v>
      </c>
    </row>
    <row r="12" spans="2:22" s="213" customFormat="1" ht="3" customHeight="1" x14ac:dyDescent="0.2">
      <c r="B12" s="215"/>
      <c r="C12" s="218"/>
      <c r="D12" s="217"/>
      <c r="E12" s="215"/>
      <c r="F12" s="216"/>
      <c r="G12" s="215"/>
      <c r="H12" s="215"/>
      <c r="I12" s="215"/>
      <c r="J12" s="215"/>
      <c r="K12" s="215"/>
      <c r="L12" s="215"/>
      <c r="M12" s="215"/>
      <c r="N12" s="215"/>
      <c r="O12" s="215"/>
      <c r="P12" s="215"/>
      <c r="Q12" s="215"/>
      <c r="R12" s="215"/>
      <c r="S12" s="215"/>
      <c r="T12" s="215"/>
      <c r="U12" s="214"/>
      <c r="V12" s="214"/>
    </row>
    <row r="13" spans="2:22" x14ac:dyDescent="0.2">
      <c r="B13" s="183">
        <v>1</v>
      </c>
      <c r="C13" s="168" t="s">
        <v>147</v>
      </c>
      <c r="D13" s="204" t="s">
        <v>190</v>
      </c>
      <c r="E13" s="208" t="s">
        <v>146</v>
      </c>
      <c r="F13" s="207">
        <v>-0.45</v>
      </c>
      <c r="G13" s="202"/>
      <c r="H13" s="201">
        <v>80946.419961104533</v>
      </c>
      <c r="I13" s="201">
        <v>27514452.534882426</v>
      </c>
      <c r="J13" s="201">
        <v>74362397.825975448</v>
      </c>
      <c r="K13" s="200"/>
      <c r="L13" s="212"/>
      <c r="M13" s="211">
        <v>7.49</v>
      </c>
      <c r="N13" s="243">
        <v>0.11076900000000001</v>
      </c>
      <c r="O13" s="243">
        <v>0.130186</v>
      </c>
      <c r="P13" s="209"/>
      <c r="Q13" s="196">
        <f t="shared" ref="Q13:Q18" si="0">(M13*H13+I13*N13+J13*O13)</f>
        <v>13334980.201717503</v>
      </c>
      <c r="R13" s="196">
        <f t="shared" ref="R13:R18" si="1">Q13*F13</f>
        <v>-6000741.0907728765</v>
      </c>
      <c r="S13" s="194"/>
      <c r="T13" s="194"/>
      <c r="U13" s="194"/>
      <c r="V13" s="194"/>
    </row>
    <row r="14" spans="2:22" x14ac:dyDescent="0.2">
      <c r="B14" s="183">
        <v>2</v>
      </c>
      <c r="C14" s="168" t="s">
        <v>145</v>
      </c>
      <c r="D14" s="204" t="s">
        <v>190</v>
      </c>
      <c r="E14" s="208" t="s">
        <v>144</v>
      </c>
      <c r="F14" s="207">
        <v>-0.4</v>
      </c>
      <c r="G14" s="202"/>
      <c r="H14" s="201">
        <v>104821.98245716344</v>
      </c>
      <c r="I14" s="201">
        <v>54681936.628555708</v>
      </c>
      <c r="J14" s="201">
        <v>44844399.535549469</v>
      </c>
      <c r="K14" s="200"/>
      <c r="L14" s="200"/>
      <c r="M14" s="199">
        <f t="shared" ref="M14:O18" si="2">M13</f>
        <v>7.49</v>
      </c>
      <c r="N14" s="242">
        <f t="shared" si="2"/>
        <v>0.11076900000000001</v>
      </c>
      <c r="O14" s="242">
        <f t="shared" si="2"/>
        <v>0.130186</v>
      </c>
      <c r="P14" s="197"/>
      <c r="Q14" s="196">
        <f t="shared" si="0"/>
        <v>12680293.084947683</v>
      </c>
      <c r="R14" s="196">
        <f t="shared" si="1"/>
        <v>-5072117.2339790734</v>
      </c>
      <c r="S14" s="194"/>
      <c r="T14" s="194"/>
      <c r="U14" s="194"/>
      <c r="V14" s="194"/>
    </row>
    <row r="15" spans="2:22" x14ac:dyDescent="0.2">
      <c r="B15" s="183">
        <v>3</v>
      </c>
      <c r="C15" s="168" t="s">
        <v>143</v>
      </c>
      <c r="D15" s="204" t="s">
        <v>190</v>
      </c>
      <c r="E15" s="208" t="s">
        <v>142</v>
      </c>
      <c r="F15" s="207">
        <v>-0.2</v>
      </c>
      <c r="G15" s="202"/>
      <c r="H15" s="201">
        <v>188921.96362313849</v>
      </c>
      <c r="I15" s="201">
        <v>107380103.92660625</v>
      </c>
      <c r="J15" s="201">
        <v>73735808.49286139</v>
      </c>
      <c r="K15" s="200"/>
      <c r="L15" s="200"/>
      <c r="M15" s="199">
        <f t="shared" si="2"/>
        <v>7.49</v>
      </c>
      <c r="N15" s="242">
        <f t="shared" si="2"/>
        <v>0.11076900000000001</v>
      </c>
      <c r="O15" s="242">
        <f t="shared" si="2"/>
        <v>0.130186</v>
      </c>
      <c r="P15" s="197"/>
      <c r="Q15" s="196">
        <f t="shared" si="0"/>
        <v>22908782.203835208</v>
      </c>
      <c r="R15" s="196">
        <f t="shared" si="1"/>
        <v>-4581756.4407670414</v>
      </c>
      <c r="S15" s="194"/>
      <c r="T15" s="194"/>
      <c r="U15" s="194"/>
      <c r="V15" s="194"/>
    </row>
    <row r="16" spans="2:22" x14ac:dyDescent="0.2">
      <c r="B16" s="183">
        <v>4</v>
      </c>
      <c r="C16" s="168" t="s">
        <v>141</v>
      </c>
      <c r="D16" s="204" t="s">
        <v>190</v>
      </c>
      <c r="E16" s="208" t="s">
        <v>140</v>
      </c>
      <c r="F16" s="207">
        <v>-0.15</v>
      </c>
      <c r="G16" s="202"/>
      <c r="H16" s="201">
        <v>147982.14628504164</v>
      </c>
      <c r="I16" s="201">
        <v>88975136.330827847</v>
      </c>
      <c r="J16" s="201">
        <v>60566383.581306137</v>
      </c>
      <c r="K16" s="200"/>
      <c r="L16" s="200"/>
      <c r="M16" s="199">
        <f t="shared" si="2"/>
        <v>7.49</v>
      </c>
      <c r="N16" s="242">
        <f t="shared" si="2"/>
        <v>0.11076900000000001</v>
      </c>
      <c r="O16" s="242">
        <f t="shared" si="2"/>
        <v>0.130186</v>
      </c>
      <c r="P16" s="197"/>
      <c r="Q16" s="196">
        <f t="shared" si="0"/>
        <v>18848968.364820354</v>
      </c>
      <c r="R16" s="196">
        <f t="shared" si="1"/>
        <v>-2827345.254723053</v>
      </c>
      <c r="S16" s="194"/>
      <c r="T16" s="194"/>
      <c r="U16" s="194"/>
      <c r="V16" s="194"/>
    </row>
    <row r="17" spans="2:22" x14ac:dyDescent="0.2">
      <c r="B17" s="183">
        <v>5</v>
      </c>
      <c r="C17" s="168" t="s">
        <v>139</v>
      </c>
      <c r="D17" s="204" t="s">
        <v>190</v>
      </c>
      <c r="E17" s="208" t="s">
        <v>138</v>
      </c>
      <c r="F17" s="207">
        <v>-0.1</v>
      </c>
      <c r="G17" s="202"/>
      <c r="H17" s="201">
        <v>21449.395152181951</v>
      </c>
      <c r="I17" s="201">
        <v>13914007.42191297</v>
      </c>
      <c r="J17" s="201">
        <v>12915935.840437703</v>
      </c>
      <c r="K17" s="200"/>
      <c r="L17" s="200"/>
      <c r="M17" s="199">
        <f t="shared" si="2"/>
        <v>7.49</v>
      </c>
      <c r="N17" s="242">
        <f t="shared" si="2"/>
        <v>0.11076900000000001</v>
      </c>
      <c r="O17" s="242">
        <f t="shared" si="2"/>
        <v>0.130186</v>
      </c>
      <c r="P17" s="197"/>
      <c r="Q17" s="196">
        <f t="shared" si="0"/>
        <v>3383370.6811309434</v>
      </c>
      <c r="R17" s="196">
        <f t="shared" si="1"/>
        <v>-338337.06811309437</v>
      </c>
      <c r="S17" s="194"/>
      <c r="T17" s="194"/>
      <c r="U17" s="194"/>
      <c r="V17" s="194"/>
    </row>
    <row r="18" spans="2:22" x14ac:dyDescent="0.2">
      <c r="B18" s="183">
        <v>6</v>
      </c>
      <c r="C18" s="168" t="s">
        <v>137</v>
      </c>
      <c r="D18" s="204" t="s">
        <v>190</v>
      </c>
      <c r="E18" s="208" t="s">
        <v>135</v>
      </c>
      <c r="F18" s="207">
        <v>-0.05</v>
      </c>
      <c r="G18" s="202"/>
      <c r="H18" s="201">
        <v>31291.191288725146</v>
      </c>
      <c r="I18" s="201">
        <v>20817286.076398555</v>
      </c>
      <c r="J18" s="201">
        <v>18413314.931027547</v>
      </c>
      <c r="K18" s="200"/>
      <c r="L18" s="200"/>
      <c r="M18" s="199">
        <f t="shared" si="2"/>
        <v>7.49</v>
      </c>
      <c r="N18" s="242">
        <f t="shared" si="2"/>
        <v>0.11076900000000001</v>
      </c>
      <c r="O18" s="242">
        <f t="shared" si="2"/>
        <v>0.130186</v>
      </c>
      <c r="P18" s="197"/>
      <c r="Q18" s="196">
        <f t="shared" si="0"/>
        <v>4937436.8017598949</v>
      </c>
      <c r="R18" s="196">
        <f t="shared" si="1"/>
        <v>-246871.84008799476</v>
      </c>
      <c r="S18" s="194"/>
      <c r="T18" s="194"/>
      <c r="U18" s="194"/>
      <c r="V18" s="194"/>
    </row>
    <row r="19" spans="2:22" x14ac:dyDescent="0.2">
      <c r="B19" s="183"/>
      <c r="H19" s="241"/>
      <c r="P19" s="166"/>
      <c r="S19" s="170"/>
      <c r="T19" s="170"/>
      <c r="U19" s="170"/>
      <c r="V19" s="170"/>
    </row>
    <row r="20" spans="2:22" x14ac:dyDescent="0.2">
      <c r="B20" s="183">
        <v>7</v>
      </c>
      <c r="C20" s="168" t="s">
        <v>189</v>
      </c>
      <c r="H20" s="195"/>
      <c r="I20" s="195"/>
      <c r="J20" s="195"/>
      <c r="K20" s="195"/>
      <c r="L20" s="195"/>
      <c r="P20" s="166"/>
      <c r="Q20" s="196">
        <f>SUM(Q13:Q18)</f>
        <v>76093831.338211596</v>
      </c>
      <c r="R20" s="196">
        <f>SUM(R13:R18)</f>
        <v>-19067168.928443138</v>
      </c>
      <c r="S20" s="194">
        <v>0</v>
      </c>
      <c r="T20" s="194">
        <v>20063354.611619256</v>
      </c>
      <c r="U20" s="194"/>
      <c r="V20" s="194"/>
    </row>
    <row r="21" spans="2:22" x14ac:dyDescent="0.2">
      <c r="B21" s="183"/>
      <c r="H21" s="195"/>
      <c r="P21" s="166"/>
      <c r="S21" s="170"/>
      <c r="T21" s="170"/>
      <c r="U21" s="170"/>
      <c r="V21" s="170"/>
    </row>
    <row r="22" spans="2:22" x14ac:dyDescent="0.2">
      <c r="B22" s="183">
        <v>8</v>
      </c>
      <c r="C22" s="168" t="s">
        <v>188</v>
      </c>
      <c r="H22" s="241"/>
      <c r="J22" s="240"/>
      <c r="P22" s="166"/>
      <c r="S22" s="170"/>
      <c r="T22" s="170"/>
      <c r="U22" s="194">
        <v>8126264</v>
      </c>
      <c r="V22" s="170"/>
    </row>
    <row r="23" spans="2:22" x14ac:dyDescent="0.2">
      <c r="B23" s="183"/>
      <c r="C23" s="193"/>
      <c r="D23" s="192"/>
      <c r="E23" s="191"/>
      <c r="F23" s="191"/>
      <c r="H23" s="191"/>
      <c r="I23" s="191"/>
      <c r="J23" s="191"/>
      <c r="K23" s="191"/>
      <c r="L23" s="166"/>
      <c r="M23" s="191"/>
      <c r="N23" s="191"/>
      <c r="O23" s="191"/>
      <c r="P23" s="166"/>
      <c r="Q23" s="191"/>
      <c r="R23" s="190"/>
      <c r="S23" s="189"/>
      <c r="T23" s="189"/>
      <c r="U23" s="189"/>
      <c r="V23" s="189"/>
    </row>
    <row r="24" spans="2:22" x14ac:dyDescent="0.2">
      <c r="B24" s="183">
        <v>9</v>
      </c>
      <c r="C24" s="188" t="s">
        <v>187</v>
      </c>
      <c r="P24" s="166"/>
      <c r="S24" s="170"/>
      <c r="T24" s="170"/>
      <c r="U24" s="184"/>
      <c r="V24" s="184">
        <f>T20-U22</f>
        <v>11937090.611619256</v>
      </c>
    </row>
    <row r="25" spans="2:22" x14ac:dyDescent="0.2">
      <c r="B25" s="183"/>
      <c r="C25" s="188"/>
      <c r="P25" s="166"/>
      <c r="S25" s="170"/>
      <c r="T25" s="170"/>
      <c r="U25" s="184"/>
      <c r="V25" s="184"/>
    </row>
    <row r="26" spans="2:22" x14ac:dyDescent="0.2">
      <c r="B26" s="183"/>
      <c r="C26" s="188"/>
      <c r="P26" s="166"/>
      <c r="S26" s="170"/>
      <c r="T26" s="170"/>
      <c r="U26" s="184"/>
      <c r="V26" s="205"/>
    </row>
    <row r="27" spans="2:22" x14ac:dyDescent="0.2">
      <c r="B27" s="183"/>
      <c r="C27" s="188"/>
      <c r="P27" s="166"/>
      <c r="S27" s="205"/>
      <c r="T27" s="170"/>
      <c r="U27" s="205"/>
      <c r="V27" s="205" t="s">
        <v>186</v>
      </c>
    </row>
    <row r="28" spans="2:22" x14ac:dyDescent="0.2">
      <c r="B28" s="183"/>
      <c r="E28" s="236"/>
      <c r="F28" s="236"/>
      <c r="G28" s="239"/>
      <c r="H28" s="676" t="s">
        <v>185</v>
      </c>
      <c r="I28" s="676"/>
      <c r="J28" s="676"/>
      <c r="K28" s="676"/>
      <c r="L28" s="222"/>
      <c r="M28" s="677" t="s">
        <v>184</v>
      </c>
      <c r="N28" s="677"/>
      <c r="O28" s="677"/>
      <c r="P28" s="237"/>
      <c r="Q28" s="183"/>
      <c r="R28" s="183" t="s">
        <v>44</v>
      </c>
      <c r="S28" s="183"/>
      <c r="T28" s="183" t="s">
        <v>178</v>
      </c>
      <c r="U28" s="205" t="s">
        <v>183</v>
      </c>
      <c r="V28" s="205" t="s">
        <v>178</v>
      </c>
    </row>
    <row r="29" spans="2:22" x14ac:dyDescent="0.2">
      <c r="B29" s="183"/>
      <c r="E29" s="236"/>
      <c r="F29" s="236"/>
      <c r="G29" s="239"/>
      <c r="H29" s="222"/>
      <c r="I29" s="222"/>
      <c r="J29" s="222"/>
      <c r="K29" s="238"/>
      <c r="L29" s="222"/>
      <c r="M29" s="237"/>
      <c r="N29" s="237"/>
      <c r="O29" s="237"/>
      <c r="P29" s="237"/>
      <c r="Q29" s="183"/>
      <c r="R29" s="183" t="s">
        <v>167</v>
      </c>
      <c r="S29" s="183"/>
      <c r="T29" s="183" t="s">
        <v>169</v>
      </c>
      <c r="U29" s="205" t="s">
        <v>173</v>
      </c>
      <c r="V29" s="205" t="s">
        <v>169</v>
      </c>
    </row>
    <row r="30" spans="2:22" x14ac:dyDescent="0.2">
      <c r="B30" s="183"/>
      <c r="D30" s="204"/>
      <c r="E30" s="236"/>
      <c r="F30" s="235" t="s">
        <v>44</v>
      </c>
      <c r="G30" s="234"/>
      <c r="I30" s="229"/>
      <c r="J30" s="229"/>
      <c r="K30" s="229"/>
      <c r="L30" s="166"/>
      <c r="M30" s="183"/>
      <c r="N30" s="183"/>
      <c r="O30" s="183" t="s">
        <v>182</v>
      </c>
      <c r="P30" s="229"/>
      <c r="Q30" s="183"/>
      <c r="R30" s="183" t="s">
        <v>178</v>
      </c>
      <c r="S30" s="183" t="s">
        <v>44</v>
      </c>
      <c r="T30" s="183" t="s">
        <v>158</v>
      </c>
      <c r="U30" s="228" t="s">
        <v>181</v>
      </c>
      <c r="V30" s="228" t="s">
        <v>158</v>
      </c>
    </row>
    <row r="31" spans="2:22" x14ac:dyDescent="0.2">
      <c r="B31" s="183"/>
      <c r="C31" s="233"/>
      <c r="D31" s="204" t="s">
        <v>180</v>
      </c>
      <c r="E31" s="229" t="s">
        <v>179</v>
      </c>
      <c r="F31" s="232" t="s">
        <v>178</v>
      </c>
      <c r="G31" s="223"/>
      <c r="H31" s="229" t="s">
        <v>177</v>
      </c>
      <c r="I31" s="229"/>
      <c r="J31" s="229"/>
      <c r="K31" s="231"/>
      <c r="L31" s="222"/>
      <c r="M31" s="229" t="s">
        <v>176</v>
      </c>
      <c r="N31" s="229"/>
      <c r="O31" s="229" t="s">
        <v>175</v>
      </c>
      <c r="P31" s="229"/>
      <c r="Q31" s="229" t="s">
        <v>174</v>
      </c>
      <c r="R31" s="229" t="s">
        <v>169</v>
      </c>
      <c r="S31" s="229" t="s">
        <v>173</v>
      </c>
      <c r="T31" s="229" t="s">
        <v>162</v>
      </c>
      <c r="U31" s="205" t="s">
        <v>172</v>
      </c>
      <c r="V31" s="228" t="s">
        <v>171</v>
      </c>
    </row>
    <row r="32" spans="2:22" x14ac:dyDescent="0.2">
      <c r="B32" s="183"/>
      <c r="C32" s="230" t="s">
        <v>68</v>
      </c>
      <c r="D32" s="204" t="s">
        <v>158</v>
      </c>
      <c r="E32" s="229" t="s">
        <v>170</v>
      </c>
      <c r="F32" s="223" t="s">
        <v>169</v>
      </c>
      <c r="G32" s="223"/>
      <c r="H32" s="229" t="s">
        <v>168</v>
      </c>
      <c r="I32" s="229"/>
      <c r="J32" s="229" t="s">
        <v>167</v>
      </c>
      <c r="K32" s="229"/>
      <c r="L32" s="222"/>
      <c r="M32" s="229" t="s">
        <v>166</v>
      </c>
      <c r="N32" s="229"/>
      <c r="O32" s="229" t="s">
        <v>166</v>
      </c>
      <c r="P32" s="222"/>
      <c r="Q32" s="222" t="s">
        <v>162</v>
      </c>
      <c r="R32" s="229" t="s">
        <v>165</v>
      </c>
      <c r="S32" s="229" t="s">
        <v>164</v>
      </c>
      <c r="T32" s="229" t="s">
        <v>148</v>
      </c>
      <c r="U32" s="228" t="s">
        <v>163</v>
      </c>
      <c r="V32" s="228" t="s">
        <v>162</v>
      </c>
    </row>
    <row r="33" spans="2:22" x14ac:dyDescent="0.2">
      <c r="B33" s="183"/>
      <c r="C33" s="227" t="s">
        <v>161</v>
      </c>
      <c r="D33" s="226" t="s">
        <v>160</v>
      </c>
      <c r="E33" s="225" t="s">
        <v>159</v>
      </c>
      <c r="F33" s="224" t="s">
        <v>158</v>
      </c>
      <c r="G33" s="223"/>
      <c r="H33" s="221" t="s">
        <v>157</v>
      </c>
      <c r="I33" s="221"/>
      <c r="J33" s="221" t="s">
        <v>156</v>
      </c>
      <c r="K33" s="221"/>
      <c r="L33" s="222"/>
      <c r="M33" s="221" t="s">
        <v>155</v>
      </c>
      <c r="N33" s="221"/>
      <c r="O33" s="221" t="s">
        <v>154</v>
      </c>
      <c r="P33" s="222"/>
      <c r="Q33" s="221" t="s">
        <v>153</v>
      </c>
      <c r="R33" s="221" t="s">
        <v>152</v>
      </c>
      <c r="S33" s="221" t="s">
        <v>151</v>
      </c>
      <c r="T33" s="221" t="s">
        <v>150</v>
      </c>
      <c r="U33" s="220" t="s">
        <v>149</v>
      </c>
      <c r="V33" s="220" t="s">
        <v>148</v>
      </c>
    </row>
    <row r="34" spans="2:22" s="213" customFormat="1" ht="3.95" customHeight="1" x14ac:dyDescent="0.2">
      <c r="B34" s="219"/>
      <c r="C34" s="218"/>
      <c r="D34" s="217"/>
      <c r="E34" s="215"/>
      <c r="F34" s="216"/>
      <c r="G34" s="215"/>
      <c r="H34" s="215"/>
      <c r="I34" s="215"/>
      <c r="J34" s="215"/>
      <c r="K34" s="215"/>
      <c r="L34" s="215"/>
      <c r="M34" s="215"/>
      <c r="N34" s="215"/>
      <c r="O34" s="215"/>
      <c r="P34" s="215"/>
      <c r="Q34" s="215"/>
      <c r="R34" s="215"/>
      <c r="S34" s="215"/>
      <c r="T34" s="215"/>
      <c r="U34" s="214"/>
      <c r="V34" s="214"/>
    </row>
    <row r="35" spans="2:22" x14ac:dyDescent="0.2">
      <c r="B35" s="183">
        <v>10</v>
      </c>
      <c r="C35" s="168" t="s">
        <v>147</v>
      </c>
      <c r="D35" s="204" t="s">
        <v>136</v>
      </c>
      <c r="E35" s="208" t="s">
        <v>146</v>
      </c>
      <c r="F35" s="207">
        <v>-0.45</v>
      </c>
      <c r="G35" s="202"/>
      <c r="H35" s="206">
        <v>32754.741850697592</v>
      </c>
      <c r="I35" s="206"/>
      <c r="J35" s="206">
        <v>2820600.1475018011</v>
      </c>
      <c r="K35" s="200"/>
      <c r="L35" s="212"/>
      <c r="M35" s="211">
        <v>12.5</v>
      </c>
      <c r="N35" s="210"/>
      <c r="O35" s="210">
        <v>1.2949200000000001</v>
      </c>
      <c r="P35" s="209"/>
      <c r="Q35" s="196">
        <f t="shared" ref="Q35:Q40" si="3">(M35*H35+J35*O35)</f>
        <v>4061885.8161367523</v>
      </c>
      <c r="R35" s="196">
        <f t="shared" ref="R35:R40" si="4">Q35*F35</f>
        <v>-1827848.6172615385</v>
      </c>
      <c r="S35" s="194"/>
      <c r="T35" s="194"/>
      <c r="U35" s="194"/>
      <c r="V35" s="194"/>
    </row>
    <row r="36" spans="2:22" x14ac:dyDescent="0.2">
      <c r="B36" s="183">
        <v>11</v>
      </c>
      <c r="C36" s="168" t="s">
        <v>145</v>
      </c>
      <c r="D36" s="204" t="s">
        <v>136</v>
      </c>
      <c r="E36" s="208" t="s">
        <v>144</v>
      </c>
      <c r="F36" s="207">
        <v>-0.4</v>
      </c>
      <c r="G36" s="202"/>
      <c r="H36" s="206">
        <v>107119.30280218876</v>
      </c>
      <c r="I36" s="206"/>
      <c r="J36" s="206">
        <v>5811508.8201668374</v>
      </c>
      <c r="K36" s="200"/>
      <c r="L36" s="200"/>
      <c r="M36" s="199">
        <f>M35</f>
        <v>12.5</v>
      </c>
      <c r="N36" s="198"/>
      <c r="O36" s="198">
        <f>O35</f>
        <v>1.2949200000000001</v>
      </c>
      <c r="P36" s="197"/>
      <c r="Q36" s="196">
        <f t="shared" si="3"/>
        <v>8864430.2864378002</v>
      </c>
      <c r="R36" s="196">
        <f t="shared" si="4"/>
        <v>-3545772.1145751202</v>
      </c>
      <c r="S36" s="194"/>
      <c r="T36" s="194"/>
      <c r="U36" s="194"/>
      <c r="V36" s="194"/>
    </row>
    <row r="37" spans="2:22" x14ac:dyDescent="0.2">
      <c r="B37" s="205">
        <v>12</v>
      </c>
      <c r="C37" s="168" t="s">
        <v>143</v>
      </c>
      <c r="D37" s="204" t="s">
        <v>136</v>
      </c>
      <c r="E37" s="208" t="s">
        <v>142</v>
      </c>
      <c r="F37" s="207">
        <v>-0.2</v>
      </c>
      <c r="G37" s="202"/>
      <c r="H37" s="206">
        <v>289356.16622488305</v>
      </c>
      <c r="I37" s="206"/>
      <c r="J37" s="206">
        <v>16287974.387721471</v>
      </c>
      <c r="K37" s="200"/>
      <c r="L37" s="200"/>
      <c r="M37" s="199">
        <f>M36</f>
        <v>12.5</v>
      </c>
      <c r="N37" s="198"/>
      <c r="O37" s="198">
        <f>O36</f>
        <v>1.2949200000000001</v>
      </c>
      <c r="P37" s="197"/>
      <c r="Q37" s="196">
        <f t="shared" si="3"/>
        <v>24708575.871959329</v>
      </c>
      <c r="R37" s="196">
        <f t="shared" si="4"/>
        <v>-4941715.1743918657</v>
      </c>
      <c r="S37" s="194"/>
      <c r="T37" s="194"/>
      <c r="U37" s="194"/>
      <c r="V37" s="194"/>
    </row>
    <row r="38" spans="2:22" x14ac:dyDescent="0.2">
      <c r="B38" s="205">
        <v>13</v>
      </c>
      <c r="C38" s="168" t="s">
        <v>141</v>
      </c>
      <c r="D38" s="204" t="s">
        <v>136</v>
      </c>
      <c r="E38" s="208" t="s">
        <v>140</v>
      </c>
      <c r="F38" s="207">
        <v>-0.15</v>
      </c>
      <c r="G38" s="202"/>
      <c r="H38" s="206">
        <v>321711.65396678582</v>
      </c>
      <c r="I38" s="206"/>
      <c r="J38" s="206">
        <v>20076008.620903209</v>
      </c>
      <c r="K38" s="200"/>
      <c r="L38" s="200"/>
      <c r="M38" s="199">
        <f>M37</f>
        <v>12.5</v>
      </c>
      <c r="N38" s="198"/>
      <c r="O38" s="198">
        <f>O37</f>
        <v>1.2949200000000001</v>
      </c>
      <c r="P38" s="197"/>
      <c r="Q38" s="196">
        <f t="shared" si="3"/>
        <v>30018220.757964805</v>
      </c>
      <c r="R38" s="196">
        <f t="shared" si="4"/>
        <v>-4502733.1136947209</v>
      </c>
      <c r="S38" s="194"/>
      <c r="T38" s="194"/>
      <c r="U38" s="194"/>
      <c r="V38" s="194"/>
    </row>
    <row r="39" spans="2:22" x14ac:dyDescent="0.2">
      <c r="B39" s="205">
        <v>14</v>
      </c>
      <c r="C39" s="168" t="s">
        <v>139</v>
      </c>
      <c r="D39" s="204" t="s">
        <v>136</v>
      </c>
      <c r="E39" s="208" t="s">
        <v>138</v>
      </c>
      <c r="F39" s="207">
        <v>-0.1</v>
      </c>
      <c r="G39" s="202"/>
      <c r="H39" s="206">
        <v>6944.4949977830975</v>
      </c>
      <c r="I39" s="206"/>
      <c r="J39" s="206">
        <v>737699.97059642675</v>
      </c>
      <c r="K39" s="200"/>
      <c r="L39" s="200"/>
      <c r="M39" s="199">
        <f>M38</f>
        <v>12.5</v>
      </c>
      <c r="N39" s="198"/>
      <c r="O39" s="198">
        <f>O38</f>
        <v>1.2949200000000001</v>
      </c>
      <c r="P39" s="197"/>
      <c r="Q39" s="196">
        <f t="shared" si="3"/>
        <v>1042068.6333970138</v>
      </c>
      <c r="R39" s="196">
        <f t="shared" si="4"/>
        <v>-104206.86333970138</v>
      </c>
      <c r="S39" s="194"/>
      <c r="T39" s="194"/>
      <c r="U39" s="194"/>
      <c r="V39" s="194"/>
    </row>
    <row r="40" spans="2:22" x14ac:dyDescent="0.2">
      <c r="B40" s="205">
        <v>15</v>
      </c>
      <c r="C40" s="168" t="s">
        <v>137</v>
      </c>
      <c r="D40" s="204" t="s">
        <v>136</v>
      </c>
      <c r="E40" s="208" t="s">
        <v>135</v>
      </c>
      <c r="F40" s="207">
        <v>-0.05</v>
      </c>
      <c r="G40" s="202"/>
      <c r="H40" s="206">
        <v>15073.398029434042</v>
      </c>
      <c r="I40" s="206"/>
      <c r="J40" s="206">
        <v>1500076.1660762429</v>
      </c>
      <c r="K40" s="200"/>
      <c r="L40" s="200"/>
      <c r="M40" s="199">
        <f>M39</f>
        <v>12.5</v>
      </c>
      <c r="N40" s="198"/>
      <c r="O40" s="198">
        <f>O39</f>
        <v>1.2949200000000001</v>
      </c>
      <c r="P40" s="197"/>
      <c r="Q40" s="196">
        <f t="shared" si="3"/>
        <v>2130896.1043433743</v>
      </c>
      <c r="R40" s="196">
        <f t="shared" si="4"/>
        <v>-106544.80521716872</v>
      </c>
      <c r="S40" s="194"/>
      <c r="T40" s="194"/>
      <c r="U40" s="194"/>
      <c r="V40" s="194"/>
    </row>
    <row r="41" spans="2:22" x14ac:dyDescent="0.2">
      <c r="B41" s="205"/>
      <c r="D41" s="204"/>
      <c r="F41" s="203"/>
      <c r="G41" s="202"/>
      <c r="H41" s="201"/>
      <c r="I41" s="201"/>
      <c r="J41" s="201"/>
      <c r="K41" s="200"/>
      <c r="L41" s="200"/>
      <c r="M41" s="199"/>
      <c r="N41" s="198"/>
      <c r="O41" s="198"/>
      <c r="P41" s="197"/>
      <c r="Q41" s="196"/>
      <c r="R41" s="196"/>
      <c r="S41" s="194"/>
      <c r="T41" s="194"/>
      <c r="U41" s="194"/>
      <c r="V41" s="194"/>
    </row>
    <row r="42" spans="2:22" x14ac:dyDescent="0.2">
      <c r="B42" s="183">
        <v>16</v>
      </c>
      <c r="C42" s="168" t="s">
        <v>134</v>
      </c>
      <c r="H42" s="195"/>
      <c r="I42" s="195"/>
      <c r="J42" s="195"/>
      <c r="K42" s="195"/>
      <c r="L42" s="195"/>
      <c r="P42" s="166"/>
      <c r="Q42" s="196">
        <f>SUM(Q35:Q40)</f>
        <v>70826077.470239073</v>
      </c>
      <c r="R42" s="196">
        <f>SUM(R35:R40)</f>
        <v>-15028820.688480115</v>
      </c>
      <c r="S42" s="194">
        <v>0</v>
      </c>
      <c r="T42" s="194">
        <v>15762667.433514832</v>
      </c>
      <c r="U42" s="194"/>
      <c r="V42" s="194"/>
    </row>
    <row r="43" spans="2:22" x14ac:dyDescent="0.2">
      <c r="B43" s="183"/>
      <c r="H43" s="195"/>
      <c r="P43" s="166"/>
      <c r="S43" s="170"/>
      <c r="T43" s="170"/>
      <c r="U43" s="170"/>
      <c r="V43" s="170"/>
    </row>
    <row r="44" spans="2:22" x14ac:dyDescent="0.2">
      <c r="B44" s="183">
        <v>17</v>
      </c>
      <c r="C44" s="168" t="s">
        <v>133</v>
      </c>
      <c r="P44" s="166"/>
      <c r="S44" s="170"/>
      <c r="T44" s="170"/>
      <c r="U44" s="194">
        <v>1758190</v>
      </c>
      <c r="V44" s="170"/>
    </row>
    <row r="45" spans="2:22" x14ac:dyDescent="0.2">
      <c r="B45" s="183"/>
      <c r="C45" s="193"/>
      <c r="D45" s="192"/>
      <c r="E45" s="191"/>
      <c r="F45" s="191"/>
      <c r="H45" s="191"/>
      <c r="I45" s="191"/>
      <c r="J45" s="191"/>
      <c r="K45" s="191"/>
      <c r="L45" s="166"/>
      <c r="M45" s="191"/>
      <c r="N45" s="191"/>
      <c r="O45" s="191"/>
      <c r="P45" s="166"/>
      <c r="Q45" s="191"/>
      <c r="R45" s="190"/>
      <c r="S45" s="189"/>
      <c r="T45" s="189"/>
      <c r="U45" s="189"/>
      <c r="V45" s="189"/>
    </row>
    <row r="46" spans="2:22" x14ac:dyDescent="0.2">
      <c r="B46" s="183">
        <v>18</v>
      </c>
      <c r="C46" s="188" t="s">
        <v>132</v>
      </c>
      <c r="P46" s="166"/>
      <c r="R46" s="187"/>
      <c r="S46" s="184"/>
      <c r="T46" s="184"/>
      <c r="U46" s="184"/>
      <c r="V46" s="184">
        <f>T42-U44</f>
        <v>14004477.433514832</v>
      </c>
    </row>
    <row r="47" spans="2:22" x14ac:dyDescent="0.2">
      <c r="B47" s="183"/>
      <c r="C47" s="188"/>
      <c r="P47" s="166"/>
      <c r="R47" s="187"/>
      <c r="S47" s="184"/>
      <c r="T47" s="184"/>
      <c r="U47" s="184"/>
      <c r="V47" s="184"/>
    </row>
    <row r="48" spans="2:22" x14ac:dyDescent="0.2">
      <c r="B48" s="183">
        <v>19</v>
      </c>
      <c r="C48" s="168" t="s">
        <v>131</v>
      </c>
      <c r="P48" s="166"/>
      <c r="Q48" s="186"/>
      <c r="R48" s="186"/>
      <c r="S48" s="185"/>
      <c r="T48" s="185">
        <f>SUM(T20,T42)</f>
        <v>35826022.04513409</v>
      </c>
      <c r="U48" s="185">
        <f>SUM(U22,U44)</f>
        <v>9884454</v>
      </c>
      <c r="V48" s="184"/>
    </row>
    <row r="49" spans="2:22" x14ac:dyDescent="0.2">
      <c r="B49" s="183"/>
      <c r="P49" s="166"/>
      <c r="S49" s="170"/>
      <c r="T49" s="170"/>
      <c r="U49" s="170"/>
      <c r="V49" s="170"/>
    </row>
    <row r="50" spans="2:22" x14ac:dyDescent="0.2">
      <c r="B50" s="183">
        <v>20</v>
      </c>
      <c r="C50" s="182" t="s">
        <v>130</v>
      </c>
      <c r="D50" s="181"/>
      <c r="E50" s="180"/>
      <c r="F50" s="180"/>
      <c r="G50" s="180"/>
      <c r="H50" s="180"/>
      <c r="I50" s="180"/>
      <c r="J50" s="180"/>
      <c r="K50" s="180"/>
      <c r="L50" s="180"/>
      <c r="M50" s="180"/>
      <c r="N50" s="180"/>
      <c r="O50" s="180"/>
      <c r="P50" s="180"/>
      <c r="Q50" s="180"/>
      <c r="R50" s="180"/>
      <c r="S50" s="179"/>
      <c r="T50" s="179"/>
      <c r="U50" s="178"/>
      <c r="V50" s="177">
        <f>SUM(V24,V46)</f>
        <v>25941568.04513409</v>
      </c>
    </row>
    <row r="51" spans="2:22" x14ac:dyDescent="0.2">
      <c r="P51" s="166"/>
      <c r="S51" s="170"/>
      <c r="T51" s="170"/>
      <c r="U51" s="170"/>
      <c r="V51" s="176">
        <f>T48-U48-V50</f>
        <v>0</v>
      </c>
    </row>
    <row r="52" spans="2:22" x14ac:dyDescent="0.2">
      <c r="P52" s="166"/>
      <c r="S52" s="170"/>
      <c r="T52" s="170"/>
      <c r="U52" s="170"/>
      <c r="V52" s="175"/>
    </row>
    <row r="53" spans="2:22" x14ac:dyDescent="0.2">
      <c r="B53" s="174" t="s">
        <v>129</v>
      </c>
      <c r="P53" s="166"/>
      <c r="S53" s="170"/>
      <c r="T53" s="170"/>
      <c r="U53" s="170"/>
      <c r="V53" s="170"/>
    </row>
    <row r="54" spans="2:22" x14ac:dyDescent="0.2">
      <c r="B54" s="173" t="s">
        <v>128</v>
      </c>
      <c r="C54" s="172" t="s">
        <v>127</v>
      </c>
      <c r="P54" s="166"/>
    </row>
    <row r="55" spans="2:22" x14ac:dyDescent="0.2">
      <c r="B55" s="173" t="s">
        <v>126</v>
      </c>
      <c r="C55" s="172" t="s">
        <v>125</v>
      </c>
    </row>
    <row r="56" spans="2:22" x14ac:dyDescent="0.2">
      <c r="B56" s="173" t="s">
        <v>124</v>
      </c>
      <c r="C56" s="172" t="s">
        <v>123</v>
      </c>
    </row>
    <row r="57" spans="2:22" s="170" customFormat="1" x14ac:dyDescent="0.2">
      <c r="B57" s="173" t="s">
        <v>122</v>
      </c>
      <c r="C57" s="172" t="s">
        <v>121</v>
      </c>
      <c r="D57" s="167"/>
      <c r="G57" s="171"/>
    </row>
    <row r="58" spans="2:22" x14ac:dyDescent="0.2">
      <c r="B58" s="173" t="s">
        <v>120</v>
      </c>
      <c r="C58" s="172" t="s">
        <v>119</v>
      </c>
    </row>
    <row r="59" spans="2:22" x14ac:dyDescent="0.2">
      <c r="B59" s="173" t="s">
        <v>118</v>
      </c>
      <c r="C59" s="172" t="s">
        <v>117</v>
      </c>
    </row>
    <row r="60" spans="2:22" s="170" customFormat="1" x14ac:dyDescent="0.2">
      <c r="B60" s="173" t="s">
        <v>116</v>
      </c>
      <c r="C60" s="172" t="s">
        <v>115</v>
      </c>
      <c r="G60" s="171"/>
    </row>
    <row r="61" spans="2:22" x14ac:dyDescent="0.2">
      <c r="B61" s="165"/>
      <c r="C61" s="165"/>
      <c r="D61" s="170"/>
    </row>
    <row r="62" spans="2:22" x14ac:dyDescent="0.2">
      <c r="B62" s="165"/>
      <c r="C62" s="165"/>
      <c r="D62" s="170"/>
    </row>
    <row r="63" spans="2:22" x14ac:dyDescent="0.2">
      <c r="B63" s="165"/>
      <c r="C63" s="165"/>
      <c r="D63" s="170"/>
    </row>
    <row r="64" spans="2:22" x14ac:dyDescent="0.2">
      <c r="B64" s="165"/>
      <c r="C64" s="165"/>
      <c r="D64" s="170"/>
    </row>
    <row r="65" spans="2:4" x14ac:dyDescent="0.2">
      <c r="B65" s="165"/>
      <c r="C65" s="165"/>
      <c r="D65" s="170"/>
    </row>
    <row r="66" spans="2:4" x14ac:dyDescent="0.2">
      <c r="B66" s="165"/>
      <c r="C66" s="165"/>
      <c r="D66" s="170"/>
    </row>
    <row r="67" spans="2:4" x14ac:dyDescent="0.2">
      <c r="B67" s="165"/>
      <c r="C67" s="165"/>
      <c r="D67" s="170"/>
    </row>
    <row r="68" spans="2:4" x14ac:dyDescent="0.2">
      <c r="B68" s="165"/>
      <c r="C68" s="165"/>
      <c r="D68" s="170"/>
    </row>
    <row r="69" spans="2:4" x14ac:dyDescent="0.2">
      <c r="B69" s="165"/>
      <c r="C69" s="165"/>
      <c r="D69" s="170"/>
    </row>
    <row r="70" spans="2:4" x14ac:dyDescent="0.2">
      <c r="B70" s="165"/>
      <c r="C70" s="165"/>
      <c r="D70" s="170"/>
    </row>
    <row r="71" spans="2:4" x14ac:dyDescent="0.2">
      <c r="B71" s="165"/>
      <c r="C71" s="165"/>
      <c r="D71" s="170"/>
    </row>
    <row r="72" spans="2:4" x14ac:dyDescent="0.2">
      <c r="B72" s="165"/>
      <c r="C72" s="165"/>
      <c r="D72" s="170"/>
    </row>
    <row r="73" spans="2:4" x14ac:dyDescent="0.2">
      <c r="B73" s="165"/>
      <c r="C73" s="165"/>
      <c r="D73" s="170"/>
    </row>
    <row r="74" spans="2:4" x14ac:dyDescent="0.2">
      <c r="B74" s="165"/>
      <c r="C74" s="165"/>
      <c r="D74" s="170"/>
    </row>
    <row r="75" spans="2:4" x14ac:dyDescent="0.2">
      <c r="B75" s="165"/>
      <c r="C75" s="165"/>
      <c r="D75" s="170"/>
    </row>
    <row r="76" spans="2:4" x14ac:dyDescent="0.2">
      <c r="B76" s="165"/>
      <c r="C76" s="165"/>
      <c r="D76" s="170"/>
    </row>
    <row r="77" spans="2:4" x14ac:dyDescent="0.2">
      <c r="B77" s="165"/>
      <c r="C77" s="165"/>
      <c r="D77" s="170"/>
    </row>
    <row r="78" spans="2:4" x14ac:dyDescent="0.2">
      <c r="B78" s="165"/>
      <c r="C78" s="165"/>
      <c r="D78" s="170"/>
    </row>
    <row r="79" spans="2:4" x14ac:dyDescent="0.2">
      <c r="B79" s="165"/>
      <c r="C79" s="165"/>
      <c r="D79" s="170"/>
    </row>
    <row r="80" spans="2:4" x14ac:dyDescent="0.2">
      <c r="B80" s="165"/>
      <c r="C80" s="165"/>
      <c r="D80" s="170"/>
    </row>
    <row r="81" spans="2:4" x14ac:dyDescent="0.2">
      <c r="B81" s="165"/>
      <c r="C81" s="165"/>
      <c r="D81" s="170"/>
    </row>
    <row r="82" spans="2:4" x14ac:dyDescent="0.2">
      <c r="B82" s="165"/>
      <c r="C82" s="165"/>
      <c r="D82" s="170"/>
    </row>
    <row r="83" spans="2:4" x14ac:dyDescent="0.2">
      <c r="B83" s="165"/>
      <c r="C83" s="165"/>
      <c r="D83" s="170"/>
    </row>
    <row r="84" spans="2:4" x14ac:dyDescent="0.2">
      <c r="B84" s="165"/>
      <c r="C84" s="165"/>
      <c r="D84" s="170"/>
    </row>
    <row r="85" spans="2:4" x14ac:dyDescent="0.2">
      <c r="B85" s="165"/>
      <c r="C85" s="165"/>
      <c r="D85" s="170"/>
    </row>
    <row r="86" spans="2:4" x14ac:dyDescent="0.2">
      <c r="B86" s="165"/>
      <c r="C86" s="165"/>
      <c r="D86" s="170"/>
    </row>
    <row r="87" spans="2:4" x14ac:dyDescent="0.2">
      <c r="B87" s="165"/>
      <c r="C87" s="165"/>
      <c r="D87" s="170"/>
    </row>
    <row r="88" spans="2:4" x14ac:dyDescent="0.2">
      <c r="B88" s="165"/>
      <c r="C88" s="165"/>
      <c r="D88" s="170"/>
    </row>
    <row r="89" spans="2:4" x14ac:dyDescent="0.2">
      <c r="B89" s="165"/>
      <c r="C89" s="165"/>
      <c r="D89" s="170"/>
    </row>
    <row r="90" spans="2:4" x14ac:dyDescent="0.2">
      <c r="B90" s="165"/>
      <c r="C90" s="165"/>
      <c r="D90" s="170"/>
    </row>
    <row r="91" spans="2:4" x14ac:dyDescent="0.2">
      <c r="B91" s="165"/>
      <c r="C91" s="165"/>
      <c r="D91" s="170"/>
    </row>
    <row r="92" spans="2:4" x14ac:dyDescent="0.2">
      <c r="B92" s="165"/>
      <c r="C92" s="165"/>
      <c r="D92" s="170"/>
    </row>
    <row r="93" spans="2:4" x14ac:dyDescent="0.2">
      <c r="B93" s="165"/>
      <c r="C93" s="165"/>
      <c r="D93" s="170"/>
    </row>
    <row r="94" spans="2:4" x14ac:dyDescent="0.2">
      <c r="B94" s="165"/>
      <c r="C94" s="165"/>
      <c r="D94" s="170"/>
    </row>
    <row r="95" spans="2:4" x14ac:dyDescent="0.2">
      <c r="B95" s="165"/>
      <c r="C95" s="165"/>
      <c r="D95" s="170"/>
    </row>
    <row r="96" spans="2:4" x14ac:dyDescent="0.2">
      <c r="B96" s="165"/>
      <c r="C96" s="165"/>
      <c r="D96" s="170"/>
    </row>
    <row r="97" spans="2:4" x14ac:dyDescent="0.2">
      <c r="B97" s="165"/>
      <c r="C97" s="165"/>
      <c r="D97" s="170"/>
    </row>
    <row r="98" spans="2:4" x14ac:dyDescent="0.2">
      <c r="B98" s="165"/>
      <c r="C98" s="165"/>
      <c r="D98" s="170"/>
    </row>
    <row r="99" spans="2:4" x14ac:dyDescent="0.2">
      <c r="B99" s="165"/>
      <c r="C99" s="165"/>
      <c r="D99" s="170"/>
    </row>
    <row r="100" spans="2:4" x14ac:dyDescent="0.2">
      <c r="B100" s="165"/>
      <c r="C100" s="165"/>
      <c r="D100" s="170"/>
    </row>
    <row r="101" spans="2:4" x14ac:dyDescent="0.2">
      <c r="B101" s="165"/>
      <c r="C101" s="165"/>
      <c r="D101" s="170"/>
    </row>
    <row r="102" spans="2:4" x14ac:dyDescent="0.2">
      <c r="B102" s="165"/>
      <c r="C102" s="165"/>
      <c r="D102" s="170"/>
    </row>
    <row r="103" spans="2:4" x14ac:dyDescent="0.2">
      <c r="B103" s="165"/>
      <c r="C103" s="165"/>
      <c r="D103" s="170"/>
    </row>
    <row r="104" spans="2:4" x14ac:dyDescent="0.2">
      <c r="B104" s="165"/>
      <c r="C104" s="165"/>
      <c r="D104" s="170"/>
    </row>
    <row r="105" spans="2:4" x14ac:dyDescent="0.2">
      <c r="B105" s="165"/>
      <c r="C105" s="165"/>
      <c r="D105" s="170"/>
    </row>
    <row r="106" spans="2:4" x14ac:dyDescent="0.2">
      <c r="B106" s="165"/>
      <c r="C106" s="165"/>
      <c r="D106" s="170"/>
    </row>
    <row r="107" spans="2:4" x14ac:dyDescent="0.2">
      <c r="B107" s="165"/>
      <c r="C107" s="165"/>
      <c r="D107" s="170"/>
    </row>
    <row r="108" spans="2:4" x14ac:dyDescent="0.2">
      <c r="B108" s="165"/>
      <c r="C108" s="165"/>
      <c r="D108" s="170"/>
    </row>
    <row r="109" spans="2:4" x14ac:dyDescent="0.2">
      <c r="B109" s="165"/>
      <c r="C109" s="165"/>
      <c r="D109" s="170"/>
    </row>
    <row r="110" spans="2:4" x14ac:dyDescent="0.2">
      <c r="B110" s="165"/>
      <c r="C110" s="165"/>
      <c r="D110" s="170"/>
    </row>
    <row r="111" spans="2:4" x14ac:dyDescent="0.2">
      <c r="B111" s="165"/>
      <c r="C111" s="165"/>
      <c r="D111" s="170"/>
    </row>
    <row r="112" spans="2:4" x14ac:dyDescent="0.2">
      <c r="B112" s="165"/>
      <c r="C112" s="165"/>
      <c r="D112" s="170"/>
    </row>
    <row r="113" spans="2:4" x14ac:dyDescent="0.2">
      <c r="B113" s="165"/>
      <c r="C113" s="165"/>
      <c r="D113" s="170"/>
    </row>
    <row r="114" spans="2:4" x14ac:dyDescent="0.2">
      <c r="B114" s="165"/>
      <c r="C114" s="165"/>
      <c r="D114" s="170"/>
    </row>
    <row r="115" spans="2:4" x14ac:dyDescent="0.2">
      <c r="B115" s="165"/>
      <c r="C115" s="165"/>
      <c r="D115" s="170"/>
    </row>
    <row r="116" spans="2:4" x14ac:dyDescent="0.2">
      <c r="B116" s="165"/>
      <c r="C116" s="165"/>
      <c r="D116" s="170"/>
    </row>
    <row r="117" spans="2:4" x14ac:dyDescent="0.2">
      <c r="B117" s="165"/>
      <c r="C117" s="165"/>
      <c r="D117" s="170"/>
    </row>
    <row r="118" spans="2:4" x14ac:dyDescent="0.2">
      <c r="B118" s="165"/>
      <c r="C118" s="165"/>
      <c r="D118" s="170"/>
    </row>
    <row r="119" spans="2:4" x14ac:dyDescent="0.2">
      <c r="B119" s="165"/>
      <c r="C119" s="165"/>
      <c r="D119" s="170"/>
    </row>
    <row r="120" spans="2:4" x14ac:dyDescent="0.2">
      <c r="B120" s="165"/>
      <c r="C120" s="165"/>
      <c r="D120" s="170"/>
    </row>
    <row r="121" spans="2:4" x14ac:dyDescent="0.2">
      <c r="B121" s="165"/>
      <c r="C121" s="165"/>
      <c r="D121" s="170"/>
    </row>
    <row r="122" spans="2:4" x14ac:dyDescent="0.2">
      <c r="B122" s="165"/>
      <c r="C122" s="165"/>
      <c r="D122" s="170"/>
    </row>
    <row r="123" spans="2:4" x14ac:dyDescent="0.2">
      <c r="B123" s="165"/>
      <c r="C123" s="165"/>
      <c r="D123" s="170"/>
    </row>
    <row r="124" spans="2:4" x14ac:dyDescent="0.2">
      <c r="B124" s="165"/>
      <c r="C124" s="165"/>
      <c r="D124" s="170"/>
    </row>
    <row r="125" spans="2:4" x14ac:dyDescent="0.2">
      <c r="B125" s="165"/>
      <c r="C125" s="165"/>
      <c r="D125" s="170"/>
    </row>
    <row r="126" spans="2:4" x14ac:dyDescent="0.2">
      <c r="B126" s="165"/>
      <c r="C126" s="165"/>
      <c r="D126" s="170"/>
    </row>
    <row r="127" spans="2:4" x14ac:dyDescent="0.2">
      <c r="B127" s="165"/>
      <c r="C127" s="165"/>
      <c r="D127" s="170"/>
    </row>
    <row r="128" spans="2:4" x14ac:dyDescent="0.2">
      <c r="B128" s="165"/>
      <c r="C128" s="165"/>
      <c r="D128" s="170"/>
    </row>
    <row r="129" spans="2:4" x14ac:dyDescent="0.2">
      <c r="B129" s="165"/>
      <c r="C129" s="165"/>
      <c r="D129" s="170"/>
    </row>
    <row r="130" spans="2:4" x14ac:dyDescent="0.2">
      <c r="B130" s="165"/>
      <c r="C130" s="165"/>
      <c r="D130" s="170"/>
    </row>
    <row r="131" spans="2:4" x14ac:dyDescent="0.2">
      <c r="B131" s="165"/>
      <c r="C131" s="165"/>
      <c r="D131" s="170"/>
    </row>
    <row r="132" spans="2:4" x14ac:dyDescent="0.2">
      <c r="B132" s="165"/>
      <c r="C132" s="165"/>
      <c r="D132" s="170"/>
    </row>
    <row r="133" spans="2:4" x14ac:dyDescent="0.2">
      <c r="B133" s="165"/>
      <c r="C133" s="165"/>
      <c r="D133" s="170"/>
    </row>
    <row r="134" spans="2:4" x14ac:dyDescent="0.2">
      <c r="B134" s="165"/>
      <c r="C134" s="165"/>
      <c r="D134" s="170"/>
    </row>
    <row r="135" spans="2:4" x14ac:dyDescent="0.2">
      <c r="B135" s="165"/>
      <c r="C135" s="165"/>
      <c r="D135" s="170"/>
    </row>
    <row r="136" spans="2:4" x14ac:dyDescent="0.2">
      <c r="B136" s="165"/>
      <c r="C136" s="165"/>
      <c r="D136" s="170"/>
    </row>
    <row r="137" spans="2:4" x14ac:dyDescent="0.2">
      <c r="B137" s="165"/>
      <c r="C137" s="165"/>
      <c r="D137" s="170"/>
    </row>
    <row r="138" spans="2:4" x14ac:dyDescent="0.2">
      <c r="B138" s="165"/>
      <c r="C138" s="165"/>
      <c r="D138" s="170"/>
    </row>
    <row r="139" spans="2:4" x14ac:dyDescent="0.2">
      <c r="B139" s="165"/>
      <c r="C139" s="165"/>
      <c r="D139" s="170"/>
    </row>
    <row r="140" spans="2:4" x14ac:dyDescent="0.2">
      <c r="B140" s="165"/>
      <c r="C140" s="165"/>
      <c r="D140" s="170"/>
    </row>
    <row r="141" spans="2:4" x14ac:dyDescent="0.2">
      <c r="B141" s="165"/>
      <c r="C141" s="165"/>
      <c r="D141" s="170"/>
    </row>
    <row r="142" spans="2:4" x14ac:dyDescent="0.2">
      <c r="B142" s="165"/>
      <c r="C142" s="165"/>
      <c r="D142" s="170"/>
    </row>
    <row r="143" spans="2:4" x14ac:dyDescent="0.2">
      <c r="B143" s="165"/>
      <c r="C143" s="165"/>
      <c r="D143" s="170"/>
    </row>
    <row r="144" spans="2:4" x14ac:dyDescent="0.2">
      <c r="B144" s="165"/>
      <c r="C144" s="165"/>
      <c r="D144" s="170"/>
    </row>
    <row r="145" spans="2:4" x14ac:dyDescent="0.2">
      <c r="B145" s="165"/>
      <c r="C145" s="165"/>
      <c r="D145" s="170"/>
    </row>
    <row r="146" spans="2:4" x14ac:dyDescent="0.2">
      <c r="B146" s="165"/>
      <c r="C146" s="165"/>
      <c r="D146" s="170"/>
    </row>
    <row r="147" spans="2:4" x14ac:dyDescent="0.2">
      <c r="B147" s="165"/>
      <c r="C147" s="165"/>
      <c r="D147" s="170"/>
    </row>
    <row r="148" spans="2:4" x14ac:dyDescent="0.2">
      <c r="B148" s="165"/>
      <c r="C148" s="165"/>
      <c r="D148" s="170"/>
    </row>
    <row r="149" spans="2:4" x14ac:dyDescent="0.2">
      <c r="B149" s="165"/>
      <c r="C149" s="165"/>
      <c r="D149" s="170"/>
    </row>
    <row r="150" spans="2:4" x14ac:dyDescent="0.2">
      <c r="B150" s="165"/>
      <c r="C150" s="165"/>
      <c r="D150" s="170"/>
    </row>
    <row r="151" spans="2:4" x14ac:dyDescent="0.2">
      <c r="B151" s="165"/>
      <c r="C151" s="165"/>
      <c r="D151" s="170"/>
    </row>
    <row r="152" spans="2:4" x14ac:dyDescent="0.2">
      <c r="B152" s="165"/>
      <c r="C152" s="165"/>
      <c r="D152" s="170"/>
    </row>
    <row r="153" spans="2:4" x14ac:dyDescent="0.2">
      <c r="B153" s="165"/>
      <c r="C153" s="165"/>
      <c r="D153" s="170"/>
    </row>
    <row r="154" spans="2:4" x14ac:dyDescent="0.2">
      <c r="B154" s="165"/>
      <c r="C154" s="165"/>
      <c r="D154" s="170"/>
    </row>
    <row r="155" spans="2:4" x14ac:dyDescent="0.2">
      <c r="B155" s="165"/>
      <c r="C155" s="165"/>
      <c r="D155" s="170"/>
    </row>
    <row r="156" spans="2:4" x14ac:dyDescent="0.2">
      <c r="B156" s="165"/>
      <c r="C156" s="165"/>
      <c r="D156" s="170"/>
    </row>
    <row r="157" spans="2:4" x14ac:dyDescent="0.2">
      <c r="B157" s="165"/>
      <c r="C157" s="165"/>
      <c r="D157" s="170"/>
    </row>
    <row r="158" spans="2:4" x14ac:dyDescent="0.2">
      <c r="B158" s="165"/>
      <c r="C158" s="165"/>
      <c r="D158" s="170"/>
    </row>
    <row r="159" spans="2:4" x14ac:dyDescent="0.2">
      <c r="B159" s="165"/>
      <c r="C159" s="165"/>
      <c r="D159" s="170"/>
    </row>
    <row r="160" spans="2:4" x14ac:dyDescent="0.2">
      <c r="B160" s="165"/>
      <c r="C160" s="165"/>
      <c r="D160" s="170"/>
    </row>
    <row r="161" spans="2:4" x14ac:dyDescent="0.2">
      <c r="B161" s="165"/>
      <c r="C161" s="165"/>
      <c r="D161" s="170"/>
    </row>
    <row r="162" spans="2:4" x14ac:dyDescent="0.2">
      <c r="B162" s="165"/>
      <c r="C162" s="165"/>
      <c r="D162" s="170"/>
    </row>
    <row r="163" spans="2:4" x14ac:dyDescent="0.2">
      <c r="B163" s="165"/>
      <c r="C163" s="165"/>
      <c r="D163" s="170"/>
    </row>
    <row r="164" spans="2:4" x14ac:dyDescent="0.2">
      <c r="B164" s="165"/>
      <c r="C164" s="165"/>
      <c r="D164" s="170"/>
    </row>
    <row r="165" spans="2:4" x14ac:dyDescent="0.2">
      <c r="B165" s="165"/>
      <c r="C165" s="165"/>
      <c r="D165" s="170"/>
    </row>
    <row r="166" spans="2:4" x14ac:dyDescent="0.2">
      <c r="B166" s="165"/>
      <c r="C166" s="165"/>
      <c r="D166" s="170"/>
    </row>
    <row r="167" spans="2:4" x14ac:dyDescent="0.2">
      <c r="B167" s="165"/>
      <c r="C167" s="165"/>
      <c r="D167" s="170"/>
    </row>
    <row r="168" spans="2:4" x14ac:dyDescent="0.2">
      <c r="B168" s="165"/>
      <c r="C168" s="165"/>
      <c r="D168" s="170"/>
    </row>
    <row r="169" spans="2:4" x14ac:dyDescent="0.2">
      <c r="B169" s="165"/>
      <c r="C169" s="165"/>
      <c r="D169" s="170"/>
    </row>
    <row r="170" spans="2:4" x14ac:dyDescent="0.2">
      <c r="B170" s="165"/>
      <c r="C170" s="165"/>
      <c r="D170" s="170"/>
    </row>
    <row r="171" spans="2:4" x14ac:dyDescent="0.2">
      <c r="B171" s="165"/>
      <c r="C171" s="165"/>
      <c r="D171" s="170"/>
    </row>
    <row r="172" spans="2:4" x14ac:dyDescent="0.2">
      <c r="B172" s="165"/>
      <c r="C172" s="165"/>
      <c r="D172" s="170"/>
    </row>
    <row r="173" spans="2:4" x14ac:dyDescent="0.2">
      <c r="B173" s="165"/>
      <c r="C173" s="165"/>
      <c r="D173" s="170"/>
    </row>
    <row r="174" spans="2:4" x14ac:dyDescent="0.2">
      <c r="B174" s="165"/>
      <c r="C174" s="165"/>
      <c r="D174" s="170"/>
    </row>
    <row r="175" spans="2:4" x14ac:dyDescent="0.2">
      <c r="B175" s="165"/>
      <c r="C175" s="165"/>
      <c r="D175" s="170"/>
    </row>
    <row r="176" spans="2:4" x14ac:dyDescent="0.2">
      <c r="B176" s="165"/>
      <c r="C176" s="165"/>
      <c r="D176" s="170"/>
    </row>
    <row r="177" spans="2:4" x14ac:dyDescent="0.2">
      <c r="B177" s="165"/>
      <c r="C177" s="165"/>
      <c r="D177" s="170"/>
    </row>
    <row r="178" spans="2:4" x14ac:dyDescent="0.2">
      <c r="B178" s="165"/>
      <c r="C178" s="165"/>
      <c r="D178" s="170"/>
    </row>
    <row r="179" spans="2:4" x14ac:dyDescent="0.2">
      <c r="B179" s="165"/>
      <c r="C179" s="165"/>
      <c r="D179" s="170"/>
    </row>
    <row r="180" spans="2:4" x14ac:dyDescent="0.2">
      <c r="B180" s="165"/>
      <c r="C180" s="165"/>
      <c r="D180" s="170"/>
    </row>
    <row r="181" spans="2:4" x14ac:dyDescent="0.2">
      <c r="B181" s="165"/>
      <c r="C181" s="165"/>
      <c r="D181" s="170"/>
    </row>
    <row r="182" spans="2:4" x14ac:dyDescent="0.2">
      <c r="B182" s="165"/>
      <c r="C182" s="165"/>
      <c r="D182" s="170"/>
    </row>
    <row r="183" spans="2:4" x14ac:dyDescent="0.2">
      <c r="B183" s="165"/>
      <c r="C183" s="165"/>
      <c r="D183" s="170"/>
    </row>
    <row r="184" spans="2:4" x14ac:dyDescent="0.2">
      <c r="B184" s="165"/>
      <c r="C184" s="165"/>
      <c r="D184" s="170"/>
    </row>
    <row r="185" spans="2:4" x14ac:dyDescent="0.2">
      <c r="B185" s="165"/>
      <c r="C185" s="165"/>
      <c r="D185" s="170"/>
    </row>
    <row r="186" spans="2:4" x14ac:dyDescent="0.2">
      <c r="B186" s="165"/>
      <c r="C186" s="165"/>
      <c r="D186" s="170"/>
    </row>
    <row r="187" spans="2:4" x14ac:dyDescent="0.2">
      <c r="B187" s="165"/>
      <c r="C187" s="165"/>
      <c r="D187" s="170"/>
    </row>
    <row r="188" spans="2:4" x14ac:dyDescent="0.2">
      <c r="B188" s="165"/>
      <c r="C188" s="165"/>
      <c r="D188" s="170"/>
    </row>
    <row r="189" spans="2:4" x14ac:dyDescent="0.2">
      <c r="B189" s="165"/>
      <c r="C189" s="165"/>
      <c r="D189" s="170"/>
    </row>
    <row r="190" spans="2:4" x14ac:dyDescent="0.2">
      <c r="B190" s="165"/>
      <c r="C190" s="165"/>
      <c r="D190" s="170"/>
    </row>
    <row r="191" spans="2:4" x14ac:dyDescent="0.2">
      <c r="B191" s="165"/>
      <c r="C191" s="165"/>
      <c r="D191" s="170"/>
    </row>
    <row r="192" spans="2:4" x14ac:dyDescent="0.2">
      <c r="B192" s="165"/>
      <c r="C192" s="165"/>
      <c r="D192" s="170"/>
    </row>
    <row r="193" spans="2:4" x14ac:dyDescent="0.2">
      <c r="B193" s="165"/>
      <c r="C193" s="165"/>
      <c r="D193" s="170"/>
    </row>
    <row r="194" spans="2:4" x14ac:dyDescent="0.2">
      <c r="B194" s="165"/>
      <c r="C194" s="165"/>
      <c r="D194" s="170"/>
    </row>
    <row r="195" spans="2:4" x14ac:dyDescent="0.2">
      <c r="B195" s="165"/>
      <c r="C195" s="165"/>
      <c r="D195" s="170"/>
    </row>
    <row r="196" spans="2:4" x14ac:dyDescent="0.2">
      <c r="B196" s="165"/>
      <c r="C196" s="165"/>
      <c r="D196" s="170"/>
    </row>
    <row r="197" spans="2:4" x14ac:dyDescent="0.2">
      <c r="B197" s="165"/>
      <c r="C197" s="165"/>
      <c r="D197" s="170"/>
    </row>
    <row r="198" spans="2:4" x14ac:dyDescent="0.2">
      <c r="B198" s="165"/>
      <c r="C198" s="165"/>
      <c r="D198" s="170"/>
    </row>
    <row r="199" spans="2:4" x14ac:dyDescent="0.2">
      <c r="B199" s="165"/>
      <c r="C199" s="165"/>
      <c r="D199" s="170"/>
    </row>
    <row r="200" spans="2:4" x14ac:dyDescent="0.2">
      <c r="B200" s="165"/>
      <c r="C200" s="165"/>
      <c r="D200" s="170"/>
    </row>
    <row r="201" spans="2:4" x14ac:dyDescent="0.2">
      <c r="B201" s="165"/>
      <c r="C201" s="165"/>
      <c r="D201" s="170"/>
    </row>
    <row r="202" spans="2:4" x14ac:dyDescent="0.2">
      <c r="B202" s="165"/>
      <c r="C202" s="165"/>
      <c r="D202" s="170"/>
    </row>
    <row r="203" spans="2:4" x14ac:dyDescent="0.2">
      <c r="B203" s="165"/>
      <c r="C203" s="165"/>
      <c r="D203" s="170"/>
    </row>
    <row r="204" spans="2:4" x14ac:dyDescent="0.2">
      <c r="B204" s="165"/>
      <c r="C204" s="165"/>
      <c r="D204" s="170"/>
    </row>
    <row r="205" spans="2:4" x14ac:dyDescent="0.2">
      <c r="B205" s="165"/>
      <c r="C205" s="165"/>
      <c r="D205" s="170"/>
    </row>
    <row r="206" spans="2:4" x14ac:dyDescent="0.2">
      <c r="B206" s="165"/>
      <c r="C206" s="165"/>
      <c r="D206" s="170"/>
    </row>
    <row r="207" spans="2:4" x14ac:dyDescent="0.2">
      <c r="B207" s="165"/>
      <c r="C207" s="165"/>
      <c r="D207" s="170"/>
    </row>
    <row r="208" spans="2:4" x14ac:dyDescent="0.2">
      <c r="B208" s="165"/>
      <c r="C208" s="165"/>
      <c r="D208" s="170"/>
    </row>
    <row r="209" spans="2:4" x14ac:dyDescent="0.2">
      <c r="B209" s="165"/>
      <c r="C209" s="165"/>
      <c r="D209" s="170"/>
    </row>
    <row r="210" spans="2:4" x14ac:dyDescent="0.2">
      <c r="B210" s="165"/>
      <c r="C210" s="165"/>
      <c r="D210" s="170"/>
    </row>
    <row r="211" spans="2:4" x14ac:dyDescent="0.2">
      <c r="B211" s="165"/>
      <c r="C211" s="165"/>
      <c r="D211" s="170"/>
    </row>
    <row r="212" spans="2:4" x14ac:dyDescent="0.2">
      <c r="B212" s="165"/>
      <c r="C212" s="165"/>
      <c r="D212" s="170"/>
    </row>
    <row r="213" spans="2:4" x14ac:dyDescent="0.2">
      <c r="B213" s="165"/>
      <c r="C213" s="165"/>
      <c r="D213" s="170"/>
    </row>
    <row r="214" spans="2:4" x14ac:dyDescent="0.2">
      <c r="B214" s="165"/>
      <c r="C214" s="165"/>
      <c r="D214" s="170"/>
    </row>
    <row r="215" spans="2:4" x14ac:dyDescent="0.2">
      <c r="B215" s="165"/>
      <c r="C215" s="165"/>
      <c r="D215" s="170"/>
    </row>
    <row r="216" spans="2:4" x14ac:dyDescent="0.2">
      <c r="B216" s="165"/>
      <c r="C216" s="165"/>
      <c r="D216" s="170"/>
    </row>
    <row r="217" spans="2:4" x14ac:dyDescent="0.2">
      <c r="B217" s="165"/>
      <c r="C217" s="165"/>
      <c r="D217" s="170"/>
    </row>
    <row r="218" spans="2:4" x14ac:dyDescent="0.2">
      <c r="B218" s="165"/>
      <c r="C218" s="165"/>
      <c r="D218" s="170"/>
    </row>
    <row r="219" spans="2:4" x14ac:dyDescent="0.2">
      <c r="B219" s="165"/>
      <c r="C219" s="165"/>
      <c r="D219" s="170"/>
    </row>
    <row r="220" spans="2:4" x14ac:dyDescent="0.2">
      <c r="B220" s="165"/>
      <c r="C220" s="165"/>
      <c r="D220" s="170"/>
    </row>
    <row r="221" spans="2:4" x14ac:dyDescent="0.2">
      <c r="B221" s="165"/>
      <c r="C221" s="165"/>
      <c r="D221" s="170"/>
    </row>
    <row r="222" spans="2:4" x14ac:dyDescent="0.2">
      <c r="B222" s="165"/>
      <c r="C222" s="165"/>
      <c r="D222" s="170"/>
    </row>
    <row r="223" spans="2:4" x14ac:dyDescent="0.2">
      <c r="B223" s="165"/>
      <c r="C223" s="165"/>
      <c r="D223" s="170"/>
    </row>
    <row r="224" spans="2:4" x14ac:dyDescent="0.2">
      <c r="B224" s="165"/>
      <c r="C224" s="165"/>
      <c r="D224" s="170"/>
    </row>
    <row r="225" spans="2:4" x14ac:dyDescent="0.2">
      <c r="B225" s="165"/>
      <c r="C225" s="165"/>
      <c r="D225" s="170"/>
    </row>
    <row r="226" spans="2:4" x14ac:dyDescent="0.2">
      <c r="B226" s="165"/>
      <c r="C226" s="165"/>
      <c r="D226" s="170"/>
    </row>
    <row r="227" spans="2:4" x14ac:dyDescent="0.2">
      <c r="B227" s="165"/>
      <c r="C227" s="165"/>
      <c r="D227" s="170"/>
    </row>
    <row r="228" spans="2:4" x14ac:dyDescent="0.2">
      <c r="B228" s="165"/>
      <c r="C228" s="165"/>
      <c r="D228" s="170"/>
    </row>
    <row r="229" spans="2:4" x14ac:dyDescent="0.2">
      <c r="B229" s="165"/>
      <c r="C229" s="165"/>
      <c r="D229" s="170"/>
    </row>
    <row r="230" spans="2:4" x14ac:dyDescent="0.2">
      <c r="B230" s="165"/>
      <c r="C230" s="165"/>
      <c r="D230" s="170"/>
    </row>
    <row r="231" spans="2:4" x14ac:dyDescent="0.2">
      <c r="B231" s="165"/>
      <c r="C231" s="165"/>
      <c r="D231" s="170"/>
    </row>
    <row r="232" spans="2:4" x14ac:dyDescent="0.2">
      <c r="B232" s="165"/>
      <c r="C232" s="165"/>
      <c r="D232" s="170"/>
    </row>
    <row r="233" spans="2:4" x14ac:dyDescent="0.2">
      <c r="B233" s="165"/>
      <c r="C233" s="165"/>
      <c r="D233" s="170"/>
    </row>
    <row r="234" spans="2:4" x14ac:dyDescent="0.2">
      <c r="B234" s="165"/>
      <c r="C234" s="165"/>
      <c r="D234" s="170"/>
    </row>
    <row r="235" spans="2:4" x14ac:dyDescent="0.2">
      <c r="B235" s="165"/>
      <c r="C235" s="165"/>
      <c r="D235" s="170"/>
    </row>
    <row r="236" spans="2:4" x14ac:dyDescent="0.2">
      <c r="B236" s="165"/>
      <c r="C236" s="165"/>
      <c r="D236" s="170"/>
    </row>
    <row r="237" spans="2:4" x14ac:dyDescent="0.2">
      <c r="B237" s="165"/>
      <c r="C237" s="165"/>
      <c r="D237" s="170"/>
    </row>
    <row r="238" spans="2:4" x14ac:dyDescent="0.2">
      <c r="B238" s="165"/>
      <c r="C238" s="165"/>
      <c r="D238" s="170"/>
    </row>
    <row r="239" spans="2:4" x14ac:dyDescent="0.2">
      <c r="B239" s="165"/>
      <c r="C239" s="165"/>
      <c r="D239" s="170"/>
    </row>
    <row r="240" spans="2:4" x14ac:dyDescent="0.2">
      <c r="B240" s="165"/>
      <c r="C240" s="165"/>
      <c r="D240" s="170"/>
    </row>
    <row r="241" spans="2:4" x14ac:dyDescent="0.2">
      <c r="B241" s="165"/>
      <c r="C241" s="165"/>
      <c r="D241" s="170"/>
    </row>
    <row r="242" spans="2:4" x14ac:dyDescent="0.2">
      <c r="B242" s="165"/>
      <c r="C242" s="165"/>
      <c r="D242" s="170"/>
    </row>
    <row r="243" spans="2:4" x14ac:dyDescent="0.2">
      <c r="B243" s="165"/>
      <c r="C243" s="165"/>
      <c r="D243" s="170"/>
    </row>
    <row r="244" spans="2:4" x14ac:dyDescent="0.2">
      <c r="B244" s="165"/>
      <c r="C244" s="165"/>
      <c r="D244" s="170"/>
    </row>
    <row r="245" spans="2:4" x14ac:dyDescent="0.2">
      <c r="B245" s="165"/>
      <c r="C245" s="165"/>
      <c r="D245" s="170"/>
    </row>
    <row r="246" spans="2:4" x14ac:dyDescent="0.2">
      <c r="B246" s="165"/>
      <c r="C246" s="165"/>
      <c r="D246" s="170"/>
    </row>
    <row r="247" spans="2:4" x14ac:dyDescent="0.2">
      <c r="B247" s="165"/>
      <c r="C247" s="165"/>
      <c r="D247" s="170"/>
    </row>
    <row r="248" spans="2:4" x14ac:dyDescent="0.2">
      <c r="B248" s="165"/>
      <c r="C248" s="165"/>
      <c r="D248" s="170"/>
    </row>
    <row r="249" spans="2:4" x14ac:dyDescent="0.2">
      <c r="B249" s="165"/>
      <c r="C249" s="165"/>
      <c r="D249" s="170"/>
    </row>
    <row r="250" spans="2:4" x14ac:dyDescent="0.2">
      <c r="B250" s="165"/>
      <c r="C250" s="165"/>
      <c r="D250" s="170"/>
    </row>
    <row r="251" spans="2:4" x14ac:dyDescent="0.2">
      <c r="B251" s="165"/>
      <c r="C251" s="165"/>
      <c r="D251" s="170"/>
    </row>
    <row r="252" spans="2:4" x14ac:dyDescent="0.2">
      <c r="B252" s="165"/>
      <c r="C252" s="165"/>
      <c r="D252" s="170"/>
    </row>
    <row r="253" spans="2:4" x14ac:dyDescent="0.2">
      <c r="B253" s="165"/>
      <c r="C253" s="165"/>
      <c r="D253" s="170"/>
    </row>
    <row r="254" spans="2:4" x14ac:dyDescent="0.2">
      <c r="B254" s="165"/>
      <c r="C254" s="165"/>
      <c r="D254" s="170"/>
    </row>
    <row r="255" spans="2:4" x14ac:dyDescent="0.2">
      <c r="B255" s="165"/>
      <c r="C255" s="165"/>
      <c r="D255" s="170"/>
    </row>
    <row r="256" spans="2:4" x14ac:dyDescent="0.2">
      <c r="B256" s="165"/>
      <c r="C256" s="165"/>
      <c r="D256" s="170"/>
    </row>
    <row r="257" spans="2:4" x14ac:dyDescent="0.2">
      <c r="B257" s="165"/>
      <c r="C257" s="165"/>
      <c r="D257" s="170"/>
    </row>
    <row r="258" spans="2:4" x14ac:dyDescent="0.2">
      <c r="B258" s="165"/>
      <c r="C258" s="165"/>
      <c r="D258" s="170"/>
    </row>
    <row r="259" spans="2:4" x14ac:dyDescent="0.2">
      <c r="B259" s="165"/>
      <c r="C259" s="165"/>
      <c r="D259" s="170"/>
    </row>
    <row r="260" spans="2:4" x14ac:dyDescent="0.2">
      <c r="B260" s="165"/>
      <c r="C260" s="165"/>
      <c r="D260" s="170"/>
    </row>
    <row r="261" spans="2:4" x14ac:dyDescent="0.2">
      <c r="B261" s="165"/>
      <c r="C261" s="165"/>
      <c r="D261" s="170"/>
    </row>
    <row r="262" spans="2:4" x14ac:dyDescent="0.2">
      <c r="B262" s="165"/>
      <c r="C262" s="165"/>
      <c r="D262" s="170"/>
    </row>
    <row r="263" spans="2:4" x14ac:dyDescent="0.2">
      <c r="B263" s="165"/>
      <c r="C263" s="165"/>
      <c r="D263" s="170"/>
    </row>
    <row r="264" spans="2:4" x14ac:dyDescent="0.2">
      <c r="B264" s="165"/>
      <c r="C264" s="165"/>
      <c r="D264" s="170"/>
    </row>
    <row r="265" spans="2:4" x14ac:dyDescent="0.2">
      <c r="B265" s="165"/>
      <c r="C265" s="165"/>
      <c r="D265" s="170"/>
    </row>
    <row r="266" spans="2:4" x14ac:dyDescent="0.2">
      <c r="B266" s="165"/>
      <c r="C266" s="165"/>
      <c r="D266" s="170"/>
    </row>
    <row r="267" spans="2:4" x14ac:dyDescent="0.2">
      <c r="B267" s="165"/>
      <c r="C267" s="165"/>
      <c r="D267" s="170"/>
    </row>
    <row r="268" spans="2:4" x14ac:dyDescent="0.2">
      <c r="B268" s="165"/>
      <c r="C268" s="165"/>
      <c r="D268" s="170"/>
    </row>
    <row r="269" spans="2:4" x14ac:dyDescent="0.2">
      <c r="B269" s="165"/>
      <c r="C269" s="165"/>
      <c r="D269" s="170"/>
    </row>
    <row r="270" spans="2:4" x14ac:dyDescent="0.2">
      <c r="B270" s="165"/>
      <c r="C270" s="165"/>
      <c r="D270" s="170"/>
    </row>
    <row r="271" spans="2:4" x14ac:dyDescent="0.2">
      <c r="B271" s="165"/>
      <c r="C271" s="165"/>
      <c r="D271" s="170"/>
    </row>
    <row r="272" spans="2:4" x14ac:dyDescent="0.2">
      <c r="B272" s="165"/>
      <c r="C272" s="165"/>
      <c r="D272" s="170"/>
    </row>
    <row r="273" spans="2:4" x14ac:dyDescent="0.2">
      <c r="B273" s="165"/>
      <c r="C273" s="165"/>
      <c r="D273" s="170"/>
    </row>
    <row r="274" spans="2:4" x14ac:dyDescent="0.2">
      <c r="B274" s="165"/>
      <c r="C274" s="165"/>
      <c r="D274" s="170"/>
    </row>
    <row r="275" spans="2:4" x14ac:dyDescent="0.2">
      <c r="B275" s="165"/>
      <c r="C275" s="165"/>
      <c r="D275" s="170"/>
    </row>
    <row r="276" spans="2:4" x14ac:dyDescent="0.2">
      <c r="B276" s="165"/>
      <c r="C276" s="165"/>
      <c r="D276" s="170"/>
    </row>
    <row r="277" spans="2:4" x14ac:dyDescent="0.2">
      <c r="B277" s="165"/>
      <c r="C277" s="165"/>
      <c r="D277" s="170"/>
    </row>
    <row r="278" spans="2:4" x14ac:dyDescent="0.2">
      <c r="B278" s="165"/>
      <c r="C278" s="165"/>
      <c r="D278" s="170"/>
    </row>
    <row r="279" spans="2:4" x14ac:dyDescent="0.2">
      <c r="B279" s="165"/>
      <c r="C279" s="165"/>
      <c r="D279" s="170"/>
    </row>
    <row r="280" spans="2:4" x14ac:dyDescent="0.2">
      <c r="B280" s="165"/>
      <c r="C280" s="165"/>
      <c r="D280" s="170"/>
    </row>
    <row r="281" spans="2:4" x14ac:dyDescent="0.2">
      <c r="B281" s="165"/>
      <c r="C281" s="165"/>
      <c r="D281" s="170"/>
    </row>
    <row r="282" spans="2:4" x14ac:dyDescent="0.2">
      <c r="B282" s="165"/>
      <c r="C282" s="165"/>
      <c r="D282" s="170"/>
    </row>
    <row r="283" spans="2:4" x14ac:dyDescent="0.2">
      <c r="B283" s="165"/>
      <c r="C283" s="165"/>
      <c r="D283" s="170"/>
    </row>
    <row r="284" spans="2:4" x14ac:dyDescent="0.2">
      <c r="B284" s="165"/>
      <c r="C284" s="165"/>
      <c r="D284" s="170"/>
    </row>
    <row r="285" spans="2:4" x14ac:dyDescent="0.2">
      <c r="B285" s="165"/>
      <c r="C285" s="165"/>
      <c r="D285" s="170"/>
    </row>
    <row r="286" spans="2:4" x14ac:dyDescent="0.2">
      <c r="B286" s="165"/>
      <c r="C286" s="165"/>
      <c r="D286" s="170"/>
    </row>
    <row r="287" spans="2:4" x14ac:dyDescent="0.2">
      <c r="B287" s="165"/>
      <c r="C287" s="165"/>
      <c r="D287" s="170"/>
    </row>
    <row r="288" spans="2:4" x14ac:dyDescent="0.2">
      <c r="B288" s="165"/>
      <c r="C288" s="165"/>
      <c r="D288" s="170"/>
    </row>
    <row r="289" spans="2:4" x14ac:dyDescent="0.2">
      <c r="B289" s="165"/>
      <c r="C289" s="165"/>
      <c r="D289" s="170"/>
    </row>
    <row r="290" spans="2:4" x14ac:dyDescent="0.2">
      <c r="B290" s="165"/>
      <c r="C290" s="165"/>
      <c r="D290" s="170"/>
    </row>
    <row r="291" spans="2:4" x14ac:dyDescent="0.2">
      <c r="B291" s="165"/>
      <c r="C291" s="165"/>
      <c r="D291" s="170"/>
    </row>
    <row r="292" spans="2:4" x14ac:dyDescent="0.2">
      <c r="B292" s="165"/>
      <c r="C292" s="165"/>
      <c r="D292" s="170"/>
    </row>
    <row r="293" spans="2:4" x14ac:dyDescent="0.2">
      <c r="B293" s="165"/>
      <c r="C293" s="165"/>
      <c r="D293" s="170"/>
    </row>
    <row r="294" spans="2:4" x14ac:dyDescent="0.2">
      <c r="B294" s="165"/>
      <c r="C294" s="165"/>
      <c r="D294" s="170"/>
    </row>
    <row r="295" spans="2:4" x14ac:dyDescent="0.2">
      <c r="B295" s="165"/>
      <c r="C295" s="165"/>
      <c r="D295" s="170"/>
    </row>
    <row r="296" spans="2:4" x14ac:dyDescent="0.2">
      <c r="B296" s="165"/>
      <c r="C296" s="165"/>
      <c r="D296" s="170"/>
    </row>
    <row r="297" spans="2:4" x14ac:dyDescent="0.2">
      <c r="B297" s="165"/>
      <c r="C297" s="165"/>
      <c r="D297" s="170"/>
    </row>
    <row r="298" spans="2:4" x14ac:dyDescent="0.2">
      <c r="B298" s="165"/>
      <c r="C298" s="165"/>
      <c r="D298" s="170"/>
    </row>
    <row r="299" spans="2:4" x14ac:dyDescent="0.2">
      <c r="B299" s="165"/>
      <c r="C299" s="165"/>
      <c r="D299" s="170"/>
    </row>
    <row r="300" spans="2:4" x14ac:dyDescent="0.2">
      <c r="B300" s="165"/>
      <c r="C300" s="165"/>
      <c r="D300" s="170"/>
    </row>
    <row r="301" spans="2:4" x14ac:dyDescent="0.2">
      <c r="B301" s="165"/>
      <c r="C301" s="165"/>
      <c r="D301" s="170"/>
    </row>
    <row r="302" spans="2:4" x14ac:dyDescent="0.2">
      <c r="B302" s="165"/>
      <c r="C302" s="165"/>
      <c r="D302" s="170"/>
    </row>
    <row r="303" spans="2:4" x14ac:dyDescent="0.2">
      <c r="B303" s="165"/>
      <c r="C303" s="165"/>
      <c r="D303" s="170"/>
    </row>
    <row r="304" spans="2:4" x14ac:dyDescent="0.2">
      <c r="B304" s="165"/>
      <c r="C304" s="165"/>
      <c r="D304" s="170"/>
    </row>
    <row r="305" spans="2:4" x14ac:dyDescent="0.2">
      <c r="B305" s="165"/>
      <c r="C305" s="165"/>
      <c r="D305" s="170"/>
    </row>
    <row r="306" spans="2:4" x14ac:dyDescent="0.2">
      <c r="B306" s="165"/>
      <c r="C306" s="165"/>
      <c r="D306" s="170"/>
    </row>
    <row r="307" spans="2:4" x14ac:dyDescent="0.2">
      <c r="B307" s="165"/>
      <c r="C307" s="165"/>
      <c r="D307" s="170"/>
    </row>
    <row r="308" spans="2:4" x14ac:dyDescent="0.2">
      <c r="B308" s="165"/>
      <c r="C308" s="165"/>
      <c r="D308" s="170"/>
    </row>
    <row r="309" spans="2:4" x14ac:dyDescent="0.2">
      <c r="B309" s="165"/>
      <c r="C309" s="165"/>
      <c r="D309" s="170"/>
    </row>
    <row r="310" spans="2:4" x14ac:dyDescent="0.2">
      <c r="B310" s="165"/>
      <c r="C310" s="165"/>
      <c r="D310" s="170"/>
    </row>
    <row r="311" spans="2:4" x14ac:dyDescent="0.2">
      <c r="B311" s="165"/>
      <c r="C311" s="165"/>
      <c r="D311" s="170"/>
    </row>
    <row r="312" spans="2:4" x14ac:dyDescent="0.2">
      <c r="B312" s="165"/>
      <c r="C312" s="165"/>
      <c r="D312" s="170"/>
    </row>
    <row r="313" spans="2:4" x14ac:dyDescent="0.2">
      <c r="B313" s="165"/>
      <c r="C313" s="165"/>
      <c r="D313" s="170"/>
    </row>
    <row r="314" spans="2:4" x14ac:dyDescent="0.2">
      <c r="B314" s="165"/>
      <c r="C314" s="165"/>
      <c r="D314" s="170"/>
    </row>
    <row r="315" spans="2:4" x14ac:dyDescent="0.2">
      <c r="B315" s="165"/>
      <c r="C315" s="165"/>
      <c r="D315" s="170"/>
    </row>
    <row r="316" spans="2:4" x14ac:dyDescent="0.2">
      <c r="B316" s="165"/>
      <c r="C316" s="165"/>
      <c r="D316" s="170"/>
    </row>
    <row r="317" spans="2:4" x14ac:dyDescent="0.2">
      <c r="B317" s="165"/>
      <c r="C317" s="165"/>
      <c r="D317" s="170"/>
    </row>
    <row r="318" spans="2:4" x14ac:dyDescent="0.2">
      <c r="B318" s="165"/>
      <c r="C318" s="165"/>
      <c r="D318" s="170"/>
    </row>
    <row r="319" spans="2:4" x14ac:dyDescent="0.2">
      <c r="B319" s="165"/>
      <c r="C319" s="165"/>
      <c r="D319" s="170"/>
    </row>
    <row r="320" spans="2:4" x14ac:dyDescent="0.2">
      <c r="B320" s="165"/>
      <c r="C320" s="165"/>
      <c r="D320" s="170"/>
    </row>
    <row r="321" spans="2:4" x14ac:dyDescent="0.2">
      <c r="B321" s="165"/>
      <c r="C321" s="165"/>
      <c r="D321" s="170"/>
    </row>
    <row r="322" spans="2:4" x14ac:dyDescent="0.2">
      <c r="B322" s="165"/>
      <c r="C322" s="165"/>
      <c r="D322" s="170"/>
    </row>
    <row r="323" spans="2:4" x14ac:dyDescent="0.2">
      <c r="B323" s="165"/>
      <c r="C323" s="165"/>
      <c r="D323" s="170"/>
    </row>
    <row r="324" spans="2:4" x14ac:dyDescent="0.2">
      <c r="B324" s="165"/>
      <c r="C324" s="165"/>
      <c r="D324" s="170"/>
    </row>
    <row r="325" spans="2:4" x14ac:dyDescent="0.2">
      <c r="B325" s="165"/>
      <c r="C325" s="165"/>
      <c r="D325" s="170"/>
    </row>
    <row r="326" spans="2:4" x14ac:dyDescent="0.2">
      <c r="B326" s="165"/>
      <c r="C326" s="165"/>
      <c r="D326" s="170"/>
    </row>
    <row r="327" spans="2:4" x14ac:dyDescent="0.2">
      <c r="B327" s="165"/>
      <c r="C327" s="165"/>
      <c r="D327" s="170"/>
    </row>
    <row r="328" spans="2:4" x14ac:dyDescent="0.2">
      <c r="B328" s="165"/>
      <c r="C328" s="165"/>
      <c r="D328" s="170"/>
    </row>
    <row r="329" spans="2:4" x14ac:dyDescent="0.2">
      <c r="B329" s="165"/>
      <c r="C329" s="165"/>
      <c r="D329" s="170"/>
    </row>
    <row r="330" spans="2:4" x14ac:dyDescent="0.2">
      <c r="B330" s="165"/>
      <c r="C330" s="165"/>
      <c r="D330" s="170"/>
    </row>
    <row r="331" spans="2:4" x14ac:dyDescent="0.2">
      <c r="B331" s="165"/>
      <c r="C331" s="165"/>
      <c r="D331" s="170"/>
    </row>
    <row r="332" spans="2:4" x14ac:dyDescent="0.2">
      <c r="B332" s="165"/>
      <c r="C332" s="165"/>
      <c r="D332" s="170"/>
    </row>
    <row r="333" spans="2:4" x14ac:dyDescent="0.2">
      <c r="B333" s="165"/>
      <c r="C333" s="165"/>
      <c r="D333" s="170"/>
    </row>
    <row r="334" spans="2:4" x14ac:dyDescent="0.2">
      <c r="B334" s="165"/>
      <c r="C334" s="165"/>
      <c r="D334" s="170"/>
    </row>
    <row r="335" spans="2:4" x14ac:dyDescent="0.2">
      <c r="B335" s="165"/>
      <c r="C335" s="165"/>
      <c r="D335" s="170"/>
    </row>
    <row r="336" spans="2:4" x14ac:dyDescent="0.2">
      <c r="B336" s="165"/>
      <c r="C336" s="165"/>
      <c r="D336" s="170"/>
    </row>
    <row r="337" spans="2:4" x14ac:dyDescent="0.2">
      <c r="B337" s="165"/>
      <c r="C337" s="165"/>
      <c r="D337" s="170"/>
    </row>
    <row r="338" spans="2:4" x14ac:dyDescent="0.2">
      <c r="B338" s="165"/>
      <c r="C338" s="165"/>
      <c r="D338" s="170"/>
    </row>
    <row r="339" spans="2:4" x14ac:dyDescent="0.2">
      <c r="B339" s="165"/>
      <c r="C339" s="165"/>
      <c r="D339" s="170"/>
    </row>
    <row r="340" spans="2:4" x14ac:dyDescent="0.2">
      <c r="B340" s="165"/>
      <c r="C340" s="165"/>
      <c r="D340" s="170"/>
    </row>
    <row r="341" spans="2:4" x14ac:dyDescent="0.2">
      <c r="B341" s="165"/>
      <c r="C341" s="165"/>
      <c r="D341" s="170"/>
    </row>
    <row r="342" spans="2:4" x14ac:dyDescent="0.2">
      <c r="B342" s="165"/>
      <c r="C342" s="165"/>
      <c r="D342" s="170"/>
    </row>
    <row r="343" spans="2:4" x14ac:dyDescent="0.2">
      <c r="B343" s="165"/>
      <c r="C343" s="165"/>
      <c r="D343" s="170"/>
    </row>
    <row r="344" spans="2:4" x14ac:dyDescent="0.2">
      <c r="B344" s="165"/>
      <c r="C344" s="165"/>
      <c r="D344" s="170"/>
    </row>
    <row r="345" spans="2:4" x14ac:dyDescent="0.2">
      <c r="B345" s="165"/>
      <c r="C345" s="165"/>
      <c r="D345" s="170"/>
    </row>
    <row r="346" spans="2:4" x14ac:dyDescent="0.2">
      <c r="B346" s="165"/>
      <c r="C346" s="165"/>
      <c r="D346" s="170"/>
    </row>
    <row r="347" spans="2:4" x14ac:dyDescent="0.2">
      <c r="B347" s="165"/>
      <c r="C347" s="165"/>
      <c r="D347" s="170"/>
    </row>
    <row r="348" spans="2:4" x14ac:dyDescent="0.2">
      <c r="B348" s="165"/>
      <c r="C348" s="165"/>
      <c r="D348" s="170"/>
    </row>
    <row r="349" spans="2:4" x14ac:dyDescent="0.2">
      <c r="B349" s="165"/>
      <c r="C349" s="165"/>
      <c r="D349" s="170"/>
    </row>
    <row r="350" spans="2:4" x14ac:dyDescent="0.2">
      <c r="B350" s="165"/>
      <c r="C350" s="165"/>
      <c r="D350" s="170"/>
    </row>
    <row r="351" spans="2:4" x14ac:dyDescent="0.2">
      <c r="B351" s="165"/>
      <c r="C351" s="165"/>
      <c r="D351" s="170"/>
    </row>
    <row r="352" spans="2:4" x14ac:dyDescent="0.2">
      <c r="B352" s="165"/>
      <c r="C352" s="165"/>
      <c r="D352" s="170"/>
    </row>
    <row r="353" spans="2:4" x14ac:dyDescent="0.2">
      <c r="B353" s="165"/>
      <c r="C353" s="165"/>
      <c r="D353" s="170"/>
    </row>
    <row r="354" spans="2:4" x14ac:dyDescent="0.2">
      <c r="B354" s="165"/>
      <c r="C354" s="165"/>
      <c r="D354" s="170"/>
    </row>
    <row r="355" spans="2:4" x14ac:dyDescent="0.2">
      <c r="B355" s="165"/>
      <c r="C355" s="165"/>
      <c r="D355" s="170"/>
    </row>
    <row r="356" spans="2:4" x14ac:dyDescent="0.2">
      <c r="B356" s="165"/>
      <c r="C356" s="165"/>
      <c r="D356" s="170"/>
    </row>
    <row r="357" spans="2:4" x14ac:dyDescent="0.2">
      <c r="B357" s="165"/>
      <c r="C357" s="165"/>
      <c r="D357" s="170"/>
    </row>
    <row r="358" spans="2:4" x14ac:dyDescent="0.2">
      <c r="B358" s="165"/>
      <c r="C358" s="165"/>
      <c r="D358" s="170"/>
    </row>
    <row r="359" spans="2:4" x14ac:dyDescent="0.2">
      <c r="B359" s="165"/>
      <c r="C359" s="165"/>
      <c r="D359" s="170"/>
    </row>
    <row r="360" spans="2:4" x14ac:dyDescent="0.2">
      <c r="B360" s="165"/>
      <c r="C360" s="165"/>
      <c r="D360" s="170"/>
    </row>
    <row r="361" spans="2:4" x14ac:dyDescent="0.2">
      <c r="B361" s="165"/>
      <c r="C361" s="165"/>
      <c r="D361" s="170"/>
    </row>
    <row r="362" spans="2:4" x14ac:dyDescent="0.2">
      <c r="B362" s="165"/>
      <c r="C362" s="165"/>
      <c r="D362" s="170"/>
    </row>
    <row r="363" spans="2:4" x14ac:dyDescent="0.2">
      <c r="B363" s="165"/>
      <c r="C363" s="165"/>
      <c r="D363" s="170"/>
    </row>
    <row r="364" spans="2:4" x14ac:dyDescent="0.2">
      <c r="B364" s="165"/>
      <c r="C364" s="165"/>
      <c r="D364" s="170"/>
    </row>
    <row r="365" spans="2:4" x14ac:dyDescent="0.2">
      <c r="B365" s="165"/>
      <c r="C365" s="165"/>
      <c r="D365" s="170"/>
    </row>
    <row r="366" spans="2:4" x14ac:dyDescent="0.2">
      <c r="B366" s="165"/>
      <c r="C366" s="165"/>
      <c r="D366" s="170"/>
    </row>
    <row r="367" spans="2:4" x14ac:dyDescent="0.2">
      <c r="B367" s="165"/>
      <c r="C367" s="165"/>
      <c r="D367" s="170"/>
    </row>
    <row r="368" spans="2:4" x14ac:dyDescent="0.2">
      <c r="B368" s="165"/>
      <c r="C368" s="165"/>
      <c r="D368" s="170"/>
    </row>
    <row r="369" spans="2:4" x14ac:dyDescent="0.2">
      <c r="B369" s="165"/>
      <c r="C369" s="165"/>
      <c r="D369" s="170"/>
    </row>
    <row r="370" spans="2:4" x14ac:dyDescent="0.2">
      <c r="B370" s="165"/>
      <c r="C370" s="165"/>
      <c r="D370" s="170"/>
    </row>
    <row r="371" spans="2:4" x14ac:dyDescent="0.2">
      <c r="B371" s="165"/>
      <c r="C371" s="165"/>
      <c r="D371" s="170"/>
    </row>
    <row r="372" spans="2:4" x14ac:dyDescent="0.2">
      <c r="B372" s="165"/>
      <c r="C372" s="165"/>
      <c r="D372" s="170"/>
    </row>
    <row r="373" spans="2:4" x14ac:dyDescent="0.2">
      <c r="B373" s="165"/>
      <c r="C373" s="165"/>
      <c r="D373" s="170"/>
    </row>
    <row r="374" spans="2:4" x14ac:dyDescent="0.2">
      <c r="B374" s="165"/>
      <c r="C374" s="165"/>
      <c r="D374" s="170"/>
    </row>
    <row r="375" spans="2:4" x14ac:dyDescent="0.2">
      <c r="B375" s="165"/>
      <c r="C375" s="165"/>
      <c r="D375" s="170"/>
    </row>
    <row r="376" spans="2:4" x14ac:dyDescent="0.2">
      <c r="B376" s="165"/>
      <c r="C376" s="165"/>
      <c r="D376" s="170"/>
    </row>
    <row r="377" spans="2:4" x14ac:dyDescent="0.2">
      <c r="B377" s="165"/>
      <c r="C377" s="165"/>
      <c r="D377" s="170"/>
    </row>
    <row r="378" spans="2:4" x14ac:dyDescent="0.2">
      <c r="B378" s="165"/>
      <c r="C378" s="165"/>
      <c r="D378" s="170"/>
    </row>
    <row r="379" spans="2:4" x14ac:dyDescent="0.2">
      <c r="B379" s="165"/>
      <c r="C379" s="165"/>
      <c r="D379" s="170"/>
    </row>
    <row r="380" spans="2:4" x14ac:dyDescent="0.2">
      <c r="B380" s="165"/>
      <c r="C380" s="165"/>
      <c r="D380" s="170"/>
    </row>
    <row r="381" spans="2:4" x14ac:dyDescent="0.2">
      <c r="B381" s="165"/>
      <c r="C381" s="165"/>
      <c r="D381" s="170"/>
    </row>
    <row r="382" spans="2:4" x14ac:dyDescent="0.2">
      <c r="B382" s="165"/>
      <c r="C382" s="165"/>
      <c r="D382" s="170"/>
    </row>
    <row r="383" spans="2:4" x14ac:dyDescent="0.2">
      <c r="B383" s="165"/>
      <c r="C383" s="165"/>
      <c r="D383" s="170"/>
    </row>
    <row r="384" spans="2:4" x14ac:dyDescent="0.2">
      <c r="B384" s="165"/>
      <c r="C384" s="165"/>
      <c r="D384" s="170"/>
    </row>
    <row r="385" spans="2:4" x14ac:dyDescent="0.2">
      <c r="B385" s="165"/>
      <c r="C385" s="165"/>
      <c r="D385" s="170"/>
    </row>
    <row r="386" spans="2:4" x14ac:dyDescent="0.2">
      <c r="B386" s="165"/>
      <c r="C386" s="165"/>
      <c r="D386" s="170"/>
    </row>
    <row r="387" spans="2:4" x14ac:dyDescent="0.2">
      <c r="B387" s="165"/>
      <c r="C387" s="165"/>
      <c r="D387" s="170"/>
    </row>
    <row r="388" spans="2:4" x14ac:dyDescent="0.2">
      <c r="B388" s="165"/>
      <c r="C388" s="165"/>
      <c r="D388" s="170"/>
    </row>
    <row r="389" spans="2:4" x14ac:dyDescent="0.2">
      <c r="B389" s="165"/>
      <c r="C389" s="165"/>
      <c r="D389" s="170"/>
    </row>
    <row r="390" spans="2:4" x14ac:dyDescent="0.2">
      <c r="B390" s="165"/>
      <c r="C390" s="165"/>
      <c r="D390" s="170"/>
    </row>
    <row r="391" spans="2:4" x14ac:dyDescent="0.2">
      <c r="B391" s="165"/>
      <c r="C391" s="165"/>
      <c r="D391" s="170"/>
    </row>
    <row r="392" spans="2:4" x14ac:dyDescent="0.2">
      <c r="B392" s="165"/>
      <c r="C392" s="165"/>
      <c r="D392" s="170"/>
    </row>
    <row r="393" spans="2:4" x14ac:dyDescent="0.2">
      <c r="B393" s="165"/>
      <c r="C393" s="165"/>
      <c r="D393" s="170"/>
    </row>
    <row r="394" spans="2:4" x14ac:dyDescent="0.2">
      <c r="B394" s="165"/>
      <c r="C394" s="165"/>
      <c r="D394" s="170"/>
    </row>
    <row r="395" spans="2:4" x14ac:dyDescent="0.2">
      <c r="B395" s="165"/>
      <c r="C395" s="165"/>
      <c r="D395" s="170"/>
    </row>
    <row r="396" spans="2:4" x14ac:dyDescent="0.2">
      <c r="B396" s="165"/>
      <c r="C396" s="165"/>
      <c r="D396" s="170"/>
    </row>
    <row r="397" spans="2:4" x14ac:dyDescent="0.2">
      <c r="B397" s="165"/>
      <c r="C397" s="165"/>
      <c r="D397" s="170"/>
    </row>
    <row r="398" spans="2:4" x14ac:dyDescent="0.2">
      <c r="B398" s="165"/>
      <c r="C398" s="165"/>
      <c r="D398" s="170"/>
    </row>
    <row r="399" spans="2:4" x14ac:dyDescent="0.2">
      <c r="B399" s="165"/>
      <c r="C399" s="165"/>
      <c r="D399" s="170"/>
    </row>
    <row r="400" spans="2:4" x14ac:dyDescent="0.2">
      <c r="B400" s="165"/>
      <c r="C400" s="165"/>
      <c r="D400" s="170"/>
    </row>
    <row r="401" spans="2:4" x14ac:dyDescent="0.2">
      <c r="B401" s="165"/>
      <c r="C401" s="165"/>
      <c r="D401" s="170"/>
    </row>
    <row r="402" spans="2:4" x14ac:dyDescent="0.2">
      <c r="B402" s="165"/>
      <c r="C402" s="165"/>
      <c r="D402" s="170"/>
    </row>
    <row r="403" spans="2:4" x14ac:dyDescent="0.2">
      <c r="B403" s="165"/>
      <c r="C403" s="165"/>
      <c r="D403" s="170"/>
    </row>
    <row r="404" spans="2:4" x14ac:dyDescent="0.2">
      <c r="B404" s="165"/>
      <c r="C404" s="165"/>
      <c r="D404" s="170"/>
    </row>
    <row r="405" spans="2:4" x14ac:dyDescent="0.2">
      <c r="B405" s="165"/>
      <c r="C405" s="165"/>
      <c r="D405" s="170"/>
    </row>
    <row r="406" spans="2:4" x14ac:dyDescent="0.2">
      <c r="B406" s="165"/>
      <c r="C406" s="165"/>
      <c r="D406" s="170"/>
    </row>
    <row r="407" spans="2:4" x14ac:dyDescent="0.2">
      <c r="B407" s="165"/>
      <c r="C407" s="165"/>
      <c r="D407" s="170"/>
    </row>
    <row r="408" spans="2:4" x14ac:dyDescent="0.2">
      <c r="B408" s="165"/>
      <c r="C408" s="165"/>
      <c r="D408" s="170"/>
    </row>
    <row r="409" spans="2:4" x14ac:dyDescent="0.2">
      <c r="B409" s="165"/>
      <c r="C409" s="165"/>
      <c r="D409" s="170"/>
    </row>
    <row r="410" spans="2:4" x14ac:dyDescent="0.2">
      <c r="B410" s="165"/>
      <c r="C410" s="165"/>
      <c r="D410" s="170"/>
    </row>
    <row r="411" spans="2:4" x14ac:dyDescent="0.2">
      <c r="B411" s="165"/>
      <c r="C411" s="165"/>
      <c r="D411" s="170"/>
    </row>
    <row r="412" spans="2:4" x14ac:dyDescent="0.2">
      <c r="B412" s="165"/>
      <c r="C412" s="165"/>
      <c r="D412" s="170"/>
    </row>
    <row r="413" spans="2:4" x14ac:dyDescent="0.2">
      <c r="B413" s="165"/>
      <c r="C413" s="165"/>
      <c r="D413" s="170"/>
    </row>
    <row r="414" spans="2:4" x14ac:dyDescent="0.2">
      <c r="B414" s="165"/>
      <c r="C414" s="165"/>
      <c r="D414" s="170"/>
    </row>
    <row r="415" spans="2:4" x14ac:dyDescent="0.2">
      <c r="B415" s="165"/>
      <c r="C415" s="165"/>
      <c r="D415" s="170"/>
    </row>
    <row r="416" spans="2:4" x14ac:dyDescent="0.2">
      <c r="B416" s="165"/>
      <c r="C416" s="165"/>
      <c r="D416" s="170"/>
    </row>
    <row r="417" spans="2:4" x14ac:dyDescent="0.2">
      <c r="B417" s="165"/>
      <c r="C417" s="165"/>
      <c r="D417" s="170"/>
    </row>
    <row r="418" spans="2:4" x14ac:dyDescent="0.2">
      <c r="B418" s="165"/>
      <c r="C418" s="165"/>
      <c r="D418" s="170"/>
    </row>
    <row r="419" spans="2:4" x14ac:dyDescent="0.2">
      <c r="B419" s="165"/>
      <c r="C419" s="165"/>
      <c r="D419" s="170"/>
    </row>
    <row r="420" spans="2:4" x14ac:dyDescent="0.2">
      <c r="B420" s="165"/>
      <c r="C420" s="165"/>
      <c r="D420" s="170"/>
    </row>
    <row r="421" spans="2:4" x14ac:dyDescent="0.2">
      <c r="B421" s="165"/>
      <c r="C421" s="165"/>
      <c r="D421" s="170"/>
    </row>
    <row r="422" spans="2:4" x14ac:dyDescent="0.2">
      <c r="B422" s="165"/>
      <c r="C422" s="165"/>
      <c r="D422" s="170"/>
    </row>
    <row r="423" spans="2:4" x14ac:dyDescent="0.2">
      <c r="B423" s="165"/>
      <c r="C423" s="165"/>
      <c r="D423" s="170"/>
    </row>
    <row r="424" spans="2:4" x14ac:dyDescent="0.2">
      <c r="B424" s="165"/>
      <c r="C424" s="165"/>
      <c r="D424" s="170"/>
    </row>
    <row r="425" spans="2:4" x14ac:dyDescent="0.2">
      <c r="B425" s="165"/>
      <c r="C425" s="165"/>
      <c r="D425" s="170"/>
    </row>
    <row r="426" spans="2:4" x14ac:dyDescent="0.2">
      <c r="B426" s="165"/>
      <c r="C426" s="165"/>
      <c r="D426" s="170"/>
    </row>
    <row r="427" spans="2:4" x14ac:dyDescent="0.2">
      <c r="B427" s="165"/>
      <c r="C427" s="165"/>
      <c r="D427" s="170"/>
    </row>
    <row r="428" spans="2:4" x14ac:dyDescent="0.2">
      <c r="B428" s="165"/>
      <c r="C428" s="165"/>
      <c r="D428" s="170"/>
    </row>
    <row r="429" spans="2:4" x14ac:dyDescent="0.2">
      <c r="B429" s="165"/>
      <c r="C429" s="165"/>
      <c r="D429" s="170"/>
    </row>
    <row r="430" spans="2:4" x14ac:dyDescent="0.2">
      <c r="B430" s="165"/>
      <c r="C430" s="165"/>
      <c r="D430" s="170"/>
    </row>
    <row r="431" spans="2:4" x14ac:dyDescent="0.2">
      <c r="B431" s="165"/>
      <c r="C431" s="165"/>
      <c r="D431" s="170"/>
    </row>
    <row r="432" spans="2:4" x14ac:dyDescent="0.2">
      <c r="B432" s="165"/>
      <c r="C432" s="165"/>
      <c r="D432" s="170"/>
    </row>
    <row r="433" spans="2:4" x14ac:dyDescent="0.2">
      <c r="B433" s="165"/>
      <c r="C433" s="165"/>
      <c r="D433" s="170"/>
    </row>
    <row r="434" spans="2:4" x14ac:dyDescent="0.2">
      <c r="B434" s="165"/>
      <c r="C434" s="165"/>
      <c r="D434" s="170"/>
    </row>
    <row r="435" spans="2:4" x14ac:dyDescent="0.2">
      <c r="B435" s="165"/>
      <c r="C435" s="165"/>
      <c r="D435" s="170"/>
    </row>
    <row r="436" spans="2:4" x14ac:dyDescent="0.2">
      <c r="B436" s="165"/>
      <c r="C436" s="165"/>
      <c r="D436" s="170"/>
    </row>
    <row r="437" spans="2:4" x14ac:dyDescent="0.2">
      <c r="B437" s="165"/>
      <c r="C437" s="165"/>
      <c r="D437" s="170"/>
    </row>
    <row r="438" spans="2:4" x14ac:dyDescent="0.2">
      <c r="B438" s="165"/>
      <c r="C438" s="165"/>
      <c r="D438" s="170"/>
    </row>
    <row r="439" spans="2:4" x14ac:dyDescent="0.2">
      <c r="B439" s="165"/>
      <c r="C439" s="165"/>
      <c r="D439" s="170"/>
    </row>
    <row r="440" spans="2:4" x14ac:dyDescent="0.2">
      <c r="B440" s="165"/>
      <c r="C440" s="165"/>
      <c r="D440" s="170"/>
    </row>
    <row r="441" spans="2:4" x14ac:dyDescent="0.2">
      <c r="B441" s="165"/>
      <c r="C441" s="165"/>
      <c r="D441" s="170"/>
    </row>
    <row r="442" spans="2:4" x14ac:dyDescent="0.2">
      <c r="B442" s="165"/>
      <c r="C442" s="165"/>
      <c r="D442" s="170"/>
    </row>
    <row r="443" spans="2:4" x14ac:dyDescent="0.2">
      <c r="B443" s="165"/>
      <c r="C443" s="165"/>
      <c r="D443" s="170"/>
    </row>
    <row r="444" spans="2:4" x14ac:dyDescent="0.2">
      <c r="B444" s="165"/>
      <c r="C444" s="165"/>
      <c r="D444" s="170"/>
    </row>
    <row r="445" spans="2:4" x14ac:dyDescent="0.2">
      <c r="B445" s="165"/>
      <c r="C445" s="165"/>
      <c r="D445" s="170"/>
    </row>
    <row r="446" spans="2:4" x14ac:dyDescent="0.2">
      <c r="B446" s="165"/>
      <c r="C446" s="165"/>
      <c r="D446" s="170"/>
    </row>
    <row r="447" spans="2:4" x14ac:dyDescent="0.2">
      <c r="B447" s="165"/>
      <c r="C447" s="165"/>
      <c r="D447" s="170"/>
    </row>
    <row r="448" spans="2:4" x14ac:dyDescent="0.2">
      <c r="B448" s="165"/>
      <c r="C448" s="165"/>
      <c r="D448" s="170"/>
    </row>
    <row r="449" spans="2:4" x14ac:dyDescent="0.2">
      <c r="B449" s="165"/>
      <c r="C449" s="165"/>
      <c r="D449" s="170"/>
    </row>
    <row r="450" spans="2:4" x14ac:dyDescent="0.2">
      <c r="B450" s="165"/>
      <c r="C450" s="165"/>
      <c r="D450" s="170"/>
    </row>
    <row r="451" spans="2:4" x14ac:dyDescent="0.2">
      <c r="B451" s="165"/>
      <c r="C451" s="165"/>
      <c r="D451" s="170"/>
    </row>
    <row r="452" spans="2:4" x14ac:dyDescent="0.2">
      <c r="B452" s="165"/>
      <c r="C452" s="165"/>
      <c r="D452" s="170"/>
    </row>
    <row r="453" spans="2:4" x14ac:dyDescent="0.2">
      <c r="B453" s="165"/>
      <c r="C453" s="165"/>
      <c r="D453" s="170"/>
    </row>
    <row r="454" spans="2:4" x14ac:dyDescent="0.2">
      <c r="B454" s="165"/>
      <c r="C454" s="165"/>
      <c r="D454" s="170"/>
    </row>
    <row r="455" spans="2:4" x14ac:dyDescent="0.2">
      <c r="B455" s="165"/>
      <c r="C455" s="165"/>
      <c r="D455" s="170"/>
    </row>
    <row r="456" spans="2:4" x14ac:dyDescent="0.2">
      <c r="B456" s="165"/>
      <c r="C456" s="165"/>
      <c r="D456" s="170"/>
    </row>
    <row r="457" spans="2:4" x14ac:dyDescent="0.2">
      <c r="B457" s="165"/>
      <c r="C457" s="165"/>
      <c r="D457" s="170"/>
    </row>
    <row r="458" spans="2:4" x14ac:dyDescent="0.2">
      <c r="B458" s="165"/>
      <c r="C458" s="165"/>
      <c r="D458" s="170"/>
    </row>
    <row r="459" spans="2:4" x14ac:dyDescent="0.2">
      <c r="B459" s="165"/>
      <c r="C459" s="165"/>
      <c r="D459" s="170"/>
    </row>
    <row r="460" spans="2:4" x14ac:dyDescent="0.2">
      <c r="B460" s="165"/>
      <c r="C460" s="165"/>
      <c r="D460" s="170"/>
    </row>
    <row r="461" spans="2:4" x14ac:dyDescent="0.2">
      <c r="B461" s="165"/>
      <c r="C461" s="165"/>
      <c r="D461" s="170"/>
    </row>
    <row r="462" spans="2:4" x14ac:dyDescent="0.2">
      <c r="B462" s="165"/>
      <c r="C462" s="165"/>
      <c r="D462" s="170"/>
    </row>
    <row r="463" spans="2:4" x14ac:dyDescent="0.2">
      <c r="B463" s="165"/>
      <c r="C463" s="165"/>
      <c r="D463" s="170"/>
    </row>
    <row r="464" spans="2:4" x14ac:dyDescent="0.2">
      <c r="B464" s="165"/>
      <c r="C464" s="165"/>
      <c r="D464" s="170"/>
    </row>
    <row r="465" spans="2:4" x14ac:dyDescent="0.2">
      <c r="B465" s="165"/>
      <c r="C465" s="165"/>
      <c r="D465" s="170"/>
    </row>
    <row r="466" spans="2:4" x14ac:dyDescent="0.2">
      <c r="B466" s="165"/>
      <c r="C466" s="165"/>
      <c r="D466" s="170"/>
    </row>
    <row r="467" spans="2:4" x14ac:dyDescent="0.2">
      <c r="B467" s="165"/>
      <c r="C467" s="165"/>
      <c r="D467" s="170"/>
    </row>
    <row r="468" spans="2:4" x14ac:dyDescent="0.2">
      <c r="B468" s="165"/>
      <c r="C468" s="165"/>
      <c r="D468" s="170"/>
    </row>
    <row r="469" spans="2:4" x14ac:dyDescent="0.2">
      <c r="B469" s="165"/>
      <c r="C469" s="165"/>
      <c r="D469" s="170"/>
    </row>
    <row r="470" spans="2:4" x14ac:dyDescent="0.2">
      <c r="B470" s="165"/>
      <c r="C470" s="165"/>
      <c r="D470" s="170"/>
    </row>
    <row r="471" spans="2:4" x14ac:dyDescent="0.2">
      <c r="B471" s="165"/>
      <c r="C471" s="165"/>
      <c r="D471" s="170"/>
    </row>
    <row r="472" spans="2:4" x14ac:dyDescent="0.2">
      <c r="B472" s="165"/>
      <c r="C472" s="165"/>
      <c r="D472" s="170"/>
    </row>
    <row r="473" spans="2:4" x14ac:dyDescent="0.2">
      <c r="B473" s="165"/>
      <c r="C473" s="165"/>
      <c r="D473" s="170"/>
    </row>
    <row r="474" spans="2:4" x14ac:dyDescent="0.2">
      <c r="B474" s="165"/>
      <c r="C474" s="165"/>
      <c r="D474" s="170"/>
    </row>
    <row r="475" spans="2:4" x14ac:dyDescent="0.2">
      <c r="B475" s="165"/>
      <c r="C475" s="165"/>
      <c r="D475" s="170"/>
    </row>
    <row r="476" spans="2:4" x14ac:dyDescent="0.2">
      <c r="B476" s="165"/>
      <c r="C476" s="165"/>
      <c r="D476" s="170"/>
    </row>
    <row r="477" spans="2:4" x14ac:dyDescent="0.2">
      <c r="B477" s="165"/>
      <c r="C477" s="165"/>
      <c r="D477" s="170"/>
    </row>
    <row r="478" spans="2:4" x14ac:dyDescent="0.2">
      <c r="B478" s="165"/>
      <c r="C478" s="165"/>
      <c r="D478" s="170"/>
    </row>
    <row r="479" spans="2:4" x14ac:dyDescent="0.2">
      <c r="B479" s="165"/>
      <c r="C479" s="165"/>
      <c r="D479" s="170"/>
    </row>
    <row r="480" spans="2:4" x14ac:dyDescent="0.2">
      <c r="B480" s="165"/>
      <c r="C480" s="165"/>
      <c r="D480" s="170"/>
    </row>
    <row r="481" spans="2:4" x14ac:dyDescent="0.2">
      <c r="B481" s="165"/>
      <c r="C481" s="165"/>
      <c r="D481" s="170"/>
    </row>
    <row r="482" spans="2:4" x14ac:dyDescent="0.2">
      <c r="B482" s="165"/>
      <c r="C482" s="165"/>
      <c r="D482" s="170"/>
    </row>
    <row r="483" spans="2:4" x14ac:dyDescent="0.2">
      <c r="B483" s="165"/>
      <c r="C483" s="165"/>
      <c r="D483" s="170"/>
    </row>
    <row r="484" spans="2:4" x14ac:dyDescent="0.2">
      <c r="B484" s="165"/>
      <c r="C484" s="165"/>
      <c r="D484" s="170"/>
    </row>
    <row r="485" spans="2:4" x14ac:dyDescent="0.2">
      <c r="B485" s="165"/>
      <c r="C485" s="165"/>
      <c r="D485" s="170"/>
    </row>
    <row r="486" spans="2:4" x14ac:dyDescent="0.2">
      <c r="B486" s="165"/>
      <c r="C486" s="165"/>
      <c r="D486" s="170"/>
    </row>
    <row r="487" spans="2:4" x14ac:dyDescent="0.2">
      <c r="B487" s="165"/>
      <c r="C487" s="165"/>
      <c r="D487" s="170"/>
    </row>
    <row r="488" spans="2:4" x14ac:dyDescent="0.2">
      <c r="B488" s="165"/>
      <c r="C488" s="165"/>
      <c r="D488" s="170"/>
    </row>
    <row r="489" spans="2:4" x14ac:dyDescent="0.2">
      <c r="B489" s="165"/>
      <c r="C489" s="165"/>
      <c r="D489" s="170"/>
    </row>
    <row r="490" spans="2:4" x14ac:dyDescent="0.2">
      <c r="B490" s="165"/>
      <c r="C490" s="165"/>
      <c r="D490" s="170"/>
    </row>
    <row r="491" spans="2:4" x14ac:dyDescent="0.2">
      <c r="B491" s="165"/>
      <c r="C491" s="165"/>
      <c r="D491" s="170"/>
    </row>
    <row r="492" spans="2:4" x14ac:dyDescent="0.2">
      <c r="B492" s="165"/>
      <c r="C492" s="165"/>
      <c r="D492" s="170"/>
    </row>
    <row r="493" spans="2:4" x14ac:dyDescent="0.2">
      <c r="B493" s="165"/>
      <c r="C493" s="165"/>
      <c r="D493" s="170"/>
    </row>
    <row r="494" spans="2:4" x14ac:dyDescent="0.2">
      <c r="B494" s="165"/>
      <c r="C494" s="165"/>
      <c r="D494" s="170"/>
    </row>
    <row r="495" spans="2:4" x14ac:dyDescent="0.2">
      <c r="B495" s="165"/>
      <c r="C495" s="165"/>
      <c r="D495" s="170"/>
    </row>
    <row r="496" spans="2:4" x14ac:dyDescent="0.2">
      <c r="B496" s="165"/>
      <c r="C496" s="165"/>
      <c r="D496" s="170"/>
    </row>
    <row r="497" spans="2:4" x14ac:dyDescent="0.2">
      <c r="B497" s="165"/>
      <c r="C497" s="165"/>
      <c r="D497" s="170"/>
    </row>
    <row r="498" spans="2:4" x14ac:dyDescent="0.2">
      <c r="B498" s="165"/>
      <c r="C498" s="165"/>
      <c r="D498" s="170"/>
    </row>
    <row r="499" spans="2:4" x14ac:dyDescent="0.2">
      <c r="B499" s="165"/>
      <c r="C499" s="165"/>
      <c r="D499" s="170"/>
    </row>
    <row r="500" spans="2:4" x14ac:dyDescent="0.2">
      <c r="B500" s="165"/>
      <c r="C500" s="165"/>
      <c r="D500" s="170"/>
    </row>
    <row r="501" spans="2:4" x14ac:dyDescent="0.2">
      <c r="B501" s="165"/>
      <c r="C501" s="165"/>
      <c r="D501" s="170"/>
    </row>
    <row r="502" spans="2:4" x14ac:dyDescent="0.2">
      <c r="B502" s="165"/>
      <c r="C502" s="165"/>
      <c r="D502" s="170"/>
    </row>
    <row r="503" spans="2:4" x14ac:dyDescent="0.2">
      <c r="B503" s="165"/>
      <c r="C503" s="165"/>
      <c r="D503" s="170"/>
    </row>
    <row r="504" spans="2:4" x14ac:dyDescent="0.2">
      <c r="B504" s="165"/>
      <c r="C504" s="165"/>
      <c r="D504" s="170"/>
    </row>
    <row r="505" spans="2:4" x14ac:dyDescent="0.2">
      <c r="B505" s="165"/>
      <c r="C505" s="165"/>
      <c r="D505" s="170"/>
    </row>
    <row r="506" spans="2:4" x14ac:dyDescent="0.2">
      <c r="B506" s="165"/>
      <c r="C506" s="165"/>
      <c r="D506" s="170"/>
    </row>
    <row r="507" spans="2:4" x14ac:dyDescent="0.2">
      <c r="B507" s="165"/>
      <c r="C507" s="165"/>
      <c r="D507" s="170"/>
    </row>
    <row r="508" spans="2:4" x14ac:dyDescent="0.2">
      <c r="B508" s="165"/>
      <c r="C508" s="165"/>
      <c r="D508" s="170"/>
    </row>
    <row r="509" spans="2:4" x14ac:dyDescent="0.2">
      <c r="B509" s="165"/>
      <c r="C509" s="165"/>
      <c r="D509" s="170"/>
    </row>
    <row r="510" spans="2:4" x14ac:dyDescent="0.2">
      <c r="B510" s="165"/>
      <c r="C510" s="165"/>
      <c r="D510" s="170"/>
    </row>
    <row r="511" spans="2:4" x14ac:dyDescent="0.2">
      <c r="B511" s="165"/>
      <c r="C511" s="165"/>
      <c r="D511" s="170"/>
    </row>
    <row r="512" spans="2:4" x14ac:dyDescent="0.2">
      <c r="B512" s="165"/>
      <c r="C512" s="165"/>
      <c r="D512" s="170"/>
    </row>
    <row r="513" spans="2:4" x14ac:dyDescent="0.2">
      <c r="B513" s="165"/>
      <c r="C513" s="165"/>
      <c r="D513" s="170"/>
    </row>
    <row r="514" spans="2:4" x14ac:dyDescent="0.2">
      <c r="B514" s="165"/>
      <c r="C514" s="165"/>
      <c r="D514" s="170"/>
    </row>
    <row r="515" spans="2:4" x14ac:dyDescent="0.2">
      <c r="B515" s="165"/>
      <c r="C515" s="165"/>
      <c r="D515" s="170"/>
    </row>
    <row r="516" spans="2:4" x14ac:dyDescent="0.2">
      <c r="B516" s="165"/>
      <c r="C516" s="165"/>
      <c r="D516" s="170"/>
    </row>
    <row r="517" spans="2:4" x14ac:dyDescent="0.2">
      <c r="B517" s="165"/>
      <c r="C517" s="165"/>
      <c r="D517" s="170"/>
    </row>
    <row r="518" spans="2:4" x14ac:dyDescent="0.2">
      <c r="B518" s="165"/>
      <c r="C518" s="165"/>
      <c r="D518" s="170"/>
    </row>
    <row r="519" spans="2:4" x14ac:dyDescent="0.2">
      <c r="B519" s="165"/>
      <c r="C519" s="165"/>
      <c r="D519" s="170"/>
    </row>
    <row r="520" spans="2:4" x14ac:dyDescent="0.2">
      <c r="B520" s="165"/>
      <c r="C520" s="165"/>
      <c r="D520" s="170"/>
    </row>
    <row r="521" spans="2:4" x14ac:dyDescent="0.2">
      <c r="B521" s="165"/>
      <c r="C521" s="165"/>
      <c r="D521" s="170"/>
    </row>
    <row r="522" spans="2:4" x14ac:dyDescent="0.2">
      <c r="B522" s="165"/>
      <c r="C522" s="165"/>
      <c r="D522" s="170"/>
    </row>
    <row r="523" spans="2:4" x14ac:dyDescent="0.2">
      <c r="B523" s="165"/>
      <c r="C523" s="165"/>
      <c r="D523" s="170"/>
    </row>
    <row r="524" spans="2:4" x14ac:dyDescent="0.2">
      <c r="B524" s="165"/>
      <c r="C524" s="165"/>
      <c r="D524" s="170"/>
    </row>
    <row r="525" spans="2:4" x14ac:dyDescent="0.2">
      <c r="B525" s="165"/>
      <c r="C525" s="165"/>
      <c r="D525" s="170"/>
    </row>
    <row r="526" spans="2:4" x14ac:dyDescent="0.2">
      <c r="B526" s="165"/>
      <c r="C526" s="165"/>
      <c r="D526" s="170"/>
    </row>
    <row r="527" spans="2:4" x14ac:dyDescent="0.2">
      <c r="B527" s="165"/>
      <c r="C527" s="165"/>
      <c r="D527" s="170"/>
    </row>
    <row r="528" spans="2:4" x14ac:dyDescent="0.2">
      <c r="B528" s="165"/>
      <c r="C528" s="165"/>
      <c r="D528" s="170"/>
    </row>
    <row r="529" spans="2:4" x14ac:dyDescent="0.2">
      <c r="B529" s="165"/>
      <c r="C529" s="165"/>
      <c r="D529" s="170"/>
    </row>
    <row r="530" spans="2:4" x14ac:dyDescent="0.2">
      <c r="B530" s="165"/>
      <c r="C530" s="165"/>
      <c r="D530" s="170"/>
    </row>
    <row r="531" spans="2:4" x14ac:dyDescent="0.2">
      <c r="B531" s="165"/>
      <c r="C531" s="165"/>
      <c r="D531" s="170"/>
    </row>
    <row r="532" spans="2:4" x14ac:dyDescent="0.2">
      <c r="B532" s="165"/>
      <c r="C532" s="165"/>
      <c r="D532" s="170"/>
    </row>
    <row r="533" spans="2:4" x14ac:dyDescent="0.2">
      <c r="B533" s="165"/>
      <c r="C533" s="165"/>
      <c r="D533" s="170"/>
    </row>
    <row r="534" spans="2:4" x14ac:dyDescent="0.2">
      <c r="B534" s="165"/>
      <c r="C534" s="165"/>
      <c r="D534" s="170"/>
    </row>
    <row r="535" spans="2:4" x14ac:dyDescent="0.2">
      <c r="B535" s="165"/>
      <c r="C535" s="165"/>
      <c r="D535" s="170"/>
    </row>
    <row r="536" spans="2:4" x14ac:dyDescent="0.2">
      <c r="B536" s="165"/>
      <c r="C536" s="165"/>
      <c r="D536" s="170"/>
    </row>
    <row r="537" spans="2:4" x14ac:dyDescent="0.2">
      <c r="B537" s="165"/>
      <c r="C537" s="165"/>
      <c r="D537" s="170"/>
    </row>
    <row r="538" spans="2:4" x14ac:dyDescent="0.2">
      <c r="B538" s="165"/>
      <c r="C538" s="165"/>
      <c r="D538" s="170"/>
    </row>
    <row r="539" spans="2:4" x14ac:dyDescent="0.2">
      <c r="B539" s="165"/>
      <c r="C539" s="165"/>
      <c r="D539" s="170"/>
    </row>
    <row r="540" spans="2:4" x14ac:dyDescent="0.2">
      <c r="B540" s="165"/>
      <c r="C540" s="165"/>
      <c r="D540" s="170"/>
    </row>
    <row r="541" spans="2:4" x14ac:dyDescent="0.2">
      <c r="B541" s="165"/>
      <c r="C541" s="165"/>
      <c r="D541" s="170"/>
    </row>
    <row r="542" spans="2:4" x14ac:dyDescent="0.2">
      <c r="B542" s="165"/>
      <c r="C542" s="165"/>
      <c r="D542" s="170"/>
    </row>
    <row r="543" spans="2:4" x14ac:dyDescent="0.2">
      <c r="B543" s="165"/>
      <c r="C543" s="165"/>
      <c r="D543" s="170"/>
    </row>
    <row r="544" spans="2:4" x14ac:dyDescent="0.2">
      <c r="B544" s="165"/>
      <c r="C544" s="165"/>
      <c r="D544" s="170"/>
    </row>
    <row r="545" spans="2:4" x14ac:dyDescent="0.2">
      <c r="B545" s="165"/>
      <c r="C545" s="165"/>
      <c r="D545" s="170"/>
    </row>
    <row r="546" spans="2:4" x14ac:dyDescent="0.2">
      <c r="B546" s="165"/>
      <c r="C546" s="165"/>
      <c r="D546" s="170"/>
    </row>
    <row r="547" spans="2:4" x14ac:dyDescent="0.2">
      <c r="B547" s="165"/>
      <c r="C547" s="165"/>
      <c r="D547" s="170"/>
    </row>
    <row r="548" spans="2:4" x14ac:dyDescent="0.2">
      <c r="B548" s="165"/>
      <c r="C548" s="165"/>
      <c r="D548" s="170"/>
    </row>
    <row r="549" spans="2:4" x14ac:dyDescent="0.2">
      <c r="B549" s="165"/>
      <c r="C549" s="165"/>
      <c r="D549" s="170"/>
    </row>
    <row r="550" spans="2:4" x14ac:dyDescent="0.2">
      <c r="B550" s="165"/>
      <c r="C550" s="165"/>
      <c r="D550" s="170"/>
    </row>
    <row r="551" spans="2:4" x14ac:dyDescent="0.2">
      <c r="B551" s="165"/>
      <c r="C551" s="165"/>
      <c r="D551" s="170"/>
    </row>
    <row r="552" spans="2:4" x14ac:dyDescent="0.2">
      <c r="B552" s="165"/>
      <c r="C552" s="165"/>
      <c r="D552" s="170"/>
    </row>
    <row r="553" spans="2:4" x14ac:dyDescent="0.2">
      <c r="B553" s="165"/>
      <c r="C553" s="165"/>
      <c r="D553" s="170"/>
    </row>
    <row r="554" spans="2:4" x14ac:dyDescent="0.2">
      <c r="B554" s="165"/>
      <c r="C554" s="165"/>
      <c r="D554" s="170"/>
    </row>
    <row r="555" spans="2:4" x14ac:dyDescent="0.2">
      <c r="B555" s="165"/>
      <c r="C555" s="165"/>
      <c r="D555" s="170"/>
    </row>
    <row r="556" spans="2:4" x14ac:dyDescent="0.2">
      <c r="B556" s="165"/>
      <c r="C556" s="165"/>
      <c r="D556" s="170"/>
    </row>
    <row r="557" spans="2:4" x14ac:dyDescent="0.2">
      <c r="B557" s="165"/>
      <c r="C557" s="165"/>
      <c r="D557" s="170"/>
    </row>
    <row r="558" spans="2:4" x14ac:dyDescent="0.2">
      <c r="B558" s="165"/>
      <c r="C558" s="165"/>
      <c r="D558" s="170"/>
    </row>
    <row r="559" spans="2:4" x14ac:dyDescent="0.2">
      <c r="B559" s="165"/>
      <c r="C559" s="165"/>
      <c r="D559" s="170"/>
    </row>
    <row r="560" spans="2:4" x14ac:dyDescent="0.2">
      <c r="B560" s="165"/>
      <c r="C560" s="165"/>
      <c r="D560" s="170"/>
    </row>
    <row r="561" spans="2:4" x14ac:dyDescent="0.2">
      <c r="B561" s="165"/>
      <c r="C561" s="165"/>
      <c r="D561" s="170"/>
    </row>
    <row r="562" spans="2:4" x14ac:dyDescent="0.2">
      <c r="B562" s="165"/>
      <c r="C562" s="165"/>
      <c r="D562" s="170"/>
    </row>
    <row r="563" spans="2:4" x14ac:dyDescent="0.2">
      <c r="B563" s="165"/>
      <c r="C563" s="165"/>
      <c r="D563" s="170"/>
    </row>
    <row r="564" spans="2:4" x14ac:dyDescent="0.2">
      <c r="B564" s="165"/>
      <c r="C564" s="165"/>
      <c r="D564" s="170"/>
    </row>
    <row r="565" spans="2:4" x14ac:dyDescent="0.2">
      <c r="B565" s="165"/>
      <c r="C565" s="165"/>
      <c r="D565" s="170"/>
    </row>
    <row r="566" spans="2:4" x14ac:dyDescent="0.2">
      <c r="B566" s="165"/>
      <c r="C566" s="165"/>
      <c r="D566" s="170"/>
    </row>
    <row r="567" spans="2:4" x14ac:dyDescent="0.2">
      <c r="B567" s="165"/>
      <c r="C567" s="165"/>
      <c r="D567" s="170"/>
    </row>
    <row r="568" spans="2:4" x14ac:dyDescent="0.2">
      <c r="B568" s="165"/>
      <c r="C568" s="165"/>
      <c r="D568" s="170"/>
    </row>
    <row r="569" spans="2:4" x14ac:dyDescent="0.2">
      <c r="B569" s="165"/>
      <c r="C569" s="165"/>
      <c r="D569" s="170"/>
    </row>
    <row r="570" spans="2:4" x14ac:dyDescent="0.2">
      <c r="B570" s="165"/>
      <c r="C570" s="165"/>
      <c r="D570" s="170"/>
    </row>
    <row r="571" spans="2:4" x14ac:dyDescent="0.2">
      <c r="B571" s="165"/>
      <c r="C571" s="165"/>
      <c r="D571" s="170"/>
    </row>
    <row r="572" spans="2:4" x14ac:dyDescent="0.2">
      <c r="B572" s="165"/>
      <c r="C572" s="165"/>
      <c r="D572" s="170"/>
    </row>
    <row r="573" spans="2:4" x14ac:dyDescent="0.2">
      <c r="B573" s="165"/>
      <c r="C573" s="165"/>
      <c r="D573" s="170"/>
    </row>
    <row r="574" spans="2:4" x14ac:dyDescent="0.2">
      <c r="B574" s="165"/>
      <c r="C574" s="165"/>
      <c r="D574" s="170"/>
    </row>
    <row r="575" spans="2:4" x14ac:dyDescent="0.2">
      <c r="B575" s="165"/>
      <c r="C575" s="165"/>
      <c r="D575" s="170"/>
    </row>
    <row r="576" spans="2:4" x14ac:dyDescent="0.2">
      <c r="B576" s="165"/>
      <c r="C576" s="165"/>
      <c r="D576" s="170"/>
    </row>
    <row r="577" spans="2:4" x14ac:dyDescent="0.2">
      <c r="B577" s="165"/>
      <c r="C577" s="165"/>
      <c r="D577" s="170"/>
    </row>
    <row r="578" spans="2:4" x14ac:dyDescent="0.2">
      <c r="B578" s="165"/>
      <c r="C578" s="165"/>
      <c r="D578" s="170"/>
    </row>
    <row r="579" spans="2:4" x14ac:dyDescent="0.2">
      <c r="B579" s="165"/>
      <c r="C579" s="165"/>
      <c r="D579" s="170"/>
    </row>
    <row r="580" spans="2:4" x14ac:dyDescent="0.2">
      <c r="B580" s="165"/>
      <c r="C580" s="165"/>
      <c r="D580" s="170"/>
    </row>
    <row r="581" spans="2:4" x14ac:dyDescent="0.2">
      <c r="B581" s="165"/>
      <c r="C581" s="165"/>
      <c r="D581" s="170"/>
    </row>
    <row r="582" spans="2:4" x14ac:dyDescent="0.2">
      <c r="B582" s="165"/>
      <c r="C582" s="165"/>
      <c r="D582" s="170"/>
    </row>
    <row r="583" spans="2:4" x14ac:dyDescent="0.2">
      <c r="B583" s="165"/>
      <c r="C583" s="165"/>
      <c r="D583" s="170"/>
    </row>
    <row r="584" spans="2:4" x14ac:dyDescent="0.2">
      <c r="B584" s="165"/>
      <c r="C584" s="165"/>
      <c r="D584" s="170"/>
    </row>
    <row r="585" spans="2:4" x14ac:dyDescent="0.2">
      <c r="B585" s="165"/>
      <c r="C585" s="165"/>
      <c r="D585" s="170"/>
    </row>
    <row r="586" spans="2:4" x14ac:dyDescent="0.2">
      <c r="B586" s="165"/>
      <c r="C586" s="165"/>
      <c r="D586" s="170"/>
    </row>
    <row r="587" spans="2:4" x14ac:dyDescent="0.2">
      <c r="B587" s="165"/>
      <c r="C587" s="165"/>
      <c r="D587" s="170"/>
    </row>
    <row r="588" spans="2:4" x14ac:dyDescent="0.2">
      <c r="B588" s="165"/>
      <c r="C588" s="165"/>
      <c r="D588" s="170"/>
    </row>
    <row r="589" spans="2:4" x14ac:dyDescent="0.2">
      <c r="B589" s="165"/>
      <c r="C589" s="165"/>
      <c r="D589" s="170"/>
    </row>
    <row r="590" spans="2:4" x14ac:dyDescent="0.2">
      <c r="B590" s="165"/>
      <c r="C590" s="165"/>
      <c r="D590" s="170"/>
    </row>
    <row r="591" spans="2:4" x14ac:dyDescent="0.2">
      <c r="B591" s="165"/>
      <c r="C591" s="165"/>
      <c r="D591" s="170"/>
    </row>
    <row r="592" spans="2:4" x14ac:dyDescent="0.2">
      <c r="B592" s="165"/>
      <c r="C592" s="165"/>
      <c r="D592" s="170"/>
    </row>
    <row r="593" spans="2:4" x14ac:dyDescent="0.2">
      <c r="B593" s="165"/>
      <c r="C593" s="165"/>
      <c r="D593" s="170"/>
    </row>
    <row r="594" spans="2:4" x14ac:dyDescent="0.2">
      <c r="B594" s="165"/>
      <c r="C594" s="165"/>
      <c r="D594" s="170"/>
    </row>
    <row r="595" spans="2:4" x14ac:dyDescent="0.2">
      <c r="B595" s="165"/>
      <c r="C595" s="165"/>
      <c r="D595" s="170"/>
    </row>
    <row r="596" spans="2:4" x14ac:dyDescent="0.2">
      <c r="B596" s="165"/>
      <c r="C596" s="165"/>
      <c r="D596" s="170"/>
    </row>
    <row r="597" spans="2:4" x14ac:dyDescent="0.2">
      <c r="B597" s="165"/>
      <c r="C597" s="165"/>
      <c r="D597" s="170"/>
    </row>
    <row r="598" spans="2:4" x14ac:dyDescent="0.2">
      <c r="B598" s="165"/>
      <c r="C598" s="165"/>
      <c r="D598" s="170"/>
    </row>
    <row r="599" spans="2:4" x14ac:dyDescent="0.2">
      <c r="B599" s="165"/>
      <c r="C599" s="165"/>
      <c r="D599" s="170"/>
    </row>
    <row r="600" spans="2:4" x14ac:dyDescent="0.2">
      <c r="B600" s="165"/>
      <c r="C600" s="165"/>
      <c r="D600" s="170"/>
    </row>
    <row r="601" spans="2:4" x14ac:dyDescent="0.2">
      <c r="B601" s="165"/>
      <c r="C601" s="165"/>
      <c r="D601" s="170"/>
    </row>
    <row r="602" spans="2:4" x14ac:dyDescent="0.2">
      <c r="B602" s="165"/>
      <c r="C602" s="165"/>
      <c r="D602" s="170"/>
    </row>
    <row r="603" spans="2:4" x14ac:dyDescent="0.2">
      <c r="B603" s="165"/>
      <c r="C603" s="165"/>
      <c r="D603" s="170"/>
    </row>
    <row r="604" spans="2:4" x14ac:dyDescent="0.2">
      <c r="B604" s="165"/>
      <c r="C604" s="165"/>
      <c r="D604" s="170"/>
    </row>
    <row r="605" spans="2:4" x14ac:dyDescent="0.2">
      <c r="B605" s="165"/>
      <c r="C605" s="165"/>
      <c r="D605" s="170"/>
    </row>
    <row r="606" spans="2:4" x14ac:dyDescent="0.2">
      <c r="B606" s="165"/>
      <c r="C606" s="165"/>
      <c r="D606" s="170"/>
    </row>
    <row r="607" spans="2:4" x14ac:dyDescent="0.2">
      <c r="B607" s="165"/>
      <c r="C607" s="165"/>
      <c r="D607" s="170"/>
    </row>
    <row r="608" spans="2:4" x14ac:dyDescent="0.2">
      <c r="B608" s="165"/>
      <c r="C608" s="165"/>
      <c r="D608" s="170"/>
    </row>
    <row r="609" spans="2:4" x14ac:dyDescent="0.2">
      <c r="B609" s="165"/>
      <c r="C609" s="165"/>
      <c r="D609" s="170"/>
    </row>
    <row r="610" spans="2:4" x14ac:dyDescent="0.2">
      <c r="B610" s="165"/>
      <c r="C610" s="165"/>
      <c r="D610" s="170"/>
    </row>
    <row r="611" spans="2:4" x14ac:dyDescent="0.2">
      <c r="B611" s="165"/>
      <c r="C611" s="165"/>
      <c r="D611" s="170"/>
    </row>
    <row r="612" spans="2:4" x14ac:dyDescent="0.2">
      <c r="B612" s="165"/>
      <c r="C612" s="165"/>
      <c r="D612" s="170"/>
    </row>
    <row r="613" spans="2:4" x14ac:dyDescent="0.2">
      <c r="B613" s="165"/>
      <c r="C613" s="165"/>
      <c r="D613" s="170"/>
    </row>
    <row r="614" spans="2:4" x14ac:dyDescent="0.2">
      <c r="B614" s="165"/>
      <c r="C614" s="165"/>
      <c r="D614" s="170"/>
    </row>
    <row r="615" spans="2:4" x14ac:dyDescent="0.2">
      <c r="B615" s="165"/>
      <c r="C615" s="165"/>
      <c r="D615" s="170"/>
    </row>
    <row r="616" spans="2:4" x14ac:dyDescent="0.2">
      <c r="B616" s="165"/>
      <c r="C616" s="165"/>
      <c r="D616" s="170"/>
    </row>
    <row r="617" spans="2:4" x14ac:dyDescent="0.2">
      <c r="B617" s="165"/>
      <c r="C617" s="165"/>
      <c r="D617" s="170"/>
    </row>
    <row r="618" spans="2:4" x14ac:dyDescent="0.2">
      <c r="B618" s="165"/>
      <c r="C618" s="165"/>
      <c r="D618" s="170"/>
    </row>
    <row r="619" spans="2:4" x14ac:dyDescent="0.2">
      <c r="B619" s="165"/>
      <c r="C619" s="165"/>
      <c r="D619" s="170"/>
    </row>
    <row r="620" spans="2:4" x14ac:dyDescent="0.2">
      <c r="B620" s="165"/>
      <c r="C620" s="165"/>
      <c r="D620" s="170"/>
    </row>
    <row r="621" spans="2:4" x14ac:dyDescent="0.2">
      <c r="B621" s="165"/>
      <c r="C621" s="165"/>
      <c r="D621" s="170"/>
    </row>
    <row r="622" spans="2:4" x14ac:dyDescent="0.2">
      <c r="B622" s="165"/>
      <c r="C622" s="165"/>
      <c r="D622" s="170"/>
    </row>
    <row r="623" spans="2:4" x14ac:dyDescent="0.2">
      <c r="B623" s="165"/>
      <c r="C623" s="165"/>
      <c r="D623" s="170"/>
    </row>
    <row r="624" spans="2:4" x14ac:dyDescent="0.2">
      <c r="B624" s="165"/>
      <c r="C624" s="165"/>
      <c r="D624" s="170"/>
    </row>
    <row r="625" spans="2:4" x14ac:dyDescent="0.2">
      <c r="B625" s="165"/>
      <c r="C625" s="165"/>
      <c r="D625" s="170"/>
    </row>
    <row r="626" spans="2:4" x14ac:dyDescent="0.2">
      <c r="B626" s="165"/>
      <c r="C626" s="165"/>
      <c r="D626" s="170"/>
    </row>
    <row r="627" spans="2:4" x14ac:dyDescent="0.2">
      <c r="B627" s="165"/>
      <c r="C627" s="165"/>
      <c r="D627" s="170"/>
    </row>
    <row r="628" spans="2:4" x14ac:dyDescent="0.2">
      <c r="B628" s="165"/>
      <c r="C628" s="165"/>
      <c r="D628" s="170"/>
    </row>
    <row r="629" spans="2:4" x14ac:dyDescent="0.2">
      <c r="B629" s="165"/>
      <c r="C629" s="165"/>
      <c r="D629" s="170"/>
    </row>
    <row r="630" spans="2:4" x14ac:dyDescent="0.2">
      <c r="B630" s="165"/>
      <c r="C630" s="165"/>
      <c r="D630" s="170"/>
    </row>
    <row r="631" spans="2:4" x14ac:dyDescent="0.2">
      <c r="B631" s="165"/>
      <c r="C631" s="165"/>
      <c r="D631" s="170"/>
    </row>
    <row r="632" spans="2:4" x14ac:dyDescent="0.2">
      <c r="B632" s="165"/>
      <c r="C632" s="165"/>
      <c r="D632" s="170"/>
    </row>
    <row r="633" spans="2:4" x14ac:dyDescent="0.2">
      <c r="B633" s="165"/>
      <c r="C633" s="165"/>
      <c r="D633" s="170"/>
    </row>
    <row r="634" spans="2:4" x14ac:dyDescent="0.2">
      <c r="B634" s="165"/>
      <c r="C634" s="165"/>
      <c r="D634" s="170"/>
    </row>
    <row r="635" spans="2:4" x14ac:dyDescent="0.2">
      <c r="B635" s="165"/>
      <c r="C635" s="165"/>
      <c r="D635" s="170"/>
    </row>
    <row r="636" spans="2:4" x14ac:dyDescent="0.2">
      <c r="B636" s="165"/>
      <c r="C636" s="165"/>
      <c r="D636" s="170"/>
    </row>
    <row r="637" spans="2:4" x14ac:dyDescent="0.2">
      <c r="B637" s="165"/>
      <c r="C637" s="165"/>
      <c r="D637" s="170"/>
    </row>
    <row r="638" spans="2:4" x14ac:dyDescent="0.2">
      <c r="B638" s="165"/>
      <c r="C638" s="165"/>
      <c r="D638" s="170"/>
    </row>
    <row r="639" spans="2:4" x14ac:dyDescent="0.2">
      <c r="B639" s="165"/>
      <c r="C639" s="165"/>
      <c r="D639" s="170"/>
    </row>
    <row r="640" spans="2:4" x14ac:dyDescent="0.2">
      <c r="B640" s="165"/>
      <c r="C640" s="165"/>
      <c r="D640" s="170"/>
    </row>
    <row r="641" spans="2:4" x14ac:dyDescent="0.2">
      <c r="B641" s="165"/>
      <c r="C641" s="165"/>
      <c r="D641" s="170"/>
    </row>
    <row r="642" spans="2:4" x14ac:dyDescent="0.2">
      <c r="B642" s="165"/>
      <c r="C642" s="165"/>
      <c r="D642" s="170"/>
    </row>
    <row r="643" spans="2:4" x14ac:dyDescent="0.2">
      <c r="B643" s="165"/>
      <c r="C643" s="165"/>
      <c r="D643" s="170"/>
    </row>
    <row r="644" spans="2:4" x14ac:dyDescent="0.2">
      <c r="B644" s="165"/>
      <c r="C644" s="165"/>
      <c r="D644" s="170"/>
    </row>
    <row r="645" spans="2:4" x14ac:dyDescent="0.2">
      <c r="B645" s="165"/>
      <c r="C645" s="165"/>
      <c r="D645" s="170"/>
    </row>
    <row r="646" spans="2:4" x14ac:dyDescent="0.2">
      <c r="B646" s="165"/>
      <c r="C646" s="165"/>
      <c r="D646" s="170"/>
    </row>
    <row r="647" spans="2:4" x14ac:dyDescent="0.2">
      <c r="B647" s="165"/>
      <c r="C647" s="165"/>
      <c r="D647" s="170"/>
    </row>
    <row r="648" spans="2:4" x14ac:dyDescent="0.2">
      <c r="B648" s="165"/>
      <c r="C648" s="165"/>
      <c r="D648" s="170"/>
    </row>
    <row r="649" spans="2:4" x14ac:dyDescent="0.2">
      <c r="B649" s="165"/>
      <c r="C649" s="165"/>
      <c r="D649" s="170"/>
    </row>
    <row r="650" spans="2:4" x14ac:dyDescent="0.2">
      <c r="B650" s="165"/>
      <c r="C650" s="165"/>
      <c r="D650" s="170"/>
    </row>
    <row r="651" spans="2:4" x14ac:dyDescent="0.2">
      <c r="B651" s="165"/>
      <c r="C651" s="165"/>
      <c r="D651" s="170"/>
    </row>
    <row r="652" spans="2:4" x14ac:dyDescent="0.2">
      <c r="B652" s="165"/>
      <c r="C652" s="165"/>
      <c r="D652" s="170"/>
    </row>
    <row r="653" spans="2:4" x14ac:dyDescent="0.2">
      <c r="B653" s="165"/>
      <c r="C653" s="165"/>
      <c r="D653" s="170"/>
    </row>
    <row r="654" spans="2:4" x14ac:dyDescent="0.2">
      <c r="B654" s="165"/>
      <c r="C654" s="165"/>
      <c r="D654" s="170"/>
    </row>
    <row r="655" spans="2:4" x14ac:dyDescent="0.2">
      <c r="B655" s="165"/>
      <c r="C655" s="165"/>
      <c r="D655" s="170"/>
    </row>
    <row r="656" spans="2:4" x14ac:dyDescent="0.2">
      <c r="B656" s="165"/>
      <c r="C656" s="165"/>
      <c r="D656" s="170"/>
    </row>
    <row r="657" spans="2:4" x14ac:dyDescent="0.2">
      <c r="B657" s="165"/>
      <c r="C657" s="165"/>
      <c r="D657" s="170"/>
    </row>
    <row r="658" spans="2:4" x14ac:dyDescent="0.2">
      <c r="B658" s="165"/>
      <c r="C658" s="165"/>
      <c r="D658" s="170"/>
    </row>
    <row r="659" spans="2:4" x14ac:dyDescent="0.2">
      <c r="B659" s="165"/>
      <c r="C659" s="165"/>
      <c r="D659" s="170"/>
    </row>
    <row r="660" spans="2:4" x14ac:dyDescent="0.2">
      <c r="B660" s="165"/>
      <c r="C660" s="165"/>
      <c r="D660" s="170"/>
    </row>
    <row r="661" spans="2:4" x14ac:dyDescent="0.2">
      <c r="B661" s="165"/>
      <c r="C661" s="165"/>
      <c r="D661" s="170"/>
    </row>
    <row r="662" spans="2:4" x14ac:dyDescent="0.2">
      <c r="B662" s="165"/>
      <c r="C662" s="165"/>
      <c r="D662" s="170"/>
    </row>
    <row r="663" spans="2:4" x14ac:dyDescent="0.2">
      <c r="B663" s="165"/>
      <c r="C663" s="165"/>
      <c r="D663" s="170"/>
    </row>
    <row r="664" spans="2:4" x14ac:dyDescent="0.2">
      <c r="B664" s="165"/>
      <c r="C664" s="165"/>
      <c r="D664" s="170"/>
    </row>
    <row r="665" spans="2:4" x14ac:dyDescent="0.2">
      <c r="B665" s="165"/>
      <c r="C665" s="165"/>
      <c r="D665" s="170"/>
    </row>
    <row r="666" spans="2:4" x14ac:dyDescent="0.2">
      <c r="B666" s="165"/>
      <c r="C666" s="165"/>
      <c r="D666" s="170"/>
    </row>
    <row r="667" spans="2:4" x14ac:dyDescent="0.2">
      <c r="B667" s="165"/>
      <c r="C667" s="165"/>
      <c r="D667" s="170"/>
    </row>
    <row r="668" spans="2:4" x14ac:dyDescent="0.2">
      <c r="B668" s="165"/>
      <c r="C668" s="165"/>
      <c r="D668" s="170"/>
    </row>
    <row r="669" spans="2:4" x14ac:dyDescent="0.2">
      <c r="B669" s="165"/>
      <c r="C669" s="165"/>
      <c r="D669" s="170"/>
    </row>
    <row r="670" spans="2:4" x14ac:dyDescent="0.2">
      <c r="B670" s="165"/>
      <c r="C670" s="165"/>
      <c r="D670" s="170"/>
    </row>
    <row r="671" spans="2:4" x14ac:dyDescent="0.2">
      <c r="B671" s="165"/>
      <c r="C671" s="165"/>
      <c r="D671" s="170"/>
    </row>
    <row r="672" spans="2:4" x14ac:dyDescent="0.2">
      <c r="B672" s="165"/>
      <c r="C672" s="165"/>
      <c r="D672" s="170"/>
    </row>
    <row r="673" spans="2:4" x14ac:dyDescent="0.2">
      <c r="B673" s="165"/>
      <c r="C673" s="165"/>
      <c r="D673" s="170"/>
    </row>
    <row r="674" spans="2:4" x14ac:dyDescent="0.2">
      <c r="B674" s="165"/>
      <c r="C674" s="165"/>
      <c r="D674" s="170"/>
    </row>
    <row r="675" spans="2:4" x14ac:dyDescent="0.2">
      <c r="B675" s="165"/>
      <c r="C675" s="165"/>
      <c r="D675" s="170"/>
    </row>
    <row r="676" spans="2:4" x14ac:dyDescent="0.2">
      <c r="B676" s="165"/>
      <c r="C676" s="165"/>
      <c r="D676" s="170"/>
    </row>
    <row r="677" spans="2:4" x14ac:dyDescent="0.2">
      <c r="B677" s="165"/>
      <c r="C677" s="165"/>
      <c r="D677" s="170"/>
    </row>
    <row r="678" spans="2:4" x14ac:dyDescent="0.2">
      <c r="B678" s="165"/>
      <c r="C678" s="165"/>
      <c r="D678" s="170"/>
    </row>
    <row r="679" spans="2:4" x14ac:dyDescent="0.2">
      <c r="B679" s="165"/>
      <c r="C679" s="165"/>
      <c r="D679" s="170"/>
    </row>
    <row r="680" spans="2:4" x14ac:dyDescent="0.2">
      <c r="B680" s="165"/>
      <c r="C680" s="165"/>
      <c r="D680" s="170"/>
    </row>
    <row r="681" spans="2:4" x14ac:dyDescent="0.2">
      <c r="B681" s="165"/>
      <c r="C681" s="165"/>
      <c r="D681" s="170"/>
    </row>
    <row r="682" spans="2:4" x14ac:dyDescent="0.2">
      <c r="B682" s="165"/>
      <c r="C682" s="165"/>
      <c r="D682" s="170"/>
    </row>
    <row r="683" spans="2:4" x14ac:dyDescent="0.2">
      <c r="B683" s="165"/>
      <c r="C683" s="165"/>
      <c r="D683" s="170"/>
    </row>
    <row r="684" spans="2:4" x14ac:dyDescent="0.2">
      <c r="B684" s="165"/>
      <c r="C684" s="165"/>
      <c r="D684" s="170"/>
    </row>
    <row r="685" spans="2:4" x14ac:dyDescent="0.2">
      <c r="B685" s="165"/>
      <c r="C685" s="165"/>
      <c r="D685" s="170"/>
    </row>
    <row r="686" spans="2:4" x14ac:dyDescent="0.2">
      <c r="B686" s="165"/>
      <c r="C686" s="165"/>
      <c r="D686" s="170"/>
    </row>
    <row r="687" spans="2:4" x14ac:dyDescent="0.2">
      <c r="B687" s="165"/>
      <c r="C687" s="165"/>
      <c r="D687" s="170"/>
    </row>
    <row r="688" spans="2:4" x14ac:dyDescent="0.2">
      <c r="B688" s="165"/>
      <c r="C688" s="165"/>
      <c r="D688" s="170"/>
    </row>
    <row r="689" spans="2:4" x14ac:dyDescent="0.2">
      <c r="B689" s="165"/>
      <c r="C689" s="165"/>
      <c r="D689" s="170"/>
    </row>
    <row r="690" spans="2:4" x14ac:dyDescent="0.2">
      <c r="B690" s="165"/>
      <c r="C690" s="165"/>
      <c r="D690" s="170"/>
    </row>
    <row r="691" spans="2:4" x14ac:dyDescent="0.2">
      <c r="B691" s="165"/>
      <c r="C691" s="165"/>
      <c r="D691" s="170"/>
    </row>
    <row r="692" spans="2:4" x14ac:dyDescent="0.2">
      <c r="B692" s="165"/>
      <c r="C692" s="165"/>
      <c r="D692" s="170"/>
    </row>
    <row r="693" spans="2:4" x14ac:dyDescent="0.2">
      <c r="B693" s="165"/>
      <c r="C693" s="165"/>
      <c r="D693" s="170"/>
    </row>
    <row r="694" spans="2:4" x14ac:dyDescent="0.2">
      <c r="B694" s="165"/>
      <c r="C694" s="165"/>
      <c r="D694" s="170"/>
    </row>
    <row r="695" spans="2:4" x14ac:dyDescent="0.2">
      <c r="B695" s="165"/>
      <c r="C695" s="165"/>
      <c r="D695" s="170"/>
    </row>
    <row r="696" spans="2:4" x14ac:dyDescent="0.2">
      <c r="B696" s="165"/>
      <c r="C696" s="165"/>
      <c r="D696" s="170"/>
    </row>
    <row r="697" spans="2:4" x14ac:dyDescent="0.2">
      <c r="B697" s="165"/>
      <c r="C697" s="165"/>
      <c r="D697" s="170"/>
    </row>
    <row r="698" spans="2:4" x14ac:dyDescent="0.2">
      <c r="B698" s="165"/>
      <c r="C698" s="165"/>
      <c r="D698" s="170"/>
    </row>
    <row r="699" spans="2:4" x14ac:dyDescent="0.2">
      <c r="B699" s="165"/>
      <c r="C699" s="165"/>
      <c r="D699" s="170"/>
    </row>
    <row r="700" spans="2:4" x14ac:dyDescent="0.2">
      <c r="B700" s="165"/>
      <c r="C700" s="165"/>
      <c r="D700" s="170"/>
    </row>
    <row r="701" spans="2:4" x14ac:dyDescent="0.2">
      <c r="B701" s="165"/>
      <c r="C701" s="165"/>
      <c r="D701" s="170"/>
    </row>
    <row r="702" spans="2:4" x14ac:dyDescent="0.2">
      <c r="B702" s="165"/>
      <c r="C702" s="165"/>
      <c r="D702" s="170"/>
    </row>
    <row r="703" spans="2:4" x14ac:dyDescent="0.2">
      <c r="B703" s="165"/>
      <c r="C703" s="165"/>
      <c r="D703" s="170"/>
    </row>
    <row r="704" spans="2:4" x14ac:dyDescent="0.2">
      <c r="B704" s="165"/>
      <c r="C704" s="165"/>
      <c r="D704" s="170"/>
    </row>
    <row r="705" spans="2:4" x14ac:dyDescent="0.2">
      <c r="B705" s="165"/>
      <c r="C705" s="165"/>
      <c r="D705" s="170"/>
    </row>
    <row r="706" spans="2:4" x14ac:dyDescent="0.2">
      <c r="B706" s="165"/>
      <c r="C706" s="165"/>
      <c r="D706" s="170"/>
    </row>
    <row r="707" spans="2:4" x14ac:dyDescent="0.2">
      <c r="B707" s="165"/>
      <c r="C707" s="165"/>
      <c r="D707" s="170"/>
    </row>
    <row r="708" spans="2:4" x14ac:dyDescent="0.2">
      <c r="B708" s="165"/>
      <c r="C708" s="165"/>
      <c r="D708" s="170"/>
    </row>
    <row r="709" spans="2:4" x14ac:dyDescent="0.2">
      <c r="B709" s="165"/>
      <c r="C709" s="165"/>
      <c r="D709" s="170"/>
    </row>
    <row r="710" spans="2:4" x14ac:dyDescent="0.2">
      <c r="B710" s="165"/>
      <c r="C710" s="165"/>
      <c r="D710" s="170"/>
    </row>
    <row r="711" spans="2:4" x14ac:dyDescent="0.2">
      <c r="B711" s="165"/>
      <c r="C711" s="165"/>
      <c r="D711" s="170"/>
    </row>
    <row r="712" spans="2:4" x14ac:dyDescent="0.2">
      <c r="B712" s="165"/>
      <c r="C712" s="165"/>
      <c r="D712" s="170"/>
    </row>
    <row r="713" spans="2:4" x14ac:dyDescent="0.2">
      <c r="B713" s="165"/>
      <c r="C713" s="165"/>
      <c r="D713" s="170"/>
    </row>
    <row r="714" spans="2:4" x14ac:dyDescent="0.2">
      <c r="B714" s="165"/>
      <c r="C714" s="165"/>
      <c r="D714" s="170"/>
    </row>
    <row r="715" spans="2:4" x14ac:dyDescent="0.2">
      <c r="B715" s="165"/>
      <c r="C715" s="165"/>
      <c r="D715" s="170"/>
    </row>
    <row r="716" spans="2:4" x14ac:dyDescent="0.2">
      <c r="B716" s="165"/>
      <c r="C716" s="165"/>
      <c r="D716" s="170"/>
    </row>
    <row r="717" spans="2:4" x14ac:dyDescent="0.2">
      <c r="B717" s="165"/>
      <c r="C717" s="165"/>
      <c r="D717" s="170"/>
    </row>
    <row r="718" spans="2:4" x14ac:dyDescent="0.2">
      <c r="B718" s="165"/>
      <c r="C718" s="165"/>
      <c r="D718" s="170"/>
    </row>
    <row r="719" spans="2:4" x14ac:dyDescent="0.2">
      <c r="B719" s="165"/>
      <c r="C719" s="165"/>
      <c r="D719" s="170"/>
    </row>
    <row r="720" spans="2:4" x14ac:dyDescent="0.2">
      <c r="B720" s="165"/>
      <c r="C720" s="165"/>
      <c r="D720" s="170"/>
    </row>
    <row r="721" spans="2:4" x14ac:dyDescent="0.2">
      <c r="B721" s="165"/>
      <c r="C721" s="165"/>
      <c r="D721" s="170"/>
    </row>
    <row r="722" spans="2:4" x14ac:dyDescent="0.2">
      <c r="B722" s="165"/>
      <c r="C722" s="165"/>
      <c r="D722" s="170"/>
    </row>
    <row r="723" spans="2:4" x14ac:dyDescent="0.2">
      <c r="B723" s="165"/>
      <c r="C723" s="165"/>
      <c r="D723" s="170"/>
    </row>
    <row r="724" spans="2:4" x14ac:dyDescent="0.2">
      <c r="B724" s="165"/>
      <c r="C724" s="165"/>
      <c r="D724" s="170"/>
    </row>
    <row r="725" spans="2:4" x14ac:dyDescent="0.2">
      <c r="B725" s="165"/>
      <c r="C725" s="165"/>
      <c r="D725" s="170"/>
    </row>
    <row r="726" spans="2:4" x14ac:dyDescent="0.2">
      <c r="B726" s="165"/>
      <c r="C726" s="165"/>
      <c r="D726" s="170"/>
    </row>
    <row r="727" spans="2:4" x14ac:dyDescent="0.2">
      <c r="B727" s="165"/>
      <c r="C727" s="165"/>
      <c r="D727" s="170"/>
    </row>
    <row r="728" spans="2:4" x14ac:dyDescent="0.2">
      <c r="B728" s="165"/>
      <c r="C728" s="165"/>
      <c r="D728" s="170"/>
    </row>
    <row r="729" spans="2:4" x14ac:dyDescent="0.2">
      <c r="B729" s="165"/>
      <c r="C729" s="165"/>
      <c r="D729" s="170"/>
    </row>
    <row r="730" spans="2:4" x14ac:dyDescent="0.2">
      <c r="B730" s="165"/>
      <c r="C730" s="165"/>
      <c r="D730" s="170"/>
    </row>
    <row r="731" spans="2:4" x14ac:dyDescent="0.2">
      <c r="B731" s="165"/>
      <c r="C731" s="165"/>
      <c r="D731" s="170"/>
    </row>
    <row r="732" spans="2:4" x14ac:dyDescent="0.2">
      <c r="B732" s="165"/>
      <c r="C732" s="165"/>
      <c r="D732" s="170"/>
    </row>
    <row r="733" spans="2:4" x14ac:dyDescent="0.2">
      <c r="B733" s="165"/>
      <c r="C733" s="165"/>
      <c r="D733" s="170"/>
    </row>
    <row r="734" spans="2:4" x14ac:dyDescent="0.2">
      <c r="B734" s="165"/>
      <c r="C734" s="165"/>
      <c r="D734" s="170"/>
    </row>
    <row r="735" spans="2:4" x14ac:dyDescent="0.2">
      <c r="B735" s="165"/>
      <c r="C735" s="165"/>
      <c r="D735" s="170"/>
    </row>
    <row r="736" spans="2:4" x14ac:dyDescent="0.2">
      <c r="B736" s="165"/>
      <c r="C736" s="165"/>
      <c r="D736" s="170"/>
    </row>
    <row r="737" spans="2:4" x14ac:dyDescent="0.2">
      <c r="B737" s="165"/>
      <c r="C737" s="165"/>
      <c r="D737" s="170"/>
    </row>
    <row r="738" spans="2:4" x14ac:dyDescent="0.2">
      <c r="B738" s="165"/>
      <c r="C738" s="165"/>
      <c r="D738" s="170"/>
    </row>
    <row r="739" spans="2:4" x14ac:dyDescent="0.2">
      <c r="B739" s="165"/>
      <c r="C739" s="165"/>
      <c r="D739" s="170"/>
    </row>
    <row r="740" spans="2:4" x14ac:dyDescent="0.2">
      <c r="B740" s="165"/>
      <c r="C740" s="165"/>
      <c r="D740" s="170"/>
    </row>
    <row r="741" spans="2:4" x14ac:dyDescent="0.2">
      <c r="B741" s="165"/>
      <c r="C741" s="165"/>
      <c r="D741" s="170"/>
    </row>
    <row r="742" spans="2:4" x14ac:dyDescent="0.2">
      <c r="B742" s="165"/>
      <c r="C742" s="165"/>
      <c r="D742" s="170"/>
    </row>
    <row r="743" spans="2:4" x14ac:dyDescent="0.2">
      <c r="B743" s="165"/>
      <c r="C743" s="165"/>
      <c r="D743" s="170"/>
    </row>
    <row r="744" spans="2:4" x14ac:dyDescent="0.2">
      <c r="B744" s="165"/>
      <c r="C744" s="165"/>
      <c r="D744" s="170"/>
    </row>
    <row r="745" spans="2:4" x14ac:dyDescent="0.2">
      <c r="B745" s="165"/>
      <c r="C745" s="165"/>
      <c r="D745" s="170"/>
    </row>
    <row r="746" spans="2:4" x14ac:dyDescent="0.2">
      <c r="B746" s="165"/>
      <c r="C746" s="165"/>
      <c r="D746" s="170"/>
    </row>
    <row r="747" spans="2:4" x14ac:dyDescent="0.2">
      <c r="B747" s="165"/>
      <c r="C747" s="165"/>
      <c r="D747" s="170"/>
    </row>
    <row r="748" spans="2:4" x14ac:dyDescent="0.2">
      <c r="B748" s="165"/>
      <c r="C748" s="165"/>
      <c r="D748" s="170"/>
    </row>
    <row r="749" spans="2:4" x14ac:dyDescent="0.2">
      <c r="B749" s="165"/>
      <c r="C749" s="165"/>
      <c r="D749" s="170"/>
    </row>
    <row r="750" spans="2:4" x14ac:dyDescent="0.2">
      <c r="B750" s="165"/>
      <c r="C750" s="165"/>
      <c r="D750" s="170"/>
    </row>
    <row r="751" spans="2:4" x14ac:dyDescent="0.2">
      <c r="B751" s="165"/>
      <c r="C751" s="165"/>
      <c r="D751" s="170"/>
    </row>
    <row r="752" spans="2:4" x14ac:dyDescent="0.2">
      <c r="B752" s="165"/>
      <c r="C752" s="165"/>
      <c r="D752" s="170"/>
    </row>
    <row r="753" spans="2:4" x14ac:dyDescent="0.2">
      <c r="B753" s="165"/>
      <c r="C753" s="165"/>
      <c r="D753" s="170"/>
    </row>
    <row r="754" spans="2:4" x14ac:dyDescent="0.2">
      <c r="B754" s="165"/>
      <c r="C754" s="165"/>
      <c r="D754" s="170"/>
    </row>
    <row r="755" spans="2:4" x14ac:dyDescent="0.2">
      <c r="B755" s="165"/>
      <c r="C755" s="165"/>
      <c r="D755" s="170"/>
    </row>
    <row r="756" spans="2:4" x14ac:dyDescent="0.2">
      <c r="B756" s="165"/>
      <c r="C756" s="165"/>
      <c r="D756" s="170"/>
    </row>
    <row r="757" spans="2:4" x14ac:dyDescent="0.2">
      <c r="B757" s="165"/>
      <c r="C757" s="165"/>
      <c r="D757" s="170"/>
    </row>
    <row r="758" spans="2:4" x14ac:dyDescent="0.2">
      <c r="B758" s="165"/>
      <c r="C758" s="165"/>
      <c r="D758" s="170"/>
    </row>
    <row r="759" spans="2:4" x14ac:dyDescent="0.2">
      <c r="B759" s="165"/>
      <c r="C759" s="165"/>
      <c r="D759" s="170"/>
    </row>
    <row r="760" spans="2:4" x14ac:dyDescent="0.2">
      <c r="B760" s="165"/>
      <c r="C760" s="165"/>
      <c r="D760" s="170"/>
    </row>
    <row r="761" spans="2:4" x14ac:dyDescent="0.2">
      <c r="B761" s="165"/>
      <c r="C761" s="165"/>
      <c r="D761" s="170"/>
    </row>
    <row r="762" spans="2:4" x14ac:dyDescent="0.2">
      <c r="B762" s="165"/>
      <c r="C762" s="165"/>
      <c r="D762" s="170"/>
    </row>
    <row r="763" spans="2:4" x14ac:dyDescent="0.2">
      <c r="B763" s="165"/>
      <c r="C763" s="165"/>
      <c r="D763" s="170"/>
    </row>
    <row r="764" spans="2:4" x14ac:dyDescent="0.2">
      <c r="B764" s="165"/>
      <c r="C764" s="165"/>
      <c r="D764" s="170"/>
    </row>
    <row r="765" spans="2:4" x14ac:dyDescent="0.2">
      <c r="B765" s="165"/>
      <c r="C765" s="165"/>
      <c r="D765" s="170"/>
    </row>
    <row r="766" spans="2:4" x14ac:dyDescent="0.2">
      <c r="B766" s="165"/>
      <c r="C766" s="165"/>
      <c r="D766" s="170"/>
    </row>
    <row r="767" spans="2:4" x14ac:dyDescent="0.2">
      <c r="B767" s="165"/>
      <c r="C767" s="165"/>
      <c r="D767" s="170"/>
    </row>
    <row r="768" spans="2:4" x14ac:dyDescent="0.2">
      <c r="B768" s="165"/>
      <c r="C768" s="165"/>
      <c r="D768" s="170"/>
    </row>
    <row r="769" spans="2:4" x14ac:dyDescent="0.2">
      <c r="B769" s="165"/>
      <c r="C769" s="165"/>
      <c r="D769" s="170"/>
    </row>
    <row r="770" spans="2:4" x14ac:dyDescent="0.2">
      <c r="B770" s="165"/>
      <c r="C770" s="165"/>
      <c r="D770" s="170"/>
    </row>
    <row r="771" spans="2:4" x14ac:dyDescent="0.2">
      <c r="B771" s="165"/>
      <c r="C771" s="165"/>
      <c r="D771" s="170"/>
    </row>
    <row r="772" spans="2:4" x14ac:dyDescent="0.2">
      <c r="B772" s="165"/>
      <c r="C772" s="165"/>
      <c r="D772" s="170"/>
    </row>
    <row r="773" spans="2:4" x14ac:dyDescent="0.2">
      <c r="B773" s="165"/>
      <c r="C773" s="165"/>
      <c r="D773" s="170"/>
    </row>
    <row r="774" spans="2:4" x14ac:dyDescent="0.2">
      <c r="B774" s="165"/>
      <c r="C774" s="165"/>
      <c r="D774" s="170"/>
    </row>
    <row r="775" spans="2:4" x14ac:dyDescent="0.2">
      <c r="B775" s="165"/>
      <c r="C775" s="165"/>
      <c r="D775" s="170"/>
    </row>
    <row r="776" spans="2:4" x14ac:dyDescent="0.2">
      <c r="B776" s="165"/>
      <c r="C776" s="165"/>
      <c r="D776" s="170"/>
    </row>
    <row r="777" spans="2:4" x14ac:dyDescent="0.2">
      <c r="B777" s="165"/>
      <c r="C777" s="165"/>
      <c r="D777" s="170"/>
    </row>
    <row r="778" spans="2:4" x14ac:dyDescent="0.2">
      <c r="B778" s="165"/>
      <c r="C778" s="165"/>
      <c r="D778" s="170"/>
    </row>
    <row r="779" spans="2:4" x14ac:dyDescent="0.2">
      <c r="B779" s="165"/>
      <c r="C779" s="165"/>
      <c r="D779" s="170"/>
    </row>
    <row r="780" spans="2:4" x14ac:dyDescent="0.2">
      <c r="B780" s="165"/>
      <c r="C780" s="165"/>
      <c r="D780" s="170"/>
    </row>
    <row r="781" spans="2:4" x14ac:dyDescent="0.2">
      <c r="B781" s="165"/>
      <c r="C781" s="165"/>
      <c r="D781" s="170"/>
    </row>
    <row r="782" spans="2:4" x14ac:dyDescent="0.2">
      <c r="B782" s="165"/>
      <c r="C782" s="165"/>
      <c r="D782" s="170"/>
    </row>
    <row r="783" spans="2:4" x14ac:dyDescent="0.2">
      <c r="B783" s="165"/>
      <c r="C783" s="165"/>
      <c r="D783" s="170"/>
    </row>
    <row r="784" spans="2:4" x14ac:dyDescent="0.2">
      <c r="B784" s="165"/>
      <c r="C784" s="165"/>
      <c r="D784" s="170"/>
    </row>
    <row r="785" spans="2:4" x14ac:dyDescent="0.2">
      <c r="B785" s="165"/>
      <c r="C785" s="165"/>
      <c r="D785" s="170"/>
    </row>
    <row r="786" spans="2:4" x14ac:dyDescent="0.2">
      <c r="B786" s="165"/>
      <c r="C786" s="165"/>
      <c r="D786" s="170"/>
    </row>
    <row r="787" spans="2:4" x14ac:dyDescent="0.2">
      <c r="B787" s="165"/>
      <c r="C787" s="165"/>
      <c r="D787" s="170"/>
    </row>
    <row r="788" spans="2:4" x14ac:dyDescent="0.2">
      <c r="B788" s="165"/>
      <c r="C788" s="165"/>
      <c r="D788" s="170"/>
    </row>
    <row r="789" spans="2:4" x14ac:dyDescent="0.2">
      <c r="B789" s="165"/>
      <c r="C789" s="165"/>
      <c r="D789" s="170"/>
    </row>
    <row r="790" spans="2:4" x14ac:dyDescent="0.2">
      <c r="B790" s="165"/>
      <c r="C790" s="165"/>
      <c r="D790" s="170"/>
    </row>
    <row r="791" spans="2:4" x14ac:dyDescent="0.2">
      <c r="B791" s="165"/>
      <c r="C791" s="165"/>
      <c r="D791" s="170"/>
    </row>
    <row r="792" spans="2:4" x14ac:dyDescent="0.2">
      <c r="B792" s="165"/>
      <c r="C792" s="165"/>
      <c r="D792" s="170"/>
    </row>
    <row r="793" spans="2:4" x14ac:dyDescent="0.2">
      <c r="B793" s="165"/>
      <c r="C793" s="165"/>
      <c r="D793" s="170"/>
    </row>
    <row r="794" spans="2:4" x14ac:dyDescent="0.2">
      <c r="B794" s="165"/>
      <c r="C794" s="165"/>
      <c r="D794" s="170"/>
    </row>
    <row r="795" spans="2:4" x14ac:dyDescent="0.2">
      <c r="B795" s="165"/>
      <c r="C795" s="165"/>
      <c r="D795" s="170"/>
    </row>
    <row r="796" spans="2:4" x14ac:dyDescent="0.2">
      <c r="B796" s="165"/>
      <c r="C796" s="165"/>
      <c r="D796" s="170"/>
    </row>
    <row r="797" spans="2:4" x14ac:dyDescent="0.2">
      <c r="B797" s="165"/>
      <c r="C797" s="165"/>
      <c r="D797" s="170"/>
    </row>
    <row r="798" spans="2:4" x14ac:dyDescent="0.2">
      <c r="B798" s="165"/>
      <c r="C798" s="165"/>
      <c r="D798" s="170"/>
    </row>
    <row r="799" spans="2:4" x14ac:dyDescent="0.2">
      <c r="B799" s="165"/>
      <c r="C799" s="165"/>
      <c r="D799" s="170"/>
    </row>
    <row r="800" spans="2:4" x14ac:dyDescent="0.2">
      <c r="B800" s="165"/>
      <c r="C800" s="165"/>
      <c r="D800" s="170"/>
    </row>
    <row r="801" spans="2:4" x14ac:dyDescent="0.2">
      <c r="B801" s="165"/>
      <c r="C801" s="165"/>
      <c r="D801" s="170"/>
    </row>
    <row r="802" spans="2:4" x14ac:dyDescent="0.2">
      <c r="B802" s="165"/>
      <c r="C802" s="165"/>
      <c r="D802" s="170"/>
    </row>
    <row r="803" spans="2:4" x14ac:dyDescent="0.2">
      <c r="B803" s="165"/>
      <c r="C803" s="165"/>
      <c r="D803" s="170"/>
    </row>
    <row r="804" spans="2:4" x14ac:dyDescent="0.2">
      <c r="B804" s="165"/>
      <c r="C804" s="165"/>
      <c r="D804" s="170"/>
    </row>
    <row r="805" spans="2:4" x14ac:dyDescent="0.2">
      <c r="B805" s="165"/>
      <c r="C805" s="165"/>
      <c r="D805" s="170"/>
    </row>
    <row r="806" spans="2:4" x14ac:dyDescent="0.2">
      <c r="B806" s="165"/>
      <c r="C806" s="165"/>
      <c r="D806" s="170"/>
    </row>
    <row r="807" spans="2:4" x14ac:dyDescent="0.2">
      <c r="B807" s="165"/>
      <c r="C807" s="165"/>
      <c r="D807" s="170"/>
    </row>
    <row r="808" spans="2:4" x14ac:dyDescent="0.2">
      <c r="B808" s="165"/>
      <c r="C808" s="165"/>
      <c r="D808" s="170"/>
    </row>
    <row r="809" spans="2:4" x14ac:dyDescent="0.2">
      <c r="B809" s="165"/>
      <c r="C809" s="165"/>
      <c r="D809" s="170"/>
    </row>
    <row r="810" spans="2:4" x14ac:dyDescent="0.2">
      <c r="B810" s="165"/>
      <c r="C810" s="165"/>
      <c r="D810" s="170"/>
    </row>
    <row r="811" spans="2:4" x14ac:dyDescent="0.2">
      <c r="B811" s="165"/>
      <c r="C811" s="165"/>
      <c r="D811" s="170"/>
    </row>
    <row r="812" spans="2:4" x14ac:dyDescent="0.2">
      <c r="B812" s="165"/>
      <c r="C812" s="165"/>
      <c r="D812" s="170"/>
    </row>
    <row r="813" spans="2:4" x14ac:dyDescent="0.2">
      <c r="B813" s="165"/>
      <c r="C813" s="165"/>
      <c r="D813" s="170"/>
    </row>
    <row r="814" spans="2:4" x14ac:dyDescent="0.2">
      <c r="B814" s="165"/>
      <c r="C814" s="165"/>
      <c r="D814" s="170"/>
    </row>
    <row r="815" spans="2:4" x14ac:dyDescent="0.2">
      <c r="B815" s="165"/>
      <c r="C815" s="165"/>
      <c r="D815" s="170"/>
    </row>
    <row r="816" spans="2:4" x14ac:dyDescent="0.2">
      <c r="B816" s="165"/>
      <c r="C816" s="165"/>
      <c r="D816" s="170"/>
    </row>
    <row r="817" spans="2:4" x14ac:dyDescent="0.2">
      <c r="B817" s="165"/>
      <c r="C817" s="165"/>
      <c r="D817" s="170"/>
    </row>
    <row r="818" spans="2:4" x14ac:dyDescent="0.2">
      <c r="B818" s="165"/>
      <c r="C818" s="165"/>
      <c r="D818" s="170"/>
    </row>
    <row r="819" spans="2:4" x14ac:dyDescent="0.2">
      <c r="B819" s="165"/>
      <c r="C819" s="165"/>
      <c r="D819" s="170"/>
    </row>
    <row r="820" spans="2:4" x14ac:dyDescent="0.2">
      <c r="B820" s="165"/>
      <c r="C820" s="165"/>
      <c r="D820" s="170"/>
    </row>
    <row r="821" spans="2:4" x14ac:dyDescent="0.2">
      <c r="B821" s="165"/>
      <c r="C821" s="165"/>
      <c r="D821" s="170"/>
    </row>
    <row r="822" spans="2:4" x14ac:dyDescent="0.2">
      <c r="B822" s="165"/>
      <c r="C822" s="165"/>
      <c r="D822" s="170"/>
    </row>
    <row r="823" spans="2:4" x14ac:dyDescent="0.2">
      <c r="B823" s="165"/>
      <c r="C823" s="165"/>
      <c r="D823" s="170"/>
    </row>
    <row r="824" spans="2:4" x14ac:dyDescent="0.2">
      <c r="B824" s="165"/>
      <c r="C824" s="165"/>
      <c r="D824" s="170"/>
    </row>
    <row r="825" spans="2:4" x14ac:dyDescent="0.2">
      <c r="B825" s="165"/>
      <c r="C825" s="165"/>
      <c r="D825" s="170"/>
    </row>
    <row r="826" spans="2:4" x14ac:dyDescent="0.2">
      <c r="B826" s="165"/>
      <c r="C826" s="165"/>
      <c r="D826" s="170"/>
    </row>
    <row r="827" spans="2:4" x14ac:dyDescent="0.2">
      <c r="B827" s="165"/>
      <c r="C827" s="165"/>
      <c r="D827" s="170"/>
    </row>
    <row r="828" spans="2:4" x14ac:dyDescent="0.2">
      <c r="B828" s="165"/>
      <c r="C828" s="165"/>
      <c r="D828" s="170"/>
    </row>
    <row r="829" spans="2:4" x14ac:dyDescent="0.2">
      <c r="B829" s="165"/>
      <c r="C829" s="165"/>
      <c r="D829" s="170"/>
    </row>
    <row r="830" spans="2:4" x14ac:dyDescent="0.2">
      <c r="B830" s="165"/>
      <c r="C830" s="165"/>
      <c r="D830" s="170"/>
    </row>
    <row r="831" spans="2:4" x14ac:dyDescent="0.2">
      <c r="B831" s="165"/>
      <c r="C831" s="165"/>
      <c r="D831" s="170"/>
    </row>
    <row r="832" spans="2:4" x14ac:dyDescent="0.2">
      <c r="B832" s="165"/>
      <c r="C832" s="165"/>
      <c r="D832" s="170"/>
    </row>
    <row r="833" spans="2:4" x14ac:dyDescent="0.2">
      <c r="B833" s="165"/>
      <c r="C833" s="165"/>
      <c r="D833" s="170"/>
    </row>
    <row r="834" spans="2:4" x14ac:dyDescent="0.2">
      <c r="B834" s="165"/>
      <c r="C834" s="165"/>
      <c r="D834" s="170"/>
    </row>
    <row r="835" spans="2:4" x14ac:dyDescent="0.2">
      <c r="B835" s="165"/>
      <c r="C835" s="165"/>
      <c r="D835" s="170"/>
    </row>
    <row r="836" spans="2:4" x14ac:dyDescent="0.2">
      <c r="B836" s="165"/>
      <c r="C836" s="165"/>
      <c r="D836" s="170"/>
    </row>
    <row r="837" spans="2:4" x14ac:dyDescent="0.2">
      <c r="B837" s="165"/>
      <c r="C837" s="165"/>
      <c r="D837" s="170"/>
    </row>
    <row r="838" spans="2:4" x14ac:dyDescent="0.2">
      <c r="B838" s="165"/>
      <c r="C838" s="165"/>
      <c r="D838" s="170"/>
    </row>
    <row r="839" spans="2:4" x14ac:dyDescent="0.2">
      <c r="B839" s="165"/>
      <c r="C839" s="165"/>
      <c r="D839" s="170"/>
    </row>
    <row r="840" spans="2:4" x14ac:dyDescent="0.2">
      <c r="B840" s="165"/>
      <c r="C840" s="165"/>
      <c r="D840" s="170"/>
    </row>
    <row r="841" spans="2:4" x14ac:dyDescent="0.2">
      <c r="B841" s="165"/>
      <c r="C841" s="165"/>
      <c r="D841" s="170"/>
    </row>
    <row r="842" spans="2:4" x14ac:dyDescent="0.2">
      <c r="B842" s="165"/>
      <c r="C842" s="165"/>
      <c r="D842" s="170"/>
    </row>
    <row r="843" spans="2:4" x14ac:dyDescent="0.2">
      <c r="B843" s="165"/>
      <c r="C843" s="165"/>
      <c r="D843" s="170"/>
    </row>
    <row r="844" spans="2:4" x14ac:dyDescent="0.2">
      <c r="B844" s="165"/>
      <c r="C844" s="165"/>
      <c r="D844" s="170"/>
    </row>
    <row r="845" spans="2:4" x14ac:dyDescent="0.2">
      <c r="B845" s="165"/>
      <c r="C845" s="165"/>
      <c r="D845" s="170"/>
    </row>
    <row r="846" spans="2:4" x14ac:dyDescent="0.2">
      <c r="B846" s="165"/>
      <c r="C846" s="165"/>
      <c r="D846" s="170"/>
    </row>
    <row r="847" spans="2:4" x14ac:dyDescent="0.2">
      <c r="B847" s="165"/>
      <c r="C847" s="165"/>
      <c r="D847" s="170"/>
    </row>
    <row r="848" spans="2:4" x14ac:dyDescent="0.2">
      <c r="B848" s="165"/>
      <c r="C848" s="165"/>
      <c r="D848" s="170"/>
    </row>
    <row r="849" spans="2:4" x14ac:dyDescent="0.2">
      <c r="B849" s="165"/>
      <c r="C849" s="165"/>
      <c r="D849" s="170"/>
    </row>
    <row r="850" spans="2:4" x14ac:dyDescent="0.2">
      <c r="B850" s="165"/>
      <c r="C850" s="165"/>
      <c r="D850" s="170"/>
    </row>
    <row r="851" spans="2:4" x14ac:dyDescent="0.2">
      <c r="B851" s="165"/>
      <c r="C851" s="165"/>
      <c r="D851" s="170"/>
    </row>
    <row r="852" spans="2:4" x14ac:dyDescent="0.2">
      <c r="B852" s="165"/>
      <c r="C852" s="165"/>
      <c r="D852" s="170"/>
    </row>
    <row r="853" spans="2:4" x14ac:dyDescent="0.2">
      <c r="B853" s="165"/>
      <c r="C853" s="165"/>
      <c r="D853" s="170"/>
    </row>
    <row r="854" spans="2:4" x14ac:dyDescent="0.2">
      <c r="B854" s="165"/>
      <c r="C854" s="165"/>
      <c r="D854" s="170"/>
    </row>
    <row r="855" spans="2:4" x14ac:dyDescent="0.2">
      <c r="B855" s="165"/>
      <c r="C855" s="165"/>
      <c r="D855" s="170"/>
    </row>
    <row r="856" spans="2:4" x14ac:dyDescent="0.2">
      <c r="B856" s="165"/>
      <c r="C856" s="165"/>
      <c r="D856" s="170"/>
    </row>
    <row r="857" spans="2:4" x14ac:dyDescent="0.2">
      <c r="B857" s="165"/>
      <c r="C857" s="165"/>
      <c r="D857" s="170"/>
    </row>
    <row r="858" spans="2:4" x14ac:dyDescent="0.2">
      <c r="B858" s="165"/>
      <c r="C858" s="165"/>
      <c r="D858" s="170"/>
    </row>
    <row r="859" spans="2:4" x14ac:dyDescent="0.2">
      <c r="B859" s="165"/>
      <c r="C859" s="165"/>
      <c r="D859" s="170"/>
    </row>
    <row r="860" spans="2:4" x14ac:dyDescent="0.2">
      <c r="B860" s="165"/>
      <c r="C860" s="165"/>
      <c r="D860" s="170"/>
    </row>
    <row r="861" spans="2:4" x14ac:dyDescent="0.2">
      <c r="B861" s="165"/>
      <c r="C861" s="165"/>
      <c r="D861" s="170"/>
    </row>
    <row r="862" spans="2:4" x14ac:dyDescent="0.2">
      <c r="B862" s="165"/>
      <c r="C862" s="165"/>
      <c r="D862" s="170"/>
    </row>
    <row r="863" spans="2:4" x14ac:dyDescent="0.2">
      <c r="B863" s="165"/>
      <c r="C863" s="165"/>
      <c r="D863" s="170"/>
    </row>
    <row r="864" spans="2:4" x14ac:dyDescent="0.2">
      <c r="B864" s="165"/>
      <c r="C864" s="165"/>
      <c r="D864" s="170"/>
    </row>
    <row r="865" spans="2:4" x14ac:dyDescent="0.2">
      <c r="B865" s="165"/>
      <c r="C865" s="165"/>
      <c r="D865" s="170"/>
    </row>
    <row r="866" spans="2:4" x14ac:dyDescent="0.2">
      <c r="B866" s="165"/>
      <c r="C866" s="165"/>
      <c r="D866" s="170"/>
    </row>
    <row r="867" spans="2:4" x14ac:dyDescent="0.2">
      <c r="B867" s="165"/>
      <c r="C867" s="165"/>
      <c r="D867" s="170"/>
    </row>
    <row r="868" spans="2:4" x14ac:dyDescent="0.2">
      <c r="B868" s="165"/>
      <c r="C868" s="165"/>
      <c r="D868" s="170"/>
    </row>
    <row r="869" spans="2:4" x14ac:dyDescent="0.2">
      <c r="B869" s="165"/>
      <c r="C869" s="165"/>
      <c r="D869" s="170"/>
    </row>
    <row r="870" spans="2:4" x14ac:dyDescent="0.2">
      <c r="B870" s="165"/>
      <c r="C870" s="165"/>
      <c r="D870" s="170"/>
    </row>
    <row r="871" spans="2:4" x14ac:dyDescent="0.2">
      <c r="B871" s="165"/>
      <c r="C871" s="165"/>
      <c r="D871" s="170"/>
    </row>
    <row r="872" spans="2:4" x14ac:dyDescent="0.2">
      <c r="B872" s="165"/>
      <c r="C872" s="165"/>
      <c r="D872" s="170"/>
    </row>
    <row r="873" spans="2:4" x14ac:dyDescent="0.2">
      <c r="B873" s="165"/>
      <c r="C873" s="165"/>
      <c r="D873" s="170"/>
    </row>
    <row r="874" spans="2:4" x14ac:dyDescent="0.2">
      <c r="B874" s="165"/>
      <c r="C874" s="165"/>
      <c r="D874" s="170"/>
    </row>
    <row r="875" spans="2:4" x14ac:dyDescent="0.2">
      <c r="B875" s="165"/>
      <c r="C875" s="165"/>
      <c r="D875" s="170"/>
    </row>
    <row r="876" spans="2:4" x14ac:dyDescent="0.2">
      <c r="B876" s="165"/>
      <c r="C876" s="165"/>
      <c r="D876" s="170"/>
    </row>
    <row r="877" spans="2:4" x14ac:dyDescent="0.2">
      <c r="B877" s="165"/>
      <c r="C877" s="165"/>
      <c r="D877" s="170"/>
    </row>
    <row r="878" spans="2:4" x14ac:dyDescent="0.2">
      <c r="B878" s="165"/>
      <c r="C878" s="165"/>
      <c r="D878" s="170"/>
    </row>
    <row r="879" spans="2:4" x14ac:dyDescent="0.2">
      <c r="B879" s="165"/>
      <c r="C879" s="165"/>
      <c r="D879" s="170"/>
    </row>
    <row r="880" spans="2:4" x14ac:dyDescent="0.2">
      <c r="B880" s="165"/>
      <c r="C880" s="165"/>
      <c r="D880" s="170"/>
    </row>
    <row r="881" spans="2:4" x14ac:dyDescent="0.2">
      <c r="B881" s="165"/>
      <c r="C881" s="165"/>
      <c r="D881" s="170"/>
    </row>
    <row r="882" spans="2:4" x14ac:dyDescent="0.2">
      <c r="B882" s="165"/>
      <c r="C882" s="165"/>
      <c r="D882" s="170"/>
    </row>
    <row r="883" spans="2:4" x14ac:dyDescent="0.2">
      <c r="B883" s="165"/>
      <c r="C883" s="165"/>
      <c r="D883" s="170"/>
    </row>
    <row r="884" spans="2:4" x14ac:dyDescent="0.2">
      <c r="B884" s="165"/>
      <c r="C884" s="165"/>
      <c r="D884" s="170"/>
    </row>
    <row r="885" spans="2:4" x14ac:dyDescent="0.2">
      <c r="B885" s="165"/>
      <c r="C885" s="165"/>
      <c r="D885" s="170"/>
    </row>
    <row r="886" spans="2:4" x14ac:dyDescent="0.2">
      <c r="B886" s="165"/>
      <c r="C886" s="165"/>
      <c r="D886" s="170"/>
    </row>
    <row r="887" spans="2:4" x14ac:dyDescent="0.2">
      <c r="B887" s="165"/>
      <c r="C887" s="165"/>
      <c r="D887" s="170"/>
    </row>
    <row r="888" spans="2:4" x14ac:dyDescent="0.2">
      <c r="B888" s="165"/>
      <c r="C888" s="165"/>
      <c r="D888" s="170"/>
    </row>
    <row r="889" spans="2:4" x14ac:dyDescent="0.2">
      <c r="B889" s="165"/>
      <c r="C889" s="165"/>
      <c r="D889" s="170"/>
    </row>
    <row r="890" spans="2:4" x14ac:dyDescent="0.2">
      <c r="B890" s="165"/>
      <c r="C890" s="165"/>
      <c r="D890" s="170"/>
    </row>
    <row r="891" spans="2:4" x14ac:dyDescent="0.2">
      <c r="B891" s="165"/>
      <c r="C891" s="165"/>
      <c r="D891" s="170"/>
    </row>
    <row r="892" spans="2:4" x14ac:dyDescent="0.2">
      <c r="B892" s="165"/>
      <c r="C892" s="165"/>
      <c r="D892" s="170"/>
    </row>
    <row r="893" spans="2:4" x14ac:dyDescent="0.2">
      <c r="B893" s="165"/>
      <c r="C893" s="165"/>
      <c r="D893" s="170"/>
    </row>
    <row r="894" spans="2:4" x14ac:dyDescent="0.2">
      <c r="B894" s="165"/>
      <c r="C894" s="165"/>
      <c r="D894" s="170"/>
    </row>
    <row r="895" spans="2:4" x14ac:dyDescent="0.2">
      <c r="B895" s="165"/>
      <c r="C895" s="165"/>
      <c r="D895" s="170"/>
    </row>
    <row r="896" spans="2:4" x14ac:dyDescent="0.2">
      <c r="B896" s="165"/>
      <c r="C896" s="165"/>
      <c r="D896" s="170"/>
    </row>
    <row r="897" spans="2:4" x14ac:dyDescent="0.2">
      <c r="B897" s="165"/>
      <c r="C897" s="165"/>
      <c r="D897" s="170"/>
    </row>
    <row r="898" spans="2:4" x14ac:dyDescent="0.2">
      <c r="B898" s="165"/>
      <c r="C898" s="165"/>
      <c r="D898" s="170"/>
    </row>
    <row r="899" spans="2:4" x14ac:dyDescent="0.2">
      <c r="B899" s="165"/>
      <c r="C899" s="165"/>
      <c r="D899" s="170"/>
    </row>
    <row r="900" spans="2:4" x14ac:dyDescent="0.2">
      <c r="B900" s="165"/>
      <c r="C900" s="165"/>
      <c r="D900" s="170"/>
    </row>
    <row r="901" spans="2:4" x14ac:dyDescent="0.2">
      <c r="B901" s="165"/>
      <c r="C901" s="165"/>
      <c r="D901" s="170"/>
    </row>
    <row r="902" spans="2:4" x14ac:dyDescent="0.2">
      <c r="B902" s="165"/>
      <c r="C902" s="165"/>
      <c r="D902" s="170"/>
    </row>
    <row r="903" spans="2:4" x14ac:dyDescent="0.2">
      <c r="B903" s="165"/>
      <c r="C903" s="165"/>
      <c r="D903" s="170"/>
    </row>
    <row r="904" spans="2:4" x14ac:dyDescent="0.2">
      <c r="B904" s="165"/>
      <c r="C904" s="165"/>
      <c r="D904" s="170"/>
    </row>
    <row r="905" spans="2:4" x14ac:dyDescent="0.2">
      <c r="B905" s="165"/>
      <c r="C905" s="165"/>
      <c r="D905" s="170"/>
    </row>
    <row r="906" spans="2:4" x14ac:dyDescent="0.2">
      <c r="B906" s="165"/>
      <c r="C906" s="165"/>
      <c r="D906" s="170"/>
    </row>
    <row r="907" spans="2:4" x14ac:dyDescent="0.2">
      <c r="B907" s="165"/>
      <c r="C907" s="165"/>
      <c r="D907" s="170"/>
    </row>
    <row r="908" spans="2:4" x14ac:dyDescent="0.2">
      <c r="B908" s="165"/>
      <c r="C908" s="165"/>
      <c r="D908" s="170"/>
    </row>
    <row r="909" spans="2:4" x14ac:dyDescent="0.2">
      <c r="B909" s="165"/>
      <c r="C909" s="165"/>
      <c r="D909" s="170"/>
    </row>
    <row r="910" spans="2:4" x14ac:dyDescent="0.2">
      <c r="B910" s="165"/>
      <c r="C910" s="165"/>
      <c r="D910" s="170"/>
    </row>
    <row r="911" spans="2:4" x14ac:dyDescent="0.2">
      <c r="B911" s="165"/>
      <c r="C911" s="165"/>
      <c r="D911" s="170"/>
    </row>
    <row r="912" spans="2:4" x14ac:dyDescent="0.2">
      <c r="B912" s="165"/>
      <c r="C912" s="165"/>
      <c r="D912" s="170"/>
    </row>
    <row r="913" spans="2:4" x14ac:dyDescent="0.2">
      <c r="B913" s="165"/>
      <c r="C913" s="165"/>
      <c r="D913" s="170"/>
    </row>
    <row r="914" spans="2:4" x14ac:dyDescent="0.2">
      <c r="B914" s="165"/>
      <c r="C914" s="165"/>
      <c r="D914" s="170"/>
    </row>
    <row r="915" spans="2:4" x14ac:dyDescent="0.2">
      <c r="B915" s="165"/>
      <c r="C915" s="165"/>
      <c r="D915" s="170"/>
    </row>
    <row r="916" spans="2:4" x14ac:dyDescent="0.2">
      <c r="B916" s="165"/>
      <c r="C916" s="165"/>
      <c r="D916" s="170"/>
    </row>
    <row r="917" spans="2:4" x14ac:dyDescent="0.2">
      <c r="B917" s="165"/>
      <c r="C917" s="165"/>
      <c r="D917" s="170"/>
    </row>
    <row r="918" spans="2:4" x14ac:dyDescent="0.2">
      <c r="B918" s="165"/>
      <c r="C918" s="165"/>
      <c r="D918" s="170"/>
    </row>
    <row r="919" spans="2:4" x14ac:dyDescent="0.2">
      <c r="B919" s="165"/>
      <c r="C919" s="165"/>
      <c r="D919" s="170"/>
    </row>
    <row r="920" spans="2:4" x14ac:dyDescent="0.2">
      <c r="B920" s="165"/>
      <c r="C920" s="165"/>
      <c r="D920" s="170"/>
    </row>
    <row r="921" spans="2:4" x14ac:dyDescent="0.2">
      <c r="B921" s="165"/>
      <c r="C921" s="165"/>
      <c r="D921" s="170"/>
    </row>
    <row r="922" spans="2:4" x14ac:dyDescent="0.2">
      <c r="B922" s="165"/>
      <c r="C922" s="165"/>
      <c r="D922" s="170"/>
    </row>
    <row r="923" spans="2:4" x14ac:dyDescent="0.2">
      <c r="B923" s="165"/>
      <c r="C923" s="165"/>
      <c r="D923" s="170"/>
    </row>
    <row r="924" spans="2:4" x14ac:dyDescent="0.2">
      <c r="B924" s="165"/>
      <c r="C924" s="165"/>
      <c r="D924" s="170"/>
    </row>
    <row r="925" spans="2:4" x14ac:dyDescent="0.2">
      <c r="B925" s="165"/>
      <c r="C925" s="165"/>
      <c r="D925" s="170"/>
    </row>
    <row r="926" spans="2:4" x14ac:dyDescent="0.2">
      <c r="B926" s="165"/>
      <c r="C926" s="165"/>
      <c r="D926" s="170"/>
    </row>
    <row r="927" spans="2:4" x14ac:dyDescent="0.2">
      <c r="B927" s="165"/>
      <c r="C927" s="165"/>
      <c r="D927" s="170"/>
    </row>
    <row r="928" spans="2:4" x14ac:dyDescent="0.2">
      <c r="B928" s="165"/>
      <c r="C928" s="165"/>
      <c r="D928" s="170"/>
    </row>
    <row r="929" spans="2:4" x14ac:dyDescent="0.2">
      <c r="B929" s="165"/>
      <c r="C929" s="165"/>
      <c r="D929" s="170"/>
    </row>
    <row r="930" spans="2:4" x14ac:dyDescent="0.2">
      <c r="B930" s="165"/>
      <c r="C930" s="165"/>
      <c r="D930" s="170"/>
    </row>
    <row r="931" spans="2:4" x14ac:dyDescent="0.2">
      <c r="B931" s="165"/>
      <c r="C931" s="165"/>
      <c r="D931" s="170"/>
    </row>
    <row r="932" spans="2:4" x14ac:dyDescent="0.2">
      <c r="B932" s="165"/>
      <c r="C932" s="165"/>
      <c r="D932" s="170"/>
    </row>
    <row r="933" spans="2:4" x14ac:dyDescent="0.2">
      <c r="B933" s="165"/>
      <c r="C933" s="165"/>
      <c r="D933" s="170"/>
    </row>
    <row r="934" spans="2:4" x14ac:dyDescent="0.2">
      <c r="B934" s="165"/>
      <c r="C934" s="165"/>
      <c r="D934" s="170"/>
    </row>
    <row r="935" spans="2:4" x14ac:dyDescent="0.2">
      <c r="B935" s="165"/>
      <c r="C935" s="165"/>
      <c r="D935" s="170"/>
    </row>
    <row r="936" spans="2:4" x14ac:dyDescent="0.2">
      <c r="B936" s="165"/>
      <c r="C936" s="165"/>
      <c r="D936" s="170"/>
    </row>
    <row r="937" spans="2:4" x14ac:dyDescent="0.2">
      <c r="B937" s="165"/>
      <c r="C937" s="165"/>
      <c r="D937" s="170"/>
    </row>
    <row r="938" spans="2:4" x14ac:dyDescent="0.2">
      <c r="B938" s="165"/>
      <c r="C938" s="165"/>
      <c r="D938" s="170"/>
    </row>
    <row r="939" spans="2:4" x14ac:dyDescent="0.2">
      <c r="B939" s="165"/>
      <c r="C939" s="165"/>
      <c r="D939" s="170"/>
    </row>
    <row r="940" spans="2:4" x14ac:dyDescent="0.2">
      <c r="B940" s="165"/>
      <c r="C940" s="165"/>
      <c r="D940" s="170"/>
    </row>
    <row r="941" spans="2:4" x14ac:dyDescent="0.2">
      <c r="B941" s="165"/>
      <c r="C941" s="165"/>
      <c r="D941" s="170"/>
    </row>
    <row r="942" spans="2:4" x14ac:dyDescent="0.2">
      <c r="B942" s="165"/>
      <c r="C942" s="165"/>
      <c r="D942" s="170"/>
    </row>
    <row r="943" spans="2:4" x14ac:dyDescent="0.2">
      <c r="B943" s="165"/>
      <c r="C943" s="165"/>
      <c r="D943" s="170"/>
    </row>
    <row r="944" spans="2:4" x14ac:dyDescent="0.2">
      <c r="B944" s="165"/>
      <c r="C944" s="165"/>
      <c r="D944" s="170"/>
    </row>
    <row r="945" spans="2:4" x14ac:dyDescent="0.2">
      <c r="B945" s="165"/>
      <c r="C945" s="165"/>
      <c r="D945" s="170"/>
    </row>
    <row r="946" spans="2:4" x14ac:dyDescent="0.2">
      <c r="B946" s="165"/>
      <c r="C946" s="165"/>
      <c r="D946" s="170"/>
    </row>
    <row r="947" spans="2:4" x14ac:dyDescent="0.2">
      <c r="B947" s="165"/>
      <c r="C947" s="165"/>
      <c r="D947" s="170"/>
    </row>
    <row r="948" spans="2:4" x14ac:dyDescent="0.2">
      <c r="B948" s="165"/>
      <c r="C948" s="165"/>
      <c r="D948" s="170"/>
    </row>
    <row r="949" spans="2:4" x14ac:dyDescent="0.2">
      <c r="B949" s="165"/>
      <c r="C949" s="165"/>
      <c r="D949" s="170"/>
    </row>
    <row r="950" spans="2:4" x14ac:dyDescent="0.2">
      <c r="B950" s="165"/>
      <c r="C950" s="165"/>
      <c r="D950" s="170"/>
    </row>
    <row r="951" spans="2:4" x14ac:dyDescent="0.2">
      <c r="B951" s="165"/>
      <c r="C951" s="165"/>
      <c r="D951" s="170"/>
    </row>
    <row r="952" spans="2:4" x14ac:dyDescent="0.2">
      <c r="B952" s="165"/>
      <c r="C952" s="165"/>
      <c r="D952" s="170"/>
    </row>
    <row r="953" spans="2:4" x14ac:dyDescent="0.2">
      <c r="B953" s="165"/>
      <c r="C953" s="165"/>
      <c r="D953" s="170"/>
    </row>
    <row r="954" spans="2:4" x14ac:dyDescent="0.2">
      <c r="B954" s="165"/>
      <c r="C954" s="165"/>
      <c r="D954" s="170"/>
    </row>
    <row r="955" spans="2:4" x14ac:dyDescent="0.2">
      <c r="B955" s="165"/>
      <c r="C955" s="165"/>
      <c r="D955" s="170"/>
    </row>
    <row r="956" spans="2:4" x14ac:dyDescent="0.2">
      <c r="B956" s="165"/>
      <c r="C956" s="165"/>
      <c r="D956" s="170"/>
    </row>
    <row r="957" spans="2:4" x14ac:dyDescent="0.2">
      <c r="B957" s="165"/>
      <c r="C957" s="165"/>
      <c r="D957" s="170"/>
    </row>
    <row r="958" spans="2:4" x14ac:dyDescent="0.2">
      <c r="B958" s="165"/>
      <c r="C958" s="165"/>
      <c r="D958" s="170"/>
    </row>
    <row r="959" spans="2:4" x14ac:dyDescent="0.2">
      <c r="B959" s="165"/>
      <c r="C959" s="165"/>
      <c r="D959" s="170"/>
    </row>
    <row r="960" spans="2:4" x14ac:dyDescent="0.2">
      <c r="B960" s="165"/>
      <c r="C960" s="165"/>
      <c r="D960" s="170"/>
    </row>
    <row r="961" spans="2:4" x14ac:dyDescent="0.2">
      <c r="B961" s="165"/>
      <c r="C961" s="165"/>
      <c r="D961" s="170"/>
    </row>
    <row r="962" spans="2:4" x14ac:dyDescent="0.2">
      <c r="B962" s="165"/>
      <c r="C962" s="165"/>
      <c r="D962" s="170"/>
    </row>
    <row r="963" spans="2:4" x14ac:dyDescent="0.2">
      <c r="B963" s="165"/>
      <c r="C963" s="165"/>
      <c r="D963" s="170"/>
    </row>
    <row r="964" spans="2:4" x14ac:dyDescent="0.2">
      <c r="B964" s="165"/>
      <c r="C964" s="165"/>
      <c r="D964" s="170"/>
    </row>
    <row r="965" spans="2:4" x14ac:dyDescent="0.2">
      <c r="B965" s="165"/>
      <c r="C965" s="165"/>
      <c r="D965" s="170"/>
    </row>
    <row r="966" spans="2:4" x14ac:dyDescent="0.2">
      <c r="B966" s="165"/>
      <c r="C966" s="165"/>
      <c r="D966" s="170"/>
    </row>
    <row r="967" spans="2:4" x14ac:dyDescent="0.2">
      <c r="B967" s="165"/>
      <c r="C967" s="165"/>
      <c r="D967" s="170"/>
    </row>
    <row r="968" spans="2:4" x14ac:dyDescent="0.2">
      <c r="B968" s="165"/>
      <c r="C968" s="165"/>
      <c r="D968" s="170"/>
    </row>
    <row r="969" spans="2:4" x14ac:dyDescent="0.2">
      <c r="B969" s="165"/>
      <c r="C969" s="165"/>
      <c r="D969" s="170"/>
    </row>
    <row r="970" spans="2:4" x14ac:dyDescent="0.2">
      <c r="B970" s="165"/>
      <c r="C970" s="165"/>
      <c r="D970" s="170"/>
    </row>
    <row r="971" spans="2:4" x14ac:dyDescent="0.2">
      <c r="B971" s="165"/>
      <c r="C971" s="165"/>
      <c r="D971" s="170"/>
    </row>
    <row r="972" spans="2:4" x14ac:dyDescent="0.2">
      <c r="B972" s="165"/>
      <c r="C972" s="165"/>
      <c r="D972" s="170"/>
    </row>
    <row r="973" spans="2:4" x14ac:dyDescent="0.2">
      <c r="B973" s="165"/>
      <c r="C973" s="165"/>
      <c r="D973" s="170"/>
    </row>
    <row r="974" spans="2:4" x14ac:dyDescent="0.2">
      <c r="B974" s="165"/>
      <c r="C974" s="165"/>
      <c r="D974" s="170"/>
    </row>
    <row r="975" spans="2:4" x14ac:dyDescent="0.2">
      <c r="B975" s="165"/>
      <c r="C975" s="165"/>
      <c r="D975" s="170"/>
    </row>
    <row r="976" spans="2:4" x14ac:dyDescent="0.2">
      <c r="B976" s="165"/>
      <c r="C976" s="165"/>
      <c r="D976" s="170"/>
    </row>
    <row r="977" spans="2:4" x14ac:dyDescent="0.2">
      <c r="B977" s="165"/>
      <c r="C977" s="165"/>
      <c r="D977" s="170"/>
    </row>
    <row r="978" spans="2:4" x14ac:dyDescent="0.2">
      <c r="B978" s="165"/>
      <c r="C978" s="165"/>
      <c r="D978" s="170"/>
    </row>
    <row r="979" spans="2:4" x14ac:dyDescent="0.2">
      <c r="B979" s="165"/>
      <c r="C979" s="165"/>
      <c r="D979" s="170"/>
    </row>
    <row r="980" spans="2:4" x14ac:dyDescent="0.2">
      <c r="B980" s="165"/>
      <c r="C980" s="165"/>
      <c r="D980" s="170"/>
    </row>
    <row r="981" spans="2:4" x14ac:dyDescent="0.2">
      <c r="B981" s="165"/>
      <c r="C981" s="165"/>
      <c r="D981" s="170"/>
    </row>
    <row r="982" spans="2:4" x14ac:dyDescent="0.2">
      <c r="B982" s="165"/>
      <c r="C982" s="165"/>
      <c r="D982" s="170"/>
    </row>
    <row r="983" spans="2:4" x14ac:dyDescent="0.2">
      <c r="B983" s="165"/>
      <c r="C983" s="165"/>
      <c r="D983" s="170"/>
    </row>
    <row r="984" spans="2:4" x14ac:dyDescent="0.2">
      <c r="B984" s="165"/>
      <c r="C984" s="165"/>
      <c r="D984" s="170"/>
    </row>
    <row r="985" spans="2:4" x14ac:dyDescent="0.2">
      <c r="B985" s="165"/>
      <c r="C985" s="165"/>
      <c r="D985" s="170"/>
    </row>
    <row r="986" spans="2:4" x14ac:dyDescent="0.2">
      <c r="B986" s="165"/>
      <c r="C986" s="165"/>
      <c r="D986" s="170"/>
    </row>
    <row r="987" spans="2:4" x14ac:dyDescent="0.2">
      <c r="B987" s="165"/>
      <c r="C987" s="165"/>
      <c r="D987" s="170"/>
    </row>
    <row r="988" spans="2:4" x14ac:dyDescent="0.2">
      <c r="B988" s="165"/>
      <c r="C988" s="165"/>
      <c r="D988" s="170"/>
    </row>
    <row r="989" spans="2:4" x14ac:dyDescent="0.2">
      <c r="B989" s="165"/>
      <c r="C989" s="165"/>
      <c r="D989" s="170"/>
    </row>
    <row r="990" spans="2:4" x14ac:dyDescent="0.2">
      <c r="B990" s="165"/>
      <c r="C990" s="165"/>
      <c r="D990" s="170"/>
    </row>
    <row r="991" spans="2:4" x14ac:dyDescent="0.2">
      <c r="B991" s="165"/>
      <c r="C991" s="165"/>
      <c r="D991" s="170"/>
    </row>
    <row r="992" spans="2:4" x14ac:dyDescent="0.2">
      <c r="B992" s="165"/>
      <c r="C992" s="165"/>
      <c r="D992" s="170"/>
    </row>
    <row r="993" spans="2:4" x14ac:dyDescent="0.2">
      <c r="B993" s="165"/>
      <c r="C993" s="165"/>
      <c r="D993" s="170"/>
    </row>
    <row r="994" spans="2:4" x14ac:dyDescent="0.2">
      <c r="B994" s="165"/>
      <c r="C994" s="165"/>
      <c r="D994" s="170"/>
    </row>
    <row r="995" spans="2:4" x14ac:dyDescent="0.2">
      <c r="B995" s="165"/>
      <c r="C995" s="165"/>
      <c r="D995" s="170"/>
    </row>
    <row r="996" spans="2:4" x14ac:dyDescent="0.2">
      <c r="B996" s="165"/>
      <c r="C996" s="165"/>
      <c r="D996" s="170"/>
    </row>
    <row r="997" spans="2:4" x14ac:dyDescent="0.2">
      <c r="B997" s="165"/>
      <c r="C997" s="165"/>
      <c r="D997" s="170"/>
    </row>
    <row r="998" spans="2:4" x14ac:dyDescent="0.2">
      <c r="B998" s="165"/>
      <c r="C998" s="165"/>
      <c r="D998" s="170"/>
    </row>
    <row r="999" spans="2:4" x14ac:dyDescent="0.2">
      <c r="B999" s="165"/>
      <c r="C999" s="165"/>
      <c r="D999" s="170"/>
    </row>
    <row r="1000" spans="2:4" x14ac:dyDescent="0.2">
      <c r="B1000" s="165"/>
      <c r="C1000" s="165"/>
      <c r="D1000" s="170"/>
    </row>
    <row r="1001" spans="2:4" x14ac:dyDescent="0.2">
      <c r="B1001" s="165"/>
      <c r="C1001" s="165"/>
      <c r="D1001" s="170"/>
    </row>
    <row r="1002" spans="2:4" x14ac:dyDescent="0.2">
      <c r="B1002" s="165"/>
      <c r="C1002" s="165"/>
      <c r="D1002" s="170"/>
    </row>
    <row r="1003" spans="2:4" x14ac:dyDescent="0.2">
      <c r="B1003" s="165"/>
      <c r="C1003" s="165"/>
      <c r="D1003" s="170"/>
    </row>
    <row r="1004" spans="2:4" x14ac:dyDescent="0.2">
      <c r="B1004" s="165"/>
      <c r="C1004" s="165"/>
      <c r="D1004" s="170"/>
    </row>
    <row r="1005" spans="2:4" x14ac:dyDescent="0.2">
      <c r="B1005" s="165"/>
      <c r="C1005" s="165"/>
      <c r="D1005" s="170"/>
    </row>
    <row r="1006" spans="2:4" x14ac:dyDescent="0.2">
      <c r="B1006" s="165"/>
      <c r="C1006" s="165"/>
      <c r="D1006" s="170"/>
    </row>
    <row r="1007" spans="2:4" x14ac:dyDescent="0.2">
      <c r="B1007" s="165"/>
      <c r="C1007" s="165"/>
      <c r="D1007" s="170"/>
    </row>
    <row r="1008" spans="2:4" x14ac:dyDescent="0.2">
      <c r="B1008" s="165"/>
      <c r="C1008" s="165"/>
      <c r="D1008" s="170"/>
    </row>
    <row r="1009" spans="2:4" x14ac:dyDescent="0.2">
      <c r="B1009" s="165"/>
      <c r="C1009" s="165"/>
      <c r="D1009" s="170"/>
    </row>
    <row r="1010" spans="2:4" x14ac:dyDescent="0.2">
      <c r="B1010" s="165"/>
      <c r="C1010" s="165"/>
      <c r="D1010" s="170"/>
    </row>
    <row r="1011" spans="2:4" x14ac:dyDescent="0.2">
      <c r="B1011" s="165"/>
      <c r="C1011" s="165"/>
      <c r="D1011" s="170"/>
    </row>
    <row r="1012" spans="2:4" x14ac:dyDescent="0.2">
      <c r="B1012" s="165"/>
      <c r="C1012" s="165"/>
      <c r="D1012" s="170"/>
    </row>
    <row r="1013" spans="2:4" x14ac:dyDescent="0.2">
      <c r="B1013" s="165"/>
      <c r="C1013" s="165"/>
      <c r="D1013" s="170"/>
    </row>
    <row r="1014" spans="2:4" x14ac:dyDescent="0.2">
      <c r="B1014" s="165"/>
      <c r="C1014" s="165"/>
      <c r="D1014" s="170"/>
    </row>
    <row r="1015" spans="2:4" x14ac:dyDescent="0.2">
      <c r="B1015" s="165"/>
      <c r="C1015" s="165"/>
      <c r="D1015" s="170"/>
    </row>
    <row r="1016" spans="2:4" x14ac:dyDescent="0.2">
      <c r="B1016" s="165"/>
      <c r="C1016" s="165"/>
      <c r="D1016" s="170"/>
    </row>
    <row r="1017" spans="2:4" x14ac:dyDescent="0.2">
      <c r="B1017" s="165"/>
      <c r="C1017" s="165"/>
      <c r="D1017" s="170"/>
    </row>
    <row r="1018" spans="2:4" x14ac:dyDescent="0.2">
      <c r="B1018" s="165"/>
      <c r="C1018" s="165"/>
      <c r="D1018" s="170"/>
    </row>
    <row r="1019" spans="2:4" x14ac:dyDescent="0.2">
      <c r="B1019" s="165"/>
      <c r="C1019" s="165"/>
      <c r="D1019" s="170"/>
    </row>
    <row r="1020" spans="2:4" x14ac:dyDescent="0.2">
      <c r="B1020" s="165"/>
      <c r="C1020" s="165"/>
      <c r="D1020" s="170"/>
    </row>
    <row r="1021" spans="2:4" x14ac:dyDescent="0.2">
      <c r="B1021" s="165"/>
      <c r="C1021" s="165"/>
      <c r="D1021" s="170"/>
    </row>
    <row r="1022" spans="2:4" x14ac:dyDescent="0.2">
      <c r="B1022" s="165"/>
      <c r="C1022" s="165"/>
      <c r="D1022" s="170"/>
    </row>
    <row r="1023" spans="2:4" x14ac:dyDescent="0.2">
      <c r="B1023" s="165"/>
      <c r="C1023" s="165"/>
      <c r="D1023" s="170"/>
    </row>
    <row r="1024" spans="2:4" x14ac:dyDescent="0.2">
      <c r="B1024" s="165"/>
      <c r="C1024" s="165"/>
      <c r="D1024" s="170"/>
    </row>
    <row r="1025" spans="2:4" x14ac:dyDescent="0.2">
      <c r="B1025" s="165"/>
      <c r="C1025" s="165"/>
      <c r="D1025" s="170"/>
    </row>
    <row r="1026" spans="2:4" x14ac:dyDescent="0.2">
      <c r="B1026" s="165"/>
      <c r="C1026" s="165"/>
      <c r="D1026" s="170"/>
    </row>
    <row r="1027" spans="2:4" x14ac:dyDescent="0.2">
      <c r="B1027" s="165"/>
      <c r="C1027" s="165"/>
      <c r="D1027" s="170"/>
    </row>
    <row r="1028" spans="2:4" x14ac:dyDescent="0.2">
      <c r="B1028" s="165"/>
      <c r="C1028" s="165"/>
      <c r="D1028" s="170"/>
    </row>
    <row r="1029" spans="2:4" x14ac:dyDescent="0.2">
      <c r="B1029" s="165"/>
      <c r="C1029" s="165"/>
      <c r="D1029" s="170"/>
    </row>
    <row r="1030" spans="2:4" x14ac:dyDescent="0.2">
      <c r="B1030" s="165"/>
      <c r="C1030" s="165"/>
      <c r="D1030" s="170"/>
    </row>
    <row r="1031" spans="2:4" x14ac:dyDescent="0.2">
      <c r="B1031" s="165"/>
      <c r="C1031" s="165"/>
      <c r="D1031" s="170"/>
    </row>
    <row r="1032" spans="2:4" x14ac:dyDescent="0.2">
      <c r="B1032" s="165"/>
      <c r="C1032" s="165"/>
      <c r="D1032" s="170"/>
    </row>
    <row r="1033" spans="2:4" x14ac:dyDescent="0.2">
      <c r="B1033" s="165"/>
      <c r="C1033" s="165"/>
      <c r="D1033" s="170"/>
    </row>
    <row r="1034" spans="2:4" x14ac:dyDescent="0.2">
      <c r="B1034" s="165"/>
      <c r="C1034" s="165"/>
      <c r="D1034" s="170"/>
    </row>
    <row r="1035" spans="2:4" x14ac:dyDescent="0.2">
      <c r="B1035" s="165"/>
      <c r="C1035" s="165"/>
      <c r="D1035" s="170"/>
    </row>
    <row r="1036" spans="2:4" x14ac:dyDescent="0.2">
      <c r="B1036" s="165"/>
      <c r="C1036" s="165"/>
      <c r="D1036" s="170"/>
    </row>
    <row r="1037" spans="2:4" x14ac:dyDescent="0.2">
      <c r="B1037" s="165"/>
      <c r="C1037" s="165"/>
      <c r="D1037" s="170"/>
    </row>
    <row r="1038" spans="2:4" x14ac:dyDescent="0.2">
      <c r="B1038" s="165"/>
      <c r="C1038" s="165"/>
      <c r="D1038" s="170"/>
    </row>
    <row r="1039" spans="2:4" x14ac:dyDescent="0.2">
      <c r="B1039" s="165"/>
      <c r="C1039" s="165"/>
      <c r="D1039" s="170"/>
    </row>
    <row r="1040" spans="2:4" x14ac:dyDescent="0.2">
      <c r="B1040" s="165"/>
      <c r="C1040" s="165"/>
      <c r="D1040" s="170"/>
    </row>
    <row r="1041" spans="2:4" x14ac:dyDescent="0.2">
      <c r="B1041" s="165"/>
      <c r="C1041" s="165"/>
      <c r="D1041" s="170"/>
    </row>
    <row r="1042" spans="2:4" x14ac:dyDescent="0.2">
      <c r="B1042" s="165"/>
      <c r="C1042" s="165"/>
      <c r="D1042" s="170"/>
    </row>
    <row r="1043" spans="2:4" x14ac:dyDescent="0.2">
      <c r="B1043" s="165"/>
      <c r="C1043" s="165"/>
      <c r="D1043" s="170"/>
    </row>
    <row r="1044" spans="2:4" x14ac:dyDescent="0.2">
      <c r="B1044" s="165"/>
      <c r="C1044" s="165"/>
      <c r="D1044" s="170"/>
    </row>
    <row r="1045" spans="2:4" x14ac:dyDescent="0.2">
      <c r="B1045" s="165"/>
      <c r="C1045" s="165"/>
      <c r="D1045" s="170"/>
    </row>
    <row r="1046" spans="2:4" x14ac:dyDescent="0.2">
      <c r="B1046" s="165"/>
      <c r="C1046" s="165"/>
      <c r="D1046" s="170"/>
    </row>
    <row r="1047" spans="2:4" x14ac:dyDescent="0.2">
      <c r="B1047" s="165"/>
      <c r="C1047" s="165"/>
      <c r="D1047" s="170"/>
    </row>
    <row r="1048" spans="2:4" x14ac:dyDescent="0.2">
      <c r="B1048" s="165"/>
      <c r="C1048" s="165"/>
      <c r="D1048" s="170"/>
    </row>
    <row r="1049" spans="2:4" x14ac:dyDescent="0.2">
      <c r="B1049" s="165"/>
      <c r="C1049" s="165"/>
      <c r="D1049" s="170"/>
    </row>
    <row r="1050" spans="2:4" x14ac:dyDescent="0.2">
      <c r="B1050" s="165"/>
      <c r="C1050" s="165"/>
      <c r="D1050" s="170"/>
    </row>
    <row r="1051" spans="2:4" x14ac:dyDescent="0.2">
      <c r="B1051" s="165"/>
      <c r="C1051" s="165"/>
      <c r="D1051" s="170"/>
    </row>
    <row r="1052" spans="2:4" x14ac:dyDescent="0.2">
      <c r="B1052" s="165"/>
      <c r="C1052" s="165"/>
      <c r="D1052" s="170"/>
    </row>
    <row r="1053" spans="2:4" x14ac:dyDescent="0.2">
      <c r="B1053" s="165"/>
      <c r="C1053" s="165"/>
      <c r="D1053" s="170"/>
    </row>
    <row r="1054" spans="2:4" x14ac:dyDescent="0.2">
      <c r="B1054" s="165"/>
      <c r="C1054" s="165"/>
      <c r="D1054" s="170"/>
    </row>
    <row r="1055" spans="2:4" x14ac:dyDescent="0.2">
      <c r="B1055" s="165"/>
      <c r="C1055" s="165"/>
      <c r="D1055" s="170"/>
    </row>
    <row r="1056" spans="2:4" x14ac:dyDescent="0.2">
      <c r="B1056" s="165"/>
      <c r="C1056" s="165"/>
      <c r="D1056" s="170"/>
    </row>
    <row r="1057" spans="2:4" x14ac:dyDescent="0.2">
      <c r="B1057" s="165"/>
      <c r="C1057" s="165"/>
      <c r="D1057" s="170"/>
    </row>
    <row r="1058" spans="2:4" x14ac:dyDescent="0.2">
      <c r="B1058" s="165"/>
      <c r="C1058" s="165"/>
      <c r="D1058" s="170"/>
    </row>
    <row r="1059" spans="2:4" x14ac:dyDescent="0.2">
      <c r="B1059" s="165"/>
      <c r="C1059" s="165"/>
      <c r="D1059" s="170"/>
    </row>
    <row r="1060" spans="2:4" x14ac:dyDescent="0.2">
      <c r="B1060" s="165"/>
      <c r="C1060" s="165"/>
      <c r="D1060" s="170"/>
    </row>
    <row r="1061" spans="2:4" x14ac:dyDescent="0.2">
      <c r="B1061" s="165"/>
      <c r="C1061" s="165"/>
      <c r="D1061" s="170"/>
    </row>
    <row r="1062" spans="2:4" x14ac:dyDescent="0.2">
      <c r="B1062" s="165"/>
      <c r="C1062" s="165"/>
      <c r="D1062" s="170"/>
    </row>
    <row r="1063" spans="2:4" x14ac:dyDescent="0.2">
      <c r="B1063" s="165"/>
      <c r="C1063" s="165"/>
      <c r="D1063" s="170"/>
    </row>
    <row r="1064" spans="2:4" x14ac:dyDescent="0.2">
      <c r="B1064" s="165"/>
      <c r="C1064" s="165"/>
      <c r="D1064" s="170"/>
    </row>
    <row r="1065" spans="2:4" x14ac:dyDescent="0.2">
      <c r="B1065" s="165"/>
      <c r="C1065" s="165"/>
      <c r="D1065" s="170"/>
    </row>
    <row r="1066" spans="2:4" x14ac:dyDescent="0.2">
      <c r="B1066" s="165"/>
      <c r="C1066" s="165"/>
      <c r="D1066" s="170"/>
    </row>
    <row r="1067" spans="2:4" x14ac:dyDescent="0.2">
      <c r="B1067" s="165"/>
      <c r="C1067" s="165"/>
      <c r="D1067" s="170"/>
    </row>
    <row r="1068" spans="2:4" x14ac:dyDescent="0.2">
      <c r="B1068" s="165"/>
      <c r="C1068" s="165"/>
      <c r="D1068" s="170"/>
    </row>
    <row r="1069" spans="2:4" x14ac:dyDescent="0.2">
      <c r="B1069" s="165"/>
      <c r="C1069" s="165"/>
      <c r="D1069" s="170"/>
    </row>
    <row r="1070" spans="2:4" x14ac:dyDescent="0.2">
      <c r="B1070" s="165"/>
      <c r="C1070" s="165"/>
      <c r="D1070" s="170"/>
    </row>
    <row r="1071" spans="2:4" x14ac:dyDescent="0.2">
      <c r="B1071" s="165"/>
      <c r="C1071" s="165"/>
      <c r="D1071" s="170"/>
    </row>
    <row r="1072" spans="2:4" x14ac:dyDescent="0.2">
      <c r="B1072" s="165"/>
      <c r="C1072" s="165"/>
      <c r="D1072" s="170"/>
    </row>
    <row r="1073" spans="2:4" x14ac:dyDescent="0.2">
      <c r="B1073" s="165"/>
      <c r="C1073" s="165"/>
      <c r="D1073" s="170"/>
    </row>
    <row r="1074" spans="2:4" x14ac:dyDescent="0.2">
      <c r="B1074" s="165"/>
      <c r="C1074" s="165"/>
      <c r="D1074" s="170"/>
    </row>
    <row r="1075" spans="2:4" x14ac:dyDescent="0.2">
      <c r="B1075" s="165"/>
      <c r="C1075" s="165"/>
      <c r="D1075" s="170"/>
    </row>
    <row r="1076" spans="2:4" x14ac:dyDescent="0.2">
      <c r="B1076" s="165"/>
      <c r="C1076" s="165"/>
      <c r="D1076" s="170"/>
    </row>
    <row r="1077" spans="2:4" x14ac:dyDescent="0.2">
      <c r="B1077" s="165"/>
      <c r="C1077" s="165"/>
      <c r="D1077" s="170"/>
    </row>
    <row r="1078" spans="2:4" x14ac:dyDescent="0.2">
      <c r="B1078" s="165"/>
      <c r="C1078" s="165"/>
      <c r="D1078" s="170"/>
    </row>
    <row r="1079" spans="2:4" x14ac:dyDescent="0.2">
      <c r="B1079" s="165"/>
      <c r="C1079" s="165"/>
      <c r="D1079" s="170"/>
    </row>
    <row r="1080" spans="2:4" x14ac:dyDescent="0.2">
      <c r="B1080" s="165"/>
      <c r="C1080" s="165"/>
      <c r="D1080" s="170"/>
    </row>
    <row r="1081" spans="2:4" x14ac:dyDescent="0.2">
      <c r="B1081" s="165"/>
      <c r="C1081" s="165"/>
      <c r="D1081" s="170"/>
    </row>
    <row r="1082" spans="2:4" x14ac:dyDescent="0.2">
      <c r="B1082" s="165"/>
      <c r="C1082" s="165"/>
      <c r="D1082" s="170"/>
    </row>
    <row r="1083" spans="2:4" x14ac:dyDescent="0.2">
      <c r="B1083" s="165"/>
      <c r="C1083" s="165"/>
      <c r="D1083" s="170"/>
    </row>
    <row r="1084" spans="2:4" x14ac:dyDescent="0.2">
      <c r="B1084" s="165"/>
      <c r="C1084" s="165"/>
      <c r="D1084" s="170"/>
    </row>
    <row r="1085" spans="2:4" x14ac:dyDescent="0.2">
      <c r="B1085" s="165"/>
      <c r="C1085" s="165"/>
      <c r="D1085" s="170"/>
    </row>
    <row r="1086" spans="2:4" x14ac:dyDescent="0.2">
      <c r="B1086" s="165"/>
      <c r="C1086" s="165"/>
      <c r="D1086" s="170"/>
    </row>
    <row r="1087" spans="2:4" x14ac:dyDescent="0.2">
      <c r="B1087" s="165"/>
      <c r="C1087" s="165"/>
      <c r="D1087" s="170"/>
    </row>
    <row r="1088" spans="2:4" x14ac:dyDescent="0.2">
      <c r="B1088" s="165"/>
      <c r="C1088" s="165"/>
      <c r="D1088" s="170"/>
    </row>
    <row r="1089" spans="2:4" x14ac:dyDescent="0.2">
      <c r="B1089" s="165"/>
      <c r="C1089" s="165"/>
      <c r="D1089" s="170"/>
    </row>
    <row r="1090" spans="2:4" x14ac:dyDescent="0.2">
      <c r="B1090" s="165"/>
      <c r="C1090" s="165"/>
      <c r="D1090" s="170"/>
    </row>
    <row r="1091" spans="2:4" x14ac:dyDescent="0.2">
      <c r="B1091" s="165"/>
      <c r="C1091" s="165"/>
      <c r="D1091" s="170"/>
    </row>
    <row r="1092" spans="2:4" x14ac:dyDescent="0.2">
      <c r="B1092" s="165"/>
      <c r="C1092" s="165"/>
      <c r="D1092" s="170"/>
    </row>
    <row r="1093" spans="2:4" x14ac:dyDescent="0.2">
      <c r="B1093" s="165"/>
      <c r="C1093" s="165"/>
      <c r="D1093" s="170"/>
    </row>
    <row r="1094" spans="2:4" x14ac:dyDescent="0.2">
      <c r="B1094" s="165"/>
      <c r="C1094" s="165"/>
      <c r="D1094" s="170"/>
    </row>
    <row r="1095" spans="2:4" x14ac:dyDescent="0.2">
      <c r="B1095" s="165"/>
      <c r="C1095" s="165"/>
      <c r="D1095" s="170"/>
    </row>
    <row r="1096" spans="2:4" x14ac:dyDescent="0.2">
      <c r="B1096" s="165"/>
      <c r="C1096" s="165"/>
      <c r="D1096" s="170"/>
    </row>
    <row r="1097" spans="2:4" x14ac:dyDescent="0.2">
      <c r="B1097" s="165"/>
      <c r="C1097" s="165"/>
      <c r="D1097" s="170"/>
    </row>
    <row r="1098" spans="2:4" x14ac:dyDescent="0.2">
      <c r="B1098" s="165"/>
      <c r="C1098" s="165"/>
      <c r="D1098" s="170"/>
    </row>
    <row r="1099" spans="2:4" x14ac:dyDescent="0.2">
      <c r="B1099" s="165"/>
      <c r="C1099" s="165"/>
      <c r="D1099" s="170"/>
    </row>
    <row r="1100" spans="2:4" x14ac:dyDescent="0.2">
      <c r="B1100" s="165"/>
      <c r="C1100" s="165"/>
      <c r="D1100" s="170"/>
    </row>
    <row r="1101" spans="2:4" x14ac:dyDescent="0.2">
      <c r="B1101" s="165"/>
      <c r="C1101" s="165"/>
      <c r="D1101" s="170"/>
    </row>
    <row r="1102" spans="2:4" x14ac:dyDescent="0.2">
      <c r="B1102" s="165"/>
      <c r="C1102" s="165"/>
      <c r="D1102" s="170"/>
    </row>
    <row r="1103" spans="2:4" x14ac:dyDescent="0.2">
      <c r="B1103" s="165"/>
      <c r="C1103" s="165"/>
      <c r="D1103" s="170"/>
    </row>
    <row r="1104" spans="2:4" x14ac:dyDescent="0.2">
      <c r="B1104" s="165"/>
      <c r="C1104" s="165"/>
      <c r="D1104" s="170"/>
    </row>
    <row r="1105" spans="2:4" x14ac:dyDescent="0.2">
      <c r="B1105" s="165"/>
      <c r="C1105" s="165"/>
      <c r="D1105" s="170"/>
    </row>
    <row r="1106" spans="2:4" x14ac:dyDescent="0.2">
      <c r="B1106" s="165"/>
      <c r="C1106" s="165"/>
      <c r="D1106" s="170"/>
    </row>
    <row r="1107" spans="2:4" x14ac:dyDescent="0.2">
      <c r="B1107" s="165"/>
      <c r="C1107" s="165"/>
      <c r="D1107" s="170"/>
    </row>
    <row r="1108" spans="2:4" x14ac:dyDescent="0.2">
      <c r="B1108" s="165"/>
      <c r="C1108" s="165"/>
      <c r="D1108" s="170"/>
    </row>
    <row r="1109" spans="2:4" x14ac:dyDescent="0.2">
      <c r="B1109" s="165"/>
      <c r="C1109" s="165"/>
      <c r="D1109" s="170"/>
    </row>
    <row r="1110" spans="2:4" x14ac:dyDescent="0.2">
      <c r="B1110" s="165"/>
      <c r="C1110" s="165"/>
      <c r="D1110" s="170"/>
    </row>
    <row r="1111" spans="2:4" x14ac:dyDescent="0.2">
      <c r="B1111" s="165"/>
      <c r="C1111" s="165"/>
      <c r="D1111" s="170"/>
    </row>
    <row r="1112" spans="2:4" x14ac:dyDescent="0.2">
      <c r="B1112" s="165"/>
      <c r="C1112" s="165"/>
      <c r="D1112" s="170"/>
    </row>
    <row r="1113" spans="2:4" x14ac:dyDescent="0.2">
      <c r="B1113" s="165"/>
      <c r="C1113" s="165"/>
      <c r="D1113" s="170"/>
    </row>
    <row r="1114" spans="2:4" x14ac:dyDescent="0.2">
      <c r="B1114" s="165"/>
      <c r="C1114" s="165"/>
      <c r="D1114" s="170"/>
    </row>
    <row r="1115" spans="2:4" x14ac:dyDescent="0.2">
      <c r="B1115" s="165"/>
      <c r="C1115" s="165"/>
      <c r="D1115" s="170"/>
    </row>
    <row r="1116" spans="2:4" x14ac:dyDescent="0.2">
      <c r="B1116" s="165"/>
      <c r="C1116" s="165"/>
      <c r="D1116" s="170"/>
    </row>
    <row r="1117" spans="2:4" x14ac:dyDescent="0.2">
      <c r="B1117" s="165"/>
      <c r="C1117" s="165"/>
      <c r="D1117" s="170"/>
    </row>
    <row r="1118" spans="2:4" x14ac:dyDescent="0.2">
      <c r="B1118" s="165"/>
      <c r="C1118" s="165"/>
      <c r="D1118" s="170"/>
    </row>
    <row r="1119" spans="2:4" x14ac:dyDescent="0.2">
      <c r="B1119" s="165"/>
      <c r="C1119" s="165"/>
      <c r="D1119" s="170"/>
    </row>
    <row r="1120" spans="2:4" x14ac:dyDescent="0.2">
      <c r="B1120" s="165"/>
      <c r="C1120" s="165"/>
      <c r="D1120" s="170"/>
    </row>
    <row r="1121" spans="2:4" x14ac:dyDescent="0.2">
      <c r="B1121" s="165"/>
      <c r="C1121" s="165"/>
      <c r="D1121" s="170"/>
    </row>
    <row r="1122" spans="2:4" x14ac:dyDescent="0.2">
      <c r="B1122" s="165"/>
      <c r="C1122" s="165"/>
      <c r="D1122" s="170"/>
    </row>
    <row r="1123" spans="2:4" x14ac:dyDescent="0.2">
      <c r="B1123" s="165"/>
      <c r="C1123" s="165"/>
      <c r="D1123" s="170"/>
    </row>
    <row r="1124" spans="2:4" x14ac:dyDescent="0.2">
      <c r="B1124" s="165"/>
      <c r="C1124" s="165"/>
      <c r="D1124" s="170"/>
    </row>
    <row r="1125" spans="2:4" x14ac:dyDescent="0.2">
      <c r="B1125" s="165"/>
      <c r="C1125" s="165"/>
      <c r="D1125" s="170"/>
    </row>
    <row r="1126" spans="2:4" x14ac:dyDescent="0.2">
      <c r="B1126" s="165"/>
      <c r="C1126" s="165"/>
      <c r="D1126" s="170"/>
    </row>
    <row r="1127" spans="2:4" x14ac:dyDescent="0.2">
      <c r="B1127" s="165"/>
      <c r="C1127" s="165"/>
      <c r="D1127" s="170"/>
    </row>
    <row r="1128" spans="2:4" x14ac:dyDescent="0.2">
      <c r="B1128" s="165"/>
      <c r="C1128" s="165"/>
      <c r="D1128" s="170"/>
    </row>
    <row r="1129" spans="2:4" x14ac:dyDescent="0.2">
      <c r="B1129" s="165"/>
      <c r="C1129" s="165"/>
      <c r="D1129" s="170"/>
    </row>
    <row r="1130" spans="2:4" x14ac:dyDescent="0.2">
      <c r="B1130" s="165"/>
      <c r="C1130" s="165"/>
      <c r="D1130" s="170"/>
    </row>
    <row r="1131" spans="2:4" x14ac:dyDescent="0.2">
      <c r="B1131" s="165"/>
      <c r="C1131" s="165"/>
      <c r="D1131" s="170"/>
    </row>
    <row r="1132" spans="2:4" x14ac:dyDescent="0.2">
      <c r="B1132" s="165"/>
      <c r="C1132" s="165"/>
      <c r="D1132" s="170"/>
    </row>
    <row r="1133" spans="2:4" x14ac:dyDescent="0.2">
      <c r="B1133" s="165"/>
      <c r="C1133" s="165"/>
      <c r="D1133" s="170"/>
    </row>
    <row r="1134" spans="2:4" x14ac:dyDescent="0.2">
      <c r="B1134" s="165"/>
      <c r="C1134" s="165"/>
      <c r="D1134" s="170"/>
    </row>
    <row r="1135" spans="2:4" x14ac:dyDescent="0.2">
      <c r="B1135" s="165"/>
      <c r="C1135" s="165"/>
      <c r="D1135" s="170"/>
    </row>
    <row r="1136" spans="2:4" x14ac:dyDescent="0.2">
      <c r="B1136" s="165"/>
      <c r="C1136" s="165"/>
      <c r="D1136" s="170"/>
    </row>
    <row r="1137" spans="2:4" x14ac:dyDescent="0.2">
      <c r="B1137" s="165"/>
      <c r="C1137" s="165"/>
      <c r="D1137" s="170"/>
    </row>
    <row r="1138" spans="2:4" x14ac:dyDescent="0.2">
      <c r="B1138" s="165"/>
      <c r="C1138" s="165"/>
      <c r="D1138" s="170"/>
    </row>
    <row r="1139" spans="2:4" x14ac:dyDescent="0.2">
      <c r="B1139" s="165"/>
      <c r="C1139" s="165"/>
      <c r="D1139" s="170"/>
    </row>
    <row r="1140" spans="2:4" x14ac:dyDescent="0.2">
      <c r="B1140" s="165"/>
      <c r="C1140" s="165"/>
      <c r="D1140" s="170"/>
    </row>
    <row r="1141" spans="2:4" x14ac:dyDescent="0.2">
      <c r="B1141" s="165"/>
      <c r="C1141" s="165"/>
      <c r="D1141" s="170"/>
    </row>
    <row r="1142" spans="2:4" x14ac:dyDescent="0.2">
      <c r="B1142" s="165"/>
      <c r="C1142" s="165"/>
      <c r="D1142" s="170"/>
    </row>
    <row r="1143" spans="2:4" x14ac:dyDescent="0.2">
      <c r="B1143" s="165"/>
      <c r="C1143" s="165"/>
      <c r="D1143" s="170"/>
    </row>
    <row r="1144" spans="2:4" x14ac:dyDescent="0.2">
      <c r="B1144" s="165"/>
      <c r="C1144" s="165"/>
      <c r="D1144" s="170"/>
    </row>
    <row r="1145" spans="2:4" x14ac:dyDescent="0.2">
      <c r="B1145" s="165"/>
      <c r="C1145" s="165"/>
      <c r="D1145" s="170"/>
    </row>
    <row r="1146" spans="2:4" x14ac:dyDescent="0.2">
      <c r="B1146" s="165"/>
      <c r="C1146" s="165"/>
      <c r="D1146" s="170"/>
    </row>
    <row r="1147" spans="2:4" x14ac:dyDescent="0.2">
      <c r="B1147" s="165"/>
      <c r="C1147" s="165"/>
      <c r="D1147" s="170"/>
    </row>
    <row r="1148" spans="2:4" x14ac:dyDescent="0.2">
      <c r="B1148" s="165"/>
      <c r="C1148" s="165"/>
      <c r="D1148" s="170"/>
    </row>
    <row r="1149" spans="2:4" x14ac:dyDescent="0.2">
      <c r="B1149" s="165"/>
      <c r="C1149" s="165"/>
      <c r="D1149" s="170"/>
    </row>
    <row r="1150" spans="2:4" x14ac:dyDescent="0.2">
      <c r="B1150" s="165"/>
      <c r="C1150" s="165"/>
      <c r="D1150" s="170"/>
    </row>
    <row r="1151" spans="2:4" x14ac:dyDescent="0.2">
      <c r="B1151" s="165"/>
      <c r="C1151" s="165"/>
      <c r="D1151" s="170"/>
    </row>
    <row r="1152" spans="2:4" x14ac:dyDescent="0.2">
      <c r="B1152" s="165"/>
      <c r="C1152" s="165"/>
      <c r="D1152" s="170"/>
    </row>
    <row r="1153" spans="2:4" x14ac:dyDescent="0.2">
      <c r="B1153" s="165"/>
      <c r="C1153" s="165"/>
      <c r="D1153" s="170"/>
    </row>
    <row r="1154" spans="2:4" x14ac:dyDescent="0.2">
      <c r="B1154" s="165"/>
      <c r="C1154" s="165"/>
      <c r="D1154" s="170"/>
    </row>
    <row r="1155" spans="2:4" x14ac:dyDescent="0.2">
      <c r="B1155" s="165"/>
      <c r="C1155" s="165"/>
      <c r="D1155" s="170"/>
    </row>
    <row r="1156" spans="2:4" x14ac:dyDescent="0.2">
      <c r="B1156" s="165"/>
      <c r="C1156" s="165"/>
      <c r="D1156" s="170"/>
    </row>
    <row r="1157" spans="2:4" x14ac:dyDescent="0.2">
      <c r="B1157" s="165"/>
      <c r="C1157" s="165"/>
      <c r="D1157" s="170"/>
    </row>
    <row r="1158" spans="2:4" x14ac:dyDescent="0.2">
      <c r="B1158" s="165"/>
      <c r="C1158" s="165"/>
      <c r="D1158" s="170"/>
    </row>
    <row r="1159" spans="2:4" x14ac:dyDescent="0.2">
      <c r="B1159" s="165"/>
      <c r="C1159" s="165"/>
      <c r="D1159" s="170"/>
    </row>
    <row r="1160" spans="2:4" x14ac:dyDescent="0.2">
      <c r="B1160" s="165"/>
      <c r="C1160" s="165"/>
      <c r="D1160" s="170"/>
    </row>
    <row r="1161" spans="2:4" x14ac:dyDescent="0.2">
      <c r="B1161" s="165"/>
      <c r="C1161" s="165"/>
      <c r="D1161" s="170"/>
    </row>
    <row r="1162" spans="2:4" x14ac:dyDescent="0.2">
      <c r="B1162" s="165"/>
      <c r="C1162" s="165"/>
      <c r="D1162" s="170"/>
    </row>
    <row r="1163" spans="2:4" x14ac:dyDescent="0.2">
      <c r="B1163" s="165"/>
      <c r="C1163" s="165"/>
      <c r="D1163" s="170"/>
    </row>
    <row r="1164" spans="2:4" x14ac:dyDescent="0.2">
      <c r="B1164" s="165"/>
      <c r="C1164" s="165"/>
      <c r="D1164" s="170"/>
    </row>
    <row r="1165" spans="2:4" x14ac:dyDescent="0.2">
      <c r="B1165" s="165"/>
      <c r="C1165" s="165"/>
      <c r="D1165" s="170"/>
    </row>
    <row r="1166" spans="2:4" x14ac:dyDescent="0.2">
      <c r="B1166" s="165"/>
      <c r="C1166" s="165"/>
      <c r="D1166" s="170"/>
    </row>
    <row r="1167" spans="2:4" x14ac:dyDescent="0.2">
      <c r="B1167" s="165"/>
      <c r="C1167" s="165"/>
      <c r="D1167" s="170"/>
    </row>
    <row r="1168" spans="2:4" x14ac:dyDescent="0.2">
      <c r="B1168" s="165"/>
      <c r="C1168" s="165"/>
      <c r="D1168" s="170"/>
    </row>
    <row r="1169" spans="2:4" x14ac:dyDescent="0.2">
      <c r="B1169" s="165"/>
      <c r="C1169" s="165"/>
      <c r="D1169" s="170"/>
    </row>
    <row r="1170" spans="2:4" x14ac:dyDescent="0.2">
      <c r="B1170" s="165"/>
      <c r="C1170" s="165"/>
      <c r="D1170" s="170"/>
    </row>
    <row r="1171" spans="2:4" x14ac:dyDescent="0.2">
      <c r="B1171" s="165"/>
      <c r="C1171" s="165"/>
      <c r="D1171" s="170"/>
    </row>
    <row r="1172" spans="2:4" x14ac:dyDescent="0.2">
      <c r="B1172" s="165"/>
      <c r="C1172" s="165"/>
      <c r="D1172" s="170"/>
    </row>
    <row r="1173" spans="2:4" x14ac:dyDescent="0.2">
      <c r="B1173" s="165"/>
      <c r="C1173" s="165"/>
      <c r="D1173" s="170"/>
    </row>
    <row r="1174" spans="2:4" x14ac:dyDescent="0.2">
      <c r="B1174" s="165"/>
      <c r="C1174" s="165"/>
      <c r="D1174" s="170"/>
    </row>
    <row r="1175" spans="2:4" x14ac:dyDescent="0.2">
      <c r="B1175" s="165"/>
      <c r="C1175" s="165"/>
      <c r="D1175" s="170"/>
    </row>
    <row r="1176" spans="2:4" x14ac:dyDescent="0.2">
      <c r="B1176" s="165"/>
      <c r="C1176" s="165"/>
      <c r="D1176" s="170"/>
    </row>
    <row r="1177" spans="2:4" x14ac:dyDescent="0.2">
      <c r="B1177" s="165"/>
      <c r="C1177" s="165"/>
      <c r="D1177" s="170"/>
    </row>
    <row r="1178" spans="2:4" x14ac:dyDescent="0.2">
      <c r="B1178" s="165"/>
      <c r="C1178" s="165"/>
      <c r="D1178" s="170"/>
    </row>
    <row r="1179" spans="2:4" x14ac:dyDescent="0.2">
      <c r="B1179" s="165"/>
      <c r="C1179" s="165"/>
      <c r="D1179" s="170"/>
    </row>
    <row r="1180" spans="2:4" x14ac:dyDescent="0.2">
      <c r="B1180" s="165"/>
      <c r="C1180" s="165"/>
      <c r="D1180" s="170"/>
    </row>
    <row r="1181" spans="2:4" x14ac:dyDescent="0.2">
      <c r="B1181" s="165"/>
      <c r="C1181" s="165"/>
      <c r="D1181" s="170"/>
    </row>
    <row r="1182" spans="2:4" x14ac:dyDescent="0.2">
      <c r="B1182" s="165"/>
      <c r="C1182" s="165"/>
      <c r="D1182" s="170"/>
    </row>
    <row r="1183" spans="2:4" x14ac:dyDescent="0.2">
      <c r="B1183" s="165"/>
      <c r="C1183" s="165"/>
      <c r="D1183" s="170"/>
    </row>
    <row r="1184" spans="2:4" x14ac:dyDescent="0.2">
      <c r="B1184" s="165"/>
      <c r="C1184" s="165"/>
      <c r="D1184" s="170"/>
    </row>
    <row r="1185" spans="2:4" x14ac:dyDescent="0.2">
      <c r="B1185" s="165"/>
      <c r="C1185" s="165"/>
      <c r="D1185" s="170"/>
    </row>
    <row r="1186" spans="2:4" x14ac:dyDescent="0.2">
      <c r="B1186" s="165"/>
      <c r="C1186" s="165"/>
      <c r="D1186" s="170"/>
    </row>
    <row r="1187" spans="2:4" x14ac:dyDescent="0.2">
      <c r="B1187" s="165"/>
      <c r="C1187" s="165"/>
      <c r="D1187" s="170"/>
    </row>
    <row r="1188" spans="2:4" x14ac:dyDescent="0.2">
      <c r="B1188" s="165"/>
      <c r="C1188" s="165"/>
      <c r="D1188" s="170"/>
    </row>
    <row r="1189" spans="2:4" x14ac:dyDescent="0.2">
      <c r="B1189" s="165"/>
      <c r="C1189" s="165"/>
      <c r="D1189" s="170"/>
    </row>
    <row r="1190" spans="2:4" x14ac:dyDescent="0.2">
      <c r="B1190" s="165"/>
      <c r="C1190" s="165"/>
      <c r="D1190" s="170"/>
    </row>
    <row r="1191" spans="2:4" x14ac:dyDescent="0.2">
      <c r="B1191" s="165"/>
      <c r="C1191" s="165"/>
      <c r="D1191" s="170"/>
    </row>
    <row r="1192" spans="2:4" x14ac:dyDescent="0.2">
      <c r="B1192" s="165"/>
      <c r="C1192" s="165"/>
      <c r="D1192" s="170"/>
    </row>
    <row r="1193" spans="2:4" x14ac:dyDescent="0.2">
      <c r="B1193" s="165"/>
      <c r="C1193" s="165"/>
      <c r="D1193" s="170"/>
    </row>
    <row r="1194" spans="2:4" x14ac:dyDescent="0.2">
      <c r="B1194" s="165"/>
      <c r="C1194" s="165"/>
      <c r="D1194" s="170"/>
    </row>
    <row r="1195" spans="2:4" x14ac:dyDescent="0.2">
      <c r="B1195" s="165"/>
      <c r="C1195" s="165"/>
      <c r="D1195" s="170"/>
    </row>
    <row r="1196" spans="2:4" x14ac:dyDescent="0.2">
      <c r="B1196" s="165"/>
      <c r="C1196" s="165"/>
      <c r="D1196" s="170"/>
    </row>
    <row r="1197" spans="2:4" x14ac:dyDescent="0.2">
      <c r="B1197" s="165"/>
      <c r="C1197" s="165"/>
      <c r="D1197" s="170"/>
    </row>
    <row r="1198" spans="2:4" x14ac:dyDescent="0.2">
      <c r="B1198" s="165"/>
      <c r="C1198" s="165"/>
      <c r="D1198" s="170"/>
    </row>
    <row r="1199" spans="2:4" x14ac:dyDescent="0.2">
      <c r="B1199" s="165"/>
      <c r="C1199" s="165"/>
      <c r="D1199" s="170"/>
    </row>
    <row r="1200" spans="2:4" x14ac:dyDescent="0.2">
      <c r="B1200" s="165"/>
      <c r="C1200" s="165"/>
      <c r="D1200" s="170"/>
    </row>
    <row r="1201" spans="2:4" x14ac:dyDescent="0.2">
      <c r="B1201" s="165"/>
      <c r="C1201" s="165"/>
      <c r="D1201" s="170"/>
    </row>
    <row r="1202" spans="2:4" x14ac:dyDescent="0.2">
      <c r="B1202" s="165"/>
      <c r="C1202" s="165"/>
      <c r="D1202" s="170"/>
    </row>
    <row r="1203" spans="2:4" x14ac:dyDescent="0.2">
      <c r="B1203" s="165"/>
      <c r="C1203" s="165"/>
      <c r="D1203" s="170"/>
    </row>
    <row r="1204" spans="2:4" x14ac:dyDescent="0.2">
      <c r="B1204" s="165"/>
      <c r="C1204" s="165"/>
      <c r="D1204" s="170"/>
    </row>
    <row r="1205" spans="2:4" x14ac:dyDescent="0.2">
      <c r="B1205" s="165"/>
      <c r="C1205" s="165"/>
      <c r="D1205" s="170"/>
    </row>
    <row r="1206" spans="2:4" x14ac:dyDescent="0.2">
      <c r="B1206" s="165"/>
      <c r="C1206" s="165"/>
      <c r="D1206" s="170"/>
    </row>
    <row r="1207" spans="2:4" x14ac:dyDescent="0.2">
      <c r="B1207" s="165"/>
      <c r="C1207" s="165"/>
      <c r="D1207" s="170"/>
    </row>
    <row r="1208" spans="2:4" x14ac:dyDescent="0.2">
      <c r="B1208" s="165"/>
      <c r="C1208" s="165"/>
      <c r="D1208" s="170"/>
    </row>
    <row r="1209" spans="2:4" x14ac:dyDescent="0.2">
      <c r="B1209" s="165"/>
      <c r="C1209" s="165"/>
      <c r="D1209" s="170"/>
    </row>
    <row r="1210" spans="2:4" x14ac:dyDescent="0.2">
      <c r="B1210" s="165"/>
      <c r="C1210" s="165"/>
      <c r="D1210" s="170"/>
    </row>
    <row r="1211" spans="2:4" x14ac:dyDescent="0.2">
      <c r="B1211" s="165"/>
      <c r="C1211" s="165"/>
      <c r="D1211" s="170"/>
    </row>
    <row r="1212" spans="2:4" x14ac:dyDescent="0.2">
      <c r="B1212" s="165"/>
      <c r="C1212" s="165"/>
      <c r="D1212" s="170"/>
    </row>
    <row r="1213" spans="2:4" x14ac:dyDescent="0.2">
      <c r="B1213" s="165"/>
      <c r="C1213" s="165"/>
      <c r="D1213" s="170"/>
    </row>
    <row r="1214" spans="2:4" x14ac:dyDescent="0.2">
      <c r="B1214" s="165"/>
      <c r="C1214" s="165"/>
      <c r="D1214" s="170"/>
    </row>
    <row r="1215" spans="2:4" x14ac:dyDescent="0.2">
      <c r="B1215" s="165"/>
      <c r="C1215" s="165"/>
      <c r="D1215" s="170"/>
    </row>
    <row r="1216" spans="2:4" x14ac:dyDescent="0.2">
      <c r="B1216" s="165"/>
      <c r="C1216" s="165"/>
      <c r="D1216" s="170"/>
    </row>
    <row r="1217" spans="2:4" x14ac:dyDescent="0.2">
      <c r="B1217" s="165"/>
      <c r="C1217" s="165"/>
      <c r="D1217" s="170"/>
    </row>
    <row r="1218" spans="2:4" x14ac:dyDescent="0.2">
      <c r="B1218" s="165"/>
      <c r="C1218" s="165"/>
      <c r="D1218" s="170"/>
    </row>
    <row r="1219" spans="2:4" x14ac:dyDescent="0.2">
      <c r="B1219" s="165"/>
      <c r="C1219" s="165"/>
      <c r="D1219" s="170"/>
    </row>
    <row r="1220" spans="2:4" x14ac:dyDescent="0.2">
      <c r="B1220" s="165"/>
      <c r="C1220" s="165"/>
      <c r="D1220" s="170"/>
    </row>
    <row r="1221" spans="2:4" x14ac:dyDescent="0.2">
      <c r="B1221" s="165"/>
      <c r="C1221" s="165"/>
      <c r="D1221" s="170"/>
    </row>
    <row r="1222" spans="2:4" x14ac:dyDescent="0.2">
      <c r="B1222" s="165"/>
      <c r="C1222" s="165"/>
      <c r="D1222" s="170"/>
    </row>
    <row r="1223" spans="2:4" x14ac:dyDescent="0.2">
      <c r="B1223" s="165"/>
      <c r="C1223" s="165"/>
      <c r="D1223" s="170"/>
    </row>
    <row r="1224" spans="2:4" x14ac:dyDescent="0.2">
      <c r="B1224" s="165"/>
      <c r="C1224" s="165"/>
      <c r="D1224" s="170"/>
    </row>
    <row r="1225" spans="2:4" x14ac:dyDescent="0.2">
      <c r="B1225" s="165"/>
      <c r="C1225" s="165"/>
      <c r="D1225" s="170"/>
    </row>
    <row r="1226" spans="2:4" x14ac:dyDescent="0.2">
      <c r="B1226" s="165"/>
      <c r="C1226" s="165"/>
      <c r="D1226" s="170"/>
    </row>
    <row r="1227" spans="2:4" x14ac:dyDescent="0.2">
      <c r="B1227" s="165"/>
      <c r="C1227" s="165"/>
      <c r="D1227" s="170"/>
    </row>
    <row r="1228" spans="2:4" x14ac:dyDescent="0.2">
      <c r="B1228" s="165"/>
      <c r="C1228" s="165"/>
      <c r="D1228" s="170"/>
    </row>
    <row r="1229" spans="2:4" x14ac:dyDescent="0.2">
      <c r="B1229" s="165"/>
      <c r="C1229" s="165"/>
      <c r="D1229" s="170"/>
    </row>
    <row r="1230" spans="2:4" x14ac:dyDescent="0.2">
      <c r="B1230" s="165"/>
      <c r="C1230" s="165"/>
      <c r="D1230" s="170"/>
    </row>
    <row r="1231" spans="2:4" x14ac:dyDescent="0.2">
      <c r="B1231" s="165"/>
      <c r="C1231" s="165"/>
      <c r="D1231" s="170"/>
    </row>
    <row r="1232" spans="2:4" x14ac:dyDescent="0.2">
      <c r="B1232" s="165"/>
      <c r="C1232" s="165"/>
      <c r="D1232" s="170"/>
    </row>
    <row r="1233" spans="2:4" x14ac:dyDescent="0.2">
      <c r="B1233" s="165"/>
      <c r="C1233" s="165"/>
      <c r="D1233" s="170"/>
    </row>
    <row r="1234" spans="2:4" x14ac:dyDescent="0.2">
      <c r="B1234" s="165"/>
      <c r="C1234" s="165"/>
      <c r="D1234" s="170"/>
    </row>
    <row r="1235" spans="2:4" x14ac:dyDescent="0.2">
      <c r="B1235" s="165"/>
      <c r="C1235" s="165"/>
      <c r="D1235" s="170"/>
    </row>
    <row r="1236" spans="2:4" x14ac:dyDescent="0.2">
      <c r="B1236" s="165"/>
      <c r="C1236" s="165"/>
      <c r="D1236" s="170"/>
    </row>
    <row r="1237" spans="2:4" x14ac:dyDescent="0.2">
      <c r="B1237" s="165"/>
      <c r="C1237" s="165"/>
      <c r="D1237" s="170"/>
    </row>
    <row r="1238" spans="2:4" x14ac:dyDescent="0.2">
      <c r="B1238" s="165"/>
      <c r="C1238" s="165"/>
      <c r="D1238" s="170"/>
    </row>
    <row r="1239" spans="2:4" x14ac:dyDescent="0.2">
      <c r="B1239" s="165"/>
      <c r="C1239" s="165"/>
      <c r="D1239" s="170"/>
    </row>
    <row r="1240" spans="2:4" x14ac:dyDescent="0.2">
      <c r="B1240" s="165"/>
      <c r="C1240" s="165"/>
      <c r="D1240" s="170"/>
    </row>
    <row r="1241" spans="2:4" x14ac:dyDescent="0.2">
      <c r="B1241" s="165"/>
      <c r="C1241" s="165"/>
      <c r="D1241" s="170"/>
    </row>
    <row r="1242" spans="2:4" x14ac:dyDescent="0.2">
      <c r="B1242" s="165"/>
      <c r="C1242" s="165"/>
      <c r="D1242" s="170"/>
    </row>
    <row r="1243" spans="2:4" x14ac:dyDescent="0.2">
      <c r="B1243" s="165"/>
      <c r="C1243" s="165"/>
      <c r="D1243" s="170"/>
    </row>
    <row r="1244" spans="2:4" x14ac:dyDescent="0.2">
      <c r="B1244" s="165"/>
      <c r="C1244" s="165"/>
      <c r="D1244" s="170"/>
    </row>
    <row r="1245" spans="2:4" x14ac:dyDescent="0.2">
      <c r="B1245" s="165"/>
      <c r="C1245" s="165"/>
      <c r="D1245" s="170"/>
    </row>
    <row r="1246" spans="2:4" x14ac:dyDescent="0.2">
      <c r="B1246" s="165"/>
      <c r="C1246" s="165"/>
      <c r="D1246" s="170"/>
    </row>
    <row r="1247" spans="2:4" x14ac:dyDescent="0.2">
      <c r="B1247" s="165"/>
      <c r="C1247" s="165"/>
      <c r="D1247" s="170"/>
    </row>
    <row r="1248" spans="2:4" x14ac:dyDescent="0.2">
      <c r="B1248" s="165"/>
      <c r="C1248" s="165"/>
      <c r="D1248" s="170"/>
    </row>
    <row r="1249" spans="2:4" x14ac:dyDescent="0.2">
      <c r="B1249" s="165"/>
      <c r="C1249" s="165"/>
      <c r="D1249" s="170"/>
    </row>
    <row r="1250" spans="2:4" x14ac:dyDescent="0.2">
      <c r="B1250" s="165"/>
      <c r="C1250" s="165"/>
      <c r="D1250" s="170"/>
    </row>
    <row r="1251" spans="2:4" x14ac:dyDescent="0.2">
      <c r="B1251" s="165"/>
      <c r="C1251" s="165"/>
      <c r="D1251" s="170"/>
    </row>
    <row r="1252" spans="2:4" x14ac:dyDescent="0.2">
      <c r="B1252" s="165"/>
      <c r="C1252" s="165"/>
      <c r="D1252" s="170"/>
    </row>
    <row r="1253" spans="2:4" x14ac:dyDescent="0.2">
      <c r="B1253" s="165"/>
      <c r="C1253" s="165"/>
      <c r="D1253" s="170"/>
    </row>
    <row r="1254" spans="2:4" x14ac:dyDescent="0.2">
      <c r="B1254" s="165"/>
      <c r="C1254" s="165"/>
      <c r="D1254" s="170"/>
    </row>
    <row r="1255" spans="2:4" x14ac:dyDescent="0.2">
      <c r="B1255" s="165"/>
      <c r="C1255" s="165"/>
      <c r="D1255" s="170"/>
    </row>
    <row r="1256" spans="2:4" x14ac:dyDescent="0.2">
      <c r="B1256" s="165"/>
      <c r="C1256" s="165"/>
      <c r="D1256" s="170"/>
    </row>
    <row r="1257" spans="2:4" x14ac:dyDescent="0.2">
      <c r="B1257" s="165"/>
      <c r="C1257" s="165"/>
      <c r="D1257" s="170"/>
    </row>
    <row r="1258" spans="2:4" x14ac:dyDescent="0.2">
      <c r="B1258" s="165"/>
      <c r="C1258" s="165"/>
      <c r="D1258" s="170"/>
    </row>
    <row r="1259" spans="2:4" x14ac:dyDescent="0.2">
      <c r="B1259" s="165"/>
      <c r="C1259" s="165"/>
      <c r="D1259" s="170"/>
    </row>
    <row r="1260" spans="2:4" x14ac:dyDescent="0.2">
      <c r="B1260" s="165"/>
      <c r="C1260" s="165"/>
      <c r="D1260" s="170"/>
    </row>
    <row r="1261" spans="2:4" x14ac:dyDescent="0.2">
      <c r="B1261" s="165"/>
      <c r="C1261" s="165"/>
      <c r="D1261" s="170"/>
    </row>
    <row r="1262" spans="2:4" x14ac:dyDescent="0.2">
      <c r="B1262" s="165"/>
      <c r="C1262" s="165"/>
      <c r="D1262" s="170"/>
    </row>
    <row r="1263" spans="2:4" x14ac:dyDescent="0.2">
      <c r="B1263" s="165"/>
      <c r="C1263" s="165"/>
      <c r="D1263" s="170"/>
    </row>
    <row r="1264" spans="2:4" x14ac:dyDescent="0.2">
      <c r="B1264" s="165"/>
      <c r="C1264" s="165"/>
      <c r="D1264" s="170"/>
    </row>
    <row r="1265" spans="2:4" x14ac:dyDescent="0.2">
      <c r="B1265" s="165"/>
      <c r="C1265" s="165"/>
      <c r="D1265" s="170"/>
    </row>
    <row r="1266" spans="2:4" x14ac:dyDescent="0.2">
      <c r="B1266" s="165"/>
      <c r="C1266" s="165"/>
      <c r="D1266" s="170"/>
    </row>
    <row r="1267" spans="2:4" x14ac:dyDescent="0.2">
      <c r="B1267" s="165"/>
      <c r="C1267" s="165"/>
      <c r="D1267" s="170"/>
    </row>
    <row r="1268" spans="2:4" x14ac:dyDescent="0.2">
      <c r="B1268" s="165"/>
      <c r="C1268" s="165"/>
      <c r="D1268" s="170"/>
    </row>
    <row r="1269" spans="2:4" x14ac:dyDescent="0.2">
      <c r="B1269" s="165"/>
      <c r="C1269" s="165"/>
      <c r="D1269" s="170"/>
    </row>
    <row r="1270" spans="2:4" x14ac:dyDescent="0.2">
      <c r="B1270" s="165"/>
      <c r="C1270" s="165"/>
      <c r="D1270" s="170"/>
    </row>
    <row r="1271" spans="2:4" x14ac:dyDescent="0.2">
      <c r="B1271" s="165"/>
      <c r="C1271" s="165"/>
      <c r="D1271" s="170"/>
    </row>
    <row r="1272" spans="2:4" x14ac:dyDescent="0.2">
      <c r="B1272" s="165"/>
      <c r="C1272" s="165"/>
      <c r="D1272" s="170"/>
    </row>
    <row r="1273" spans="2:4" x14ac:dyDescent="0.2">
      <c r="B1273" s="165"/>
      <c r="C1273" s="165"/>
      <c r="D1273" s="170"/>
    </row>
    <row r="1274" spans="2:4" x14ac:dyDescent="0.2">
      <c r="B1274" s="165"/>
      <c r="C1274" s="165"/>
      <c r="D1274" s="170"/>
    </row>
    <row r="1275" spans="2:4" x14ac:dyDescent="0.2">
      <c r="B1275" s="165"/>
      <c r="C1275" s="165"/>
      <c r="D1275" s="170"/>
    </row>
    <row r="1276" spans="2:4" x14ac:dyDescent="0.2">
      <c r="B1276" s="165"/>
      <c r="C1276" s="165"/>
      <c r="D1276" s="170"/>
    </row>
    <row r="1277" spans="2:4" x14ac:dyDescent="0.2">
      <c r="B1277" s="165"/>
      <c r="C1277" s="165"/>
      <c r="D1277" s="170"/>
    </row>
    <row r="1278" spans="2:4" x14ac:dyDescent="0.2">
      <c r="B1278" s="165"/>
      <c r="C1278" s="165"/>
      <c r="D1278" s="170"/>
    </row>
    <row r="1279" spans="2:4" x14ac:dyDescent="0.2">
      <c r="B1279" s="165"/>
      <c r="C1279" s="165"/>
      <c r="D1279" s="170"/>
    </row>
    <row r="1280" spans="2:4" x14ac:dyDescent="0.2">
      <c r="B1280" s="165"/>
      <c r="C1280" s="165"/>
      <c r="D1280" s="170"/>
    </row>
    <row r="1281" spans="2:4" x14ac:dyDescent="0.2">
      <c r="B1281" s="165"/>
      <c r="C1281" s="165"/>
      <c r="D1281" s="170"/>
    </row>
    <row r="1282" spans="2:4" x14ac:dyDescent="0.2">
      <c r="B1282" s="165"/>
      <c r="C1282" s="165"/>
      <c r="D1282" s="170"/>
    </row>
    <row r="1283" spans="2:4" x14ac:dyDescent="0.2">
      <c r="B1283" s="165"/>
      <c r="C1283" s="165"/>
      <c r="D1283" s="170"/>
    </row>
    <row r="1284" spans="2:4" x14ac:dyDescent="0.2">
      <c r="B1284" s="165"/>
      <c r="C1284" s="165"/>
      <c r="D1284" s="170"/>
    </row>
    <row r="1285" spans="2:4" x14ac:dyDescent="0.2">
      <c r="B1285" s="165"/>
      <c r="C1285" s="165"/>
      <c r="D1285" s="170"/>
    </row>
    <row r="1286" spans="2:4" x14ac:dyDescent="0.2">
      <c r="B1286" s="165"/>
      <c r="C1286" s="165"/>
      <c r="D1286" s="170"/>
    </row>
    <row r="1287" spans="2:4" x14ac:dyDescent="0.2">
      <c r="B1287" s="165"/>
      <c r="C1287" s="165"/>
      <c r="D1287" s="170"/>
    </row>
    <row r="1288" spans="2:4" x14ac:dyDescent="0.2">
      <c r="B1288" s="165"/>
      <c r="C1288" s="165"/>
      <c r="D1288" s="170"/>
    </row>
    <row r="1289" spans="2:4" x14ac:dyDescent="0.2">
      <c r="B1289" s="165"/>
      <c r="C1289" s="165"/>
      <c r="D1289" s="170"/>
    </row>
    <row r="1290" spans="2:4" x14ac:dyDescent="0.2">
      <c r="B1290" s="165"/>
      <c r="C1290" s="165"/>
      <c r="D1290" s="170"/>
    </row>
    <row r="1291" spans="2:4" x14ac:dyDescent="0.2">
      <c r="B1291" s="165"/>
      <c r="C1291" s="165"/>
      <c r="D1291" s="170"/>
    </row>
    <row r="1292" spans="2:4" x14ac:dyDescent="0.2">
      <c r="B1292" s="165"/>
      <c r="C1292" s="165"/>
      <c r="D1292" s="170"/>
    </row>
    <row r="1293" spans="2:4" x14ac:dyDescent="0.2">
      <c r="B1293" s="165"/>
      <c r="C1293" s="165"/>
      <c r="D1293" s="170"/>
    </row>
    <row r="1294" spans="2:4" x14ac:dyDescent="0.2">
      <c r="B1294" s="165"/>
      <c r="C1294" s="165"/>
      <c r="D1294" s="170"/>
    </row>
    <row r="1295" spans="2:4" x14ac:dyDescent="0.2">
      <c r="B1295" s="165"/>
      <c r="C1295" s="165"/>
      <c r="D1295" s="170"/>
    </row>
    <row r="1296" spans="2:4" x14ac:dyDescent="0.2">
      <c r="B1296" s="165"/>
      <c r="C1296" s="165"/>
      <c r="D1296" s="170"/>
    </row>
    <row r="1297" spans="2:4" x14ac:dyDescent="0.2">
      <c r="B1297" s="165"/>
      <c r="C1297" s="165"/>
      <c r="D1297" s="170"/>
    </row>
    <row r="1298" spans="2:4" x14ac:dyDescent="0.2">
      <c r="B1298" s="165"/>
      <c r="C1298" s="165"/>
      <c r="D1298" s="170"/>
    </row>
    <row r="1299" spans="2:4" x14ac:dyDescent="0.2">
      <c r="B1299" s="165"/>
      <c r="C1299" s="165"/>
      <c r="D1299" s="170"/>
    </row>
    <row r="1300" spans="2:4" x14ac:dyDescent="0.2">
      <c r="B1300" s="165"/>
      <c r="C1300" s="165"/>
      <c r="D1300" s="170"/>
    </row>
    <row r="1301" spans="2:4" x14ac:dyDescent="0.2">
      <c r="B1301" s="165"/>
      <c r="C1301" s="165"/>
      <c r="D1301" s="170"/>
    </row>
    <row r="1302" spans="2:4" x14ac:dyDescent="0.2">
      <c r="B1302" s="165"/>
      <c r="C1302" s="165"/>
      <c r="D1302" s="170"/>
    </row>
    <row r="1303" spans="2:4" x14ac:dyDescent="0.2">
      <c r="B1303" s="165"/>
      <c r="C1303" s="165"/>
      <c r="D1303" s="170"/>
    </row>
    <row r="1304" spans="2:4" x14ac:dyDescent="0.2">
      <c r="B1304" s="165"/>
      <c r="C1304" s="165"/>
      <c r="D1304" s="170"/>
    </row>
    <row r="1305" spans="2:4" x14ac:dyDescent="0.2">
      <c r="B1305" s="165"/>
      <c r="C1305" s="165"/>
      <c r="D1305" s="170"/>
    </row>
    <row r="1306" spans="2:4" x14ac:dyDescent="0.2">
      <c r="B1306" s="165"/>
      <c r="C1306" s="165"/>
      <c r="D1306" s="170"/>
    </row>
    <row r="1307" spans="2:4" x14ac:dyDescent="0.2">
      <c r="B1307" s="165"/>
      <c r="C1307" s="165"/>
      <c r="D1307" s="170"/>
    </row>
    <row r="1308" spans="2:4" x14ac:dyDescent="0.2">
      <c r="B1308" s="165"/>
      <c r="C1308" s="165"/>
      <c r="D1308" s="170"/>
    </row>
    <row r="1309" spans="2:4" x14ac:dyDescent="0.2">
      <c r="B1309" s="165"/>
      <c r="C1309" s="165"/>
      <c r="D1309" s="170"/>
    </row>
    <row r="1310" spans="2:4" x14ac:dyDescent="0.2">
      <c r="B1310" s="165"/>
      <c r="C1310" s="165"/>
      <c r="D1310" s="170"/>
    </row>
    <row r="1311" spans="2:4" x14ac:dyDescent="0.2">
      <c r="B1311" s="165"/>
      <c r="C1311" s="165"/>
      <c r="D1311" s="170"/>
    </row>
    <row r="1312" spans="2:4" x14ac:dyDescent="0.2">
      <c r="B1312" s="165"/>
      <c r="C1312" s="165"/>
      <c r="D1312" s="170"/>
    </row>
    <row r="1313" spans="2:4" x14ac:dyDescent="0.2">
      <c r="B1313" s="165"/>
      <c r="C1313" s="165"/>
      <c r="D1313" s="170"/>
    </row>
    <row r="1314" spans="2:4" x14ac:dyDescent="0.2">
      <c r="B1314" s="165"/>
      <c r="C1314" s="165"/>
      <c r="D1314" s="170"/>
    </row>
    <row r="1315" spans="2:4" x14ac:dyDescent="0.2">
      <c r="B1315" s="165"/>
      <c r="C1315" s="165"/>
      <c r="D1315" s="170"/>
    </row>
    <row r="1316" spans="2:4" x14ac:dyDescent="0.2">
      <c r="B1316" s="165"/>
      <c r="C1316" s="165"/>
      <c r="D1316" s="170"/>
    </row>
    <row r="1317" spans="2:4" x14ac:dyDescent="0.2">
      <c r="B1317" s="165"/>
      <c r="C1317" s="165"/>
      <c r="D1317" s="170"/>
    </row>
    <row r="1318" spans="2:4" x14ac:dyDescent="0.2">
      <c r="B1318" s="165"/>
      <c r="C1318" s="165"/>
      <c r="D1318" s="170"/>
    </row>
    <row r="1319" spans="2:4" x14ac:dyDescent="0.2">
      <c r="B1319" s="165"/>
      <c r="C1319" s="165"/>
      <c r="D1319" s="170"/>
    </row>
    <row r="1320" spans="2:4" x14ac:dyDescent="0.2">
      <c r="B1320" s="165"/>
      <c r="C1320" s="165"/>
      <c r="D1320" s="170"/>
    </row>
    <row r="1321" spans="2:4" x14ac:dyDescent="0.2">
      <c r="B1321" s="165"/>
      <c r="C1321" s="165"/>
      <c r="D1321" s="170"/>
    </row>
    <row r="1322" spans="2:4" x14ac:dyDescent="0.2">
      <c r="B1322" s="165"/>
      <c r="C1322" s="165"/>
      <c r="D1322" s="170"/>
    </row>
    <row r="1323" spans="2:4" x14ac:dyDescent="0.2">
      <c r="B1323" s="165"/>
      <c r="C1323" s="165"/>
      <c r="D1323" s="170"/>
    </row>
    <row r="1324" spans="2:4" x14ac:dyDescent="0.2">
      <c r="B1324" s="165"/>
      <c r="C1324" s="165"/>
      <c r="D1324" s="170"/>
    </row>
    <row r="1325" spans="2:4" x14ac:dyDescent="0.2">
      <c r="B1325" s="165"/>
      <c r="C1325" s="165"/>
      <c r="D1325" s="170"/>
    </row>
    <row r="1326" spans="2:4" x14ac:dyDescent="0.2">
      <c r="B1326" s="165"/>
      <c r="C1326" s="165"/>
      <c r="D1326" s="170"/>
    </row>
    <row r="1327" spans="2:4" x14ac:dyDescent="0.2">
      <c r="B1327" s="165"/>
      <c r="C1327" s="165"/>
      <c r="D1327" s="170"/>
    </row>
    <row r="1328" spans="2:4" x14ac:dyDescent="0.2">
      <c r="B1328" s="165"/>
      <c r="C1328" s="165"/>
      <c r="D1328" s="170"/>
    </row>
    <row r="1329" spans="2:4" x14ac:dyDescent="0.2">
      <c r="B1329" s="165"/>
      <c r="C1329" s="165"/>
      <c r="D1329" s="170"/>
    </row>
    <row r="1330" spans="2:4" x14ac:dyDescent="0.2">
      <c r="B1330" s="165"/>
      <c r="C1330" s="165"/>
      <c r="D1330" s="170"/>
    </row>
    <row r="1331" spans="2:4" x14ac:dyDescent="0.2">
      <c r="B1331" s="165"/>
      <c r="C1331" s="165"/>
      <c r="D1331" s="170"/>
    </row>
    <row r="1332" spans="2:4" x14ac:dyDescent="0.2">
      <c r="B1332" s="165"/>
      <c r="C1332" s="165"/>
      <c r="D1332" s="170"/>
    </row>
    <row r="1333" spans="2:4" x14ac:dyDescent="0.2">
      <c r="B1333" s="165"/>
      <c r="C1333" s="165"/>
      <c r="D1333" s="170"/>
    </row>
    <row r="1334" spans="2:4" x14ac:dyDescent="0.2">
      <c r="B1334" s="165"/>
      <c r="C1334" s="165"/>
      <c r="D1334" s="170"/>
    </row>
    <row r="1335" spans="2:4" x14ac:dyDescent="0.2">
      <c r="B1335" s="165"/>
      <c r="C1335" s="165"/>
      <c r="D1335" s="170"/>
    </row>
    <row r="1336" spans="2:4" x14ac:dyDescent="0.2">
      <c r="B1336" s="165"/>
      <c r="C1336" s="165"/>
      <c r="D1336" s="170"/>
    </row>
    <row r="1337" spans="2:4" x14ac:dyDescent="0.2">
      <c r="B1337" s="165"/>
      <c r="C1337" s="165"/>
      <c r="D1337" s="170"/>
    </row>
    <row r="1338" spans="2:4" x14ac:dyDescent="0.2">
      <c r="B1338" s="165"/>
      <c r="C1338" s="165"/>
      <c r="D1338" s="170"/>
    </row>
    <row r="1339" spans="2:4" x14ac:dyDescent="0.2">
      <c r="B1339" s="165"/>
      <c r="C1339" s="165"/>
      <c r="D1339" s="170"/>
    </row>
    <row r="1340" spans="2:4" x14ac:dyDescent="0.2">
      <c r="B1340" s="165"/>
      <c r="C1340" s="165"/>
      <c r="D1340" s="170"/>
    </row>
    <row r="1341" spans="2:4" x14ac:dyDescent="0.2">
      <c r="B1341" s="165"/>
      <c r="C1341" s="165"/>
      <c r="D1341" s="170"/>
    </row>
    <row r="1342" spans="2:4" x14ac:dyDescent="0.2">
      <c r="B1342" s="165"/>
      <c r="C1342" s="165"/>
      <c r="D1342" s="170"/>
    </row>
    <row r="1343" spans="2:4" x14ac:dyDescent="0.2">
      <c r="B1343" s="165"/>
      <c r="C1343" s="165"/>
      <c r="D1343" s="170"/>
    </row>
    <row r="1344" spans="2:4" x14ac:dyDescent="0.2">
      <c r="B1344" s="165"/>
      <c r="C1344" s="165"/>
      <c r="D1344" s="170"/>
    </row>
    <row r="1345" spans="2:4" x14ac:dyDescent="0.2">
      <c r="B1345" s="165"/>
      <c r="C1345" s="165"/>
      <c r="D1345" s="170"/>
    </row>
    <row r="1346" spans="2:4" x14ac:dyDescent="0.2">
      <c r="B1346" s="165"/>
      <c r="C1346" s="165"/>
      <c r="D1346" s="170"/>
    </row>
    <row r="1347" spans="2:4" x14ac:dyDescent="0.2">
      <c r="B1347" s="165"/>
      <c r="C1347" s="165"/>
      <c r="D1347" s="170"/>
    </row>
    <row r="1348" spans="2:4" x14ac:dyDescent="0.2">
      <c r="B1348" s="165"/>
      <c r="C1348" s="165"/>
      <c r="D1348" s="170"/>
    </row>
    <row r="1349" spans="2:4" x14ac:dyDescent="0.2">
      <c r="B1349" s="165"/>
      <c r="C1349" s="165"/>
      <c r="D1349" s="170"/>
    </row>
    <row r="1350" spans="2:4" x14ac:dyDescent="0.2">
      <c r="B1350" s="165"/>
      <c r="C1350" s="165"/>
      <c r="D1350" s="170"/>
    </row>
    <row r="1351" spans="2:4" x14ac:dyDescent="0.2">
      <c r="B1351" s="165"/>
      <c r="C1351" s="165"/>
      <c r="D1351" s="170"/>
    </row>
    <row r="1352" spans="2:4" x14ac:dyDescent="0.2">
      <c r="B1352" s="165"/>
      <c r="C1352" s="165"/>
      <c r="D1352" s="170"/>
    </row>
    <row r="1353" spans="2:4" x14ac:dyDescent="0.2">
      <c r="B1353" s="165"/>
      <c r="C1353" s="165"/>
      <c r="D1353" s="170"/>
    </row>
    <row r="1354" spans="2:4" x14ac:dyDescent="0.2">
      <c r="B1354" s="165"/>
      <c r="C1354" s="165"/>
      <c r="D1354" s="170"/>
    </row>
    <row r="1355" spans="2:4" x14ac:dyDescent="0.2">
      <c r="B1355" s="165"/>
      <c r="C1355" s="165"/>
      <c r="D1355" s="170"/>
    </row>
    <row r="1356" spans="2:4" x14ac:dyDescent="0.2">
      <c r="B1356" s="165"/>
      <c r="C1356" s="165"/>
      <c r="D1356" s="170"/>
    </row>
    <row r="1357" spans="2:4" x14ac:dyDescent="0.2">
      <c r="B1357" s="165"/>
      <c r="C1357" s="165"/>
      <c r="D1357" s="170"/>
    </row>
    <row r="1358" spans="2:4" x14ac:dyDescent="0.2">
      <c r="B1358" s="165"/>
      <c r="C1358" s="165"/>
      <c r="D1358" s="170"/>
    </row>
    <row r="1359" spans="2:4" x14ac:dyDescent="0.2">
      <c r="B1359" s="165"/>
      <c r="C1359" s="165"/>
      <c r="D1359" s="170"/>
    </row>
    <row r="1360" spans="2:4" x14ac:dyDescent="0.2">
      <c r="B1360" s="165"/>
      <c r="C1360" s="165"/>
      <c r="D1360" s="170"/>
    </row>
    <row r="1361" spans="2:4" x14ac:dyDescent="0.2">
      <c r="B1361" s="165"/>
      <c r="C1361" s="165"/>
      <c r="D1361" s="170"/>
    </row>
    <row r="1362" spans="2:4" x14ac:dyDescent="0.2">
      <c r="B1362" s="165"/>
      <c r="C1362" s="165"/>
      <c r="D1362" s="170"/>
    </row>
    <row r="1363" spans="2:4" x14ac:dyDescent="0.2">
      <c r="B1363" s="165"/>
      <c r="C1363" s="165"/>
      <c r="D1363" s="170"/>
    </row>
    <row r="1364" spans="2:4" x14ac:dyDescent="0.2">
      <c r="B1364" s="165"/>
      <c r="C1364" s="165"/>
      <c r="D1364" s="170"/>
    </row>
    <row r="1365" spans="2:4" x14ac:dyDescent="0.2">
      <c r="B1365" s="165"/>
      <c r="C1365" s="165"/>
      <c r="D1365" s="170"/>
    </row>
    <row r="1366" spans="2:4" x14ac:dyDescent="0.2">
      <c r="B1366" s="165"/>
      <c r="C1366" s="165"/>
      <c r="D1366" s="170"/>
    </row>
    <row r="1367" spans="2:4" x14ac:dyDescent="0.2">
      <c r="B1367" s="165"/>
      <c r="C1367" s="165"/>
      <c r="D1367" s="170"/>
    </row>
    <row r="1368" spans="2:4" x14ac:dyDescent="0.2">
      <c r="B1368" s="165"/>
      <c r="C1368" s="165"/>
      <c r="D1368" s="170"/>
    </row>
    <row r="1369" spans="2:4" x14ac:dyDescent="0.2">
      <c r="B1369" s="165"/>
      <c r="C1369" s="165"/>
      <c r="D1369" s="170"/>
    </row>
    <row r="1370" spans="2:4" x14ac:dyDescent="0.2">
      <c r="B1370" s="165"/>
      <c r="C1370" s="165"/>
      <c r="D1370" s="170"/>
    </row>
    <row r="1371" spans="2:4" x14ac:dyDescent="0.2">
      <c r="B1371" s="165"/>
      <c r="C1371" s="165"/>
      <c r="D1371" s="170"/>
    </row>
    <row r="1372" spans="2:4" x14ac:dyDescent="0.2">
      <c r="B1372" s="165"/>
      <c r="C1372" s="165"/>
      <c r="D1372" s="170"/>
    </row>
    <row r="1373" spans="2:4" x14ac:dyDescent="0.2">
      <c r="B1373" s="165"/>
      <c r="C1373" s="165"/>
      <c r="D1373" s="170"/>
    </row>
    <row r="1374" spans="2:4" x14ac:dyDescent="0.2">
      <c r="B1374" s="165"/>
      <c r="C1374" s="165"/>
      <c r="D1374" s="170"/>
    </row>
    <row r="1375" spans="2:4" x14ac:dyDescent="0.2">
      <c r="B1375" s="165"/>
      <c r="C1375" s="165"/>
      <c r="D1375" s="170"/>
    </row>
    <row r="1376" spans="2:4" x14ac:dyDescent="0.2">
      <c r="B1376" s="165"/>
      <c r="C1376" s="165"/>
      <c r="D1376" s="170"/>
    </row>
    <row r="1377" spans="2:4" x14ac:dyDescent="0.2">
      <c r="B1377" s="165"/>
      <c r="C1377" s="165"/>
      <c r="D1377" s="170"/>
    </row>
    <row r="1378" spans="2:4" x14ac:dyDescent="0.2">
      <c r="B1378" s="165"/>
      <c r="C1378" s="165"/>
      <c r="D1378" s="170"/>
    </row>
    <row r="1379" spans="2:4" x14ac:dyDescent="0.2">
      <c r="B1379" s="165"/>
      <c r="C1379" s="165"/>
      <c r="D1379" s="170"/>
    </row>
    <row r="1380" spans="2:4" x14ac:dyDescent="0.2">
      <c r="B1380" s="165"/>
      <c r="C1380" s="165"/>
      <c r="D1380" s="170"/>
    </row>
    <row r="1381" spans="2:4" x14ac:dyDescent="0.2">
      <c r="B1381" s="165"/>
      <c r="C1381" s="165"/>
      <c r="D1381" s="170"/>
    </row>
    <row r="1382" spans="2:4" x14ac:dyDescent="0.2">
      <c r="B1382" s="165"/>
      <c r="C1382" s="165"/>
      <c r="D1382" s="170"/>
    </row>
    <row r="1383" spans="2:4" x14ac:dyDescent="0.2">
      <c r="B1383" s="165"/>
      <c r="C1383" s="165"/>
      <c r="D1383" s="170"/>
    </row>
    <row r="1384" spans="2:4" x14ac:dyDescent="0.2">
      <c r="B1384" s="165"/>
      <c r="C1384" s="165"/>
      <c r="D1384" s="170"/>
    </row>
    <row r="1385" spans="2:4" x14ac:dyDescent="0.2">
      <c r="B1385" s="165"/>
      <c r="C1385" s="165"/>
      <c r="D1385" s="170"/>
    </row>
    <row r="1386" spans="2:4" x14ac:dyDescent="0.2">
      <c r="B1386" s="165"/>
      <c r="C1386" s="165"/>
      <c r="D1386" s="170"/>
    </row>
    <row r="1387" spans="2:4" x14ac:dyDescent="0.2">
      <c r="B1387" s="165"/>
      <c r="C1387" s="165"/>
      <c r="D1387" s="170"/>
    </row>
    <row r="1388" spans="2:4" x14ac:dyDescent="0.2">
      <c r="B1388" s="165"/>
      <c r="C1388" s="165"/>
      <c r="D1388" s="170"/>
    </row>
    <row r="1389" spans="2:4" x14ac:dyDescent="0.2">
      <c r="B1389" s="165"/>
      <c r="C1389" s="165"/>
      <c r="D1389" s="170"/>
    </row>
    <row r="1390" spans="2:4" x14ac:dyDescent="0.2">
      <c r="B1390" s="165"/>
      <c r="C1390" s="165"/>
      <c r="D1390" s="170"/>
    </row>
    <row r="1391" spans="2:4" x14ac:dyDescent="0.2">
      <c r="B1391" s="165"/>
      <c r="C1391" s="165"/>
      <c r="D1391" s="170"/>
    </row>
    <row r="1392" spans="2:4" x14ac:dyDescent="0.2">
      <c r="B1392" s="165"/>
      <c r="C1392" s="165"/>
      <c r="D1392" s="170"/>
    </row>
    <row r="1393" spans="2:4" x14ac:dyDescent="0.2">
      <c r="B1393" s="165"/>
      <c r="C1393" s="165"/>
      <c r="D1393" s="170"/>
    </row>
    <row r="1394" spans="2:4" x14ac:dyDescent="0.2">
      <c r="B1394" s="165"/>
      <c r="C1394" s="165"/>
      <c r="D1394" s="170"/>
    </row>
    <row r="1395" spans="2:4" x14ac:dyDescent="0.2">
      <c r="B1395" s="165"/>
      <c r="C1395" s="165"/>
      <c r="D1395" s="170"/>
    </row>
    <row r="1396" spans="2:4" x14ac:dyDescent="0.2">
      <c r="B1396" s="165"/>
      <c r="C1396" s="165"/>
      <c r="D1396" s="170"/>
    </row>
    <row r="1397" spans="2:4" x14ac:dyDescent="0.2">
      <c r="B1397" s="165"/>
      <c r="C1397" s="165"/>
      <c r="D1397" s="170"/>
    </row>
    <row r="1398" spans="2:4" x14ac:dyDescent="0.2">
      <c r="B1398" s="165"/>
      <c r="C1398" s="165"/>
      <c r="D1398" s="170"/>
    </row>
    <row r="1399" spans="2:4" x14ac:dyDescent="0.2">
      <c r="B1399" s="165"/>
      <c r="C1399" s="165"/>
      <c r="D1399" s="170"/>
    </row>
    <row r="1400" spans="2:4" x14ac:dyDescent="0.2">
      <c r="B1400" s="165"/>
      <c r="C1400" s="165"/>
      <c r="D1400" s="170"/>
    </row>
    <row r="1401" spans="2:4" x14ac:dyDescent="0.2">
      <c r="B1401" s="165"/>
      <c r="C1401" s="165"/>
      <c r="D1401" s="170"/>
    </row>
    <row r="1402" spans="2:4" x14ac:dyDescent="0.2">
      <c r="B1402" s="165"/>
      <c r="C1402" s="165"/>
      <c r="D1402" s="170"/>
    </row>
    <row r="1403" spans="2:4" x14ac:dyDescent="0.2">
      <c r="B1403" s="165"/>
      <c r="C1403" s="165"/>
      <c r="D1403" s="170"/>
    </row>
    <row r="1404" spans="2:4" x14ac:dyDescent="0.2">
      <c r="B1404" s="165"/>
      <c r="C1404" s="165"/>
      <c r="D1404" s="170"/>
    </row>
    <row r="1405" spans="2:4" x14ac:dyDescent="0.2">
      <c r="B1405" s="165"/>
      <c r="C1405" s="165"/>
      <c r="D1405" s="170"/>
    </row>
    <row r="1406" spans="2:4" x14ac:dyDescent="0.2">
      <c r="B1406" s="165"/>
      <c r="C1406" s="165"/>
      <c r="D1406" s="170"/>
    </row>
    <row r="1407" spans="2:4" x14ac:dyDescent="0.2">
      <c r="B1407" s="165"/>
      <c r="C1407" s="165"/>
      <c r="D1407" s="170"/>
    </row>
    <row r="1408" spans="2:4" x14ac:dyDescent="0.2">
      <c r="B1408" s="165"/>
      <c r="C1408" s="165"/>
      <c r="D1408" s="170"/>
    </row>
    <row r="1409" spans="2:4" x14ac:dyDescent="0.2">
      <c r="B1409" s="165"/>
      <c r="C1409" s="165"/>
      <c r="D1409" s="170"/>
    </row>
    <row r="1410" spans="2:4" x14ac:dyDescent="0.2">
      <c r="B1410" s="165"/>
      <c r="C1410" s="165"/>
      <c r="D1410" s="170"/>
    </row>
    <row r="1411" spans="2:4" x14ac:dyDescent="0.2">
      <c r="B1411" s="165"/>
      <c r="C1411" s="165"/>
      <c r="D1411" s="170"/>
    </row>
    <row r="1412" spans="2:4" x14ac:dyDescent="0.2">
      <c r="B1412" s="165"/>
      <c r="C1412" s="165"/>
      <c r="D1412" s="170"/>
    </row>
    <row r="1413" spans="2:4" x14ac:dyDescent="0.2">
      <c r="B1413" s="165"/>
      <c r="C1413" s="165"/>
      <c r="D1413" s="170"/>
    </row>
    <row r="1414" spans="2:4" x14ac:dyDescent="0.2">
      <c r="B1414" s="165"/>
      <c r="C1414" s="165"/>
      <c r="D1414" s="170"/>
    </row>
    <row r="1415" spans="2:4" x14ac:dyDescent="0.2">
      <c r="B1415" s="165"/>
      <c r="C1415" s="165"/>
      <c r="D1415" s="170"/>
    </row>
    <row r="1416" spans="2:4" x14ac:dyDescent="0.2">
      <c r="B1416" s="165"/>
      <c r="C1416" s="165"/>
      <c r="D1416" s="170"/>
    </row>
    <row r="1417" spans="2:4" x14ac:dyDescent="0.2">
      <c r="B1417" s="165"/>
      <c r="C1417" s="165"/>
      <c r="D1417" s="170"/>
    </row>
    <row r="1418" spans="2:4" x14ac:dyDescent="0.2">
      <c r="B1418" s="165"/>
      <c r="C1418" s="165"/>
      <c r="D1418" s="170"/>
    </row>
    <row r="1419" spans="2:4" x14ac:dyDescent="0.2">
      <c r="B1419" s="165"/>
      <c r="C1419" s="165"/>
      <c r="D1419" s="170"/>
    </row>
    <row r="1420" spans="2:4" x14ac:dyDescent="0.2">
      <c r="B1420" s="165"/>
      <c r="C1420" s="165"/>
      <c r="D1420" s="170"/>
    </row>
    <row r="1421" spans="2:4" x14ac:dyDescent="0.2">
      <c r="B1421" s="165"/>
      <c r="C1421" s="165"/>
      <c r="D1421" s="170"/>
    </row>
    <row r="1422" spans="2:4" x14ac:dyDescent="0.2">
      <c r="B1422" s="165"/>
      <c r="C1422" s="165"/>
      <c r="D1422" s="170"/>
    </row>
    <row r="1423" spans="2:4" x14ac:dyDescent="0.2">
      <c r="B1423" s="165"/>
      <c r="C1423" s="165"/>
      <c r="D1423" s="170"/>
    </row>
    <row r="1424" spans="2:4" x14ac:dyDescent="0.2">
      <c r="B1424" s="165"/>
      <c r="C1424" s="165"/>
      <c r="D1424" s="170"/>
    </row>
    <row r="1425" spans="2:4" x14ac:dyDescent="0.2">
      <c r="B1425" s="165"/>
      <c r="C1425" s="165"/>
      <c r="D1425" s="170"/>
    </row>
    <row r="1426" spans="2:4" x14ac:dyDescent="0.2">
      <c r="B1426" s="165"/>
      <c r="C1426" s="165"/>
      <c r="D1426" s="170"/>
    </row>
    <row r="1427" spans="2:4" x14ac:dyDescent="0.2">
      <c r="B1427" s="165"/>
      <c r="C1427" s="165"/>
      <c r="D1427" s="170"/>
    </row>
    <row r="1428" spans="2:4" x14ac:dyDescent="0.2">
      <c r="B1428" s="165"/>
      <c r="C1428" s="165"/>
      <c r="D1428" s="170"/>
    </row>
    <row r="1429" spans="2:4" x14ac:dyDescent="0.2">
      <c r="B1429" s="165"/>
      <c r="C1429" s="165"/>
      <c r="D1429" s="170"/>
    </row>
    <row r="1430" spans="2:4" x14ac:dyDescent="0.2">
      <c r="B1430" s="165"/>
      <c r="C1430" s="165"/>
      <c r="D1430" s="170"/>
    </row>
    <row r="1431" spans="2:4" x14ac:dyDescent="0.2">
      <c r="B1431" s="165"/>
      <c r="C1431" s="165"/>
      <c r="D1431" s="170"/>
    </row>
    <row r="1432" spans="2:4" x14ac:dyDescent="0.2">
      <c r="B1432" s="165"/>
      <c r="C1432" s="165"/>
      <c r="D1432" s="170"/>
    </row>
    <row r="1433" spans="2:4" x14ac:dyDescent="0.2">
      <c r="B1433" s="165"/>
      <c r="C1433" s="165"/>
      <c r="D1433" s="170"/>
    </row>
    <row r="1434" spans="2:4" x14ac:dyDescent="0.2">
      <c r="B1434" s="165"/>
      <c r="C1434" s="165"/>
      <c r="D1434" s="170"/>
    </row>
    <row r="1435" spans="2:4" x14ac:dyDescent="0.2">
      <c r="B1435" s="165"/>
      <c r="C1435" s="165"/>
      <c r="D1435" s="170"/>
    </row>
    <row r="1436" spans="2:4" x14ac:dyDescent="0.2">
      <c r="B1436" s="165"/>
      <c r="C1436" s="165"/>
      <c r="D1436" s="170"/>
    </row>
    <row r="1437" spans="2:4" x14ac:dyDescent="0.2">
      <c r="B1437" s="165"/>
      <c r="C1437" s="165"/>
      <c r="D1437" s="170"/>
    </row>
    <row r="1438" spans="2:4" x14ac:dyDescent="0.2">
      <c r="B1438" s="165"/>
      <c r="C1438" s="165"/>
      <c r="D1438" s="170"/>
    </row>
    <row r="1439" spans="2:4" x14ac:dyDescent="0.2">
      <c r="B1439" s="165"/>
      <c r="C1439" s="165"/>
      <c r="D1439" s="170"/>
    </row>
    <row r="1440" spans="2:4" x14ac:dyDescent="0.2">
      <c r="B1440" s="165"/>
      <c r="C1440" s="165"/>
      <c r="D1440" s="170"/>
    </row>
    <row r="1441" spans="2:4" x14ac:dyDescent="0.2">
      <c r="B1441" s="165"/>
      <c r="C1441" s="165"/>
      <c r="D1441" s="170"/>
    </row>
    <row r="1442" spans="2:4" x14ac:dyDescent="0.2">
      <c r="B1442" s="165"/>
      <c r="C1442" s="165"/>
      <c r="D1442" s="170"/>
    </row>
    <row r="1443" spans="2:4" x14ac:dyDescent="0.2">
      <c r="B1443" s="165"/>
      <c r="C1443" s="165"/>
      <c r="D1443" s="170"/>
    </row>
    <row r="1444" spans="2:4" x14ac:dyDescent="0.2">
      <c r="B1444" s="165"/>
      <c r="C1444" s="165"/>
      <c r="D1444" s="170"/>
    </row>
    <row r="1445" spans="2:4" x14ac:dyDescent="0.2">
      <c r="B1445" s="165"/>
      <c r="C1445" s="165"/>
      <c r="D1445" s="170"/>
    </row>
    <row r="1446" spans="2:4" x14ac:dyDescent="0.2">
      <c r="B1446" s="165"/>
      <c r="C1446" s="165"/>
      <c r="D1446" s="170"/>
    </row>
    <row r="1447" spans="2:4" x14ac:dyDescent="0.2">
      <c r="B1447" s="165"/>
      <c r="C1447" s="165"/>
      <c r="D1447" s="170"/>
    </row>
    <row r="1448" spans="2:4" x14ac:dyDescent="0.2">
      <c r="B1448" s="165"/>
      <c r="C1448" s="165"/>
      <c r="D1448" s="170"/>
    </row>
    <row r="1449" spans="2:4" x14ac:dyDescent="0.2">
      <c r="B1449" s="165"/>
      <c r="C1449" s="165"/>
      <c r="D1449" s="170"/>
    </row>
    <row r="1450" spans="2:4" x14ac:dyDescent="0.2">
      <c r="B1450" s="165"/>
      <c r="C1450" s="165"/>
      <c r="D1450" s="170"/>
    </row>
    <row r="1451" spans="2:4" x14ac:dyDescent="0.2">
      <c r="B1451" s="165"/>
      <c r="C1451" s="165"/>
      <c r="D1451" s="170"/>
    </row>
    <row r="1452" spans="2:4" x14ac:dyDescent="0.2">
      <c r="B1452" s="165"/>
      <c r="C1452" s="165"/>
      <c r="D1452" s="170"/>
    </row>
    <row r="1453" spans="2:4" x14ac:dyDescent="0.2">
      <c r="B1453" s="165"/>
      <c r="C1453" s="165"/>
      <c r="D1453" s="170"/>
    </row>
    <row r="1454" spans="2:4" x14ac:dyDescent="0.2">
      <c r="B1454" s="165"/>
      <c r="C1454" s="165"/>
      <c r="D1454" s="170"/>
    </row>
    <row r="1455" spans="2:4" x14ac:dyDescent="0.2">
      <c r="B1455" s="165"/>
      <c r="C1455" s="165"/>
      <c r="D1455" s="170"/>
    </row>
    <row r="1456" spans="2:4" x14ac:dyDescent="0.2">
      <c r="B1456" s="165"/>
      <c r="C1456" s="165"/>
      <c r="D1456" s="170"/>
    </row>
    <row r="1457" spans="2:4" x14ac:dyDescent="0.2">
      <c r="B1457" s="165"/>
      <c r="C1457" s="165"/>
      <c r="D1457" s="170"/>
    </row>
    <row r="1458" spans="2:4" x14ac:dyDescent="0.2">
      <c r="B1458" s="165"/>
      <c r="C1458" s="165"/>
      <c r="D1458" s="170"/>
    </row>
    <row r="1459" spans="2:4" x14ac:dyDescent="0.2">
      <c r="B1459" s="165"/>
      <c r="C1459" s="165"/>
      <c r="D1459" s="170"/>
    </row>
    <row r="1460" spans="2:4" x14ac:dyDescent="0.2">
      <c r="B1460" s="165"/>
      <c r="C1460" s="165"/>
      <c r="D1460" s="170"/>
    </row>
    <row r="1461" spans="2:4" x14ac:dyDescent="0.2">
      <c r="B1461" s="165"/>
      <c r="C1461" s="165"/>
      <c r="D1461" s="170"/>
    </row>
    <row r="1462" spans="2:4" x14ac:dyDescent="0.2">
      <c r="B1462" s="165"/>
      <c r="C1462" s="165"/>
      <c r="D1462" s="170"/>
    </row>
    <row r="1463" spans="2:4" x14ac:dyDescent="0.2">
      <c r="B1463" s="165"/>
      <c r="C1463" s="165"/>
      <c r="D1463" s="170"/>
    </row>
    <row r="1464" spans="2:4" x14ac:dyDescent="0.2">
      <c r="B1464" s="165"/>
      <c r="C1464" s="165"/>
      <c r="D1464" s="170"/>
    </row>
    <row r="1465" spans="2:4" x14ac:dyDescent="0.2">
      <c r="B1465" s="165"/>
      <c r="C1465" s="165"/>
      <c r="D1465" s="170"/>
    </row>
    <row r="1466" spans="2:4" x14ac:dyDescent="0.2">
      <c r="B1466" s="165"/>
      <c r="C1466" s="165"/>
      <c r="D1466" s="170"/>
    </row>
    <row r="1467" spans="2:4" x14ac:dyDescent="0.2">
      <c r="B1467" s="165"/>
      <c r="C1467" s="165"/>
      <c r="D1467" s="170"/>
    </row>
    <row r="1468" spans="2:4" x14ac:dyDescent="0.2">
      <c r="B1468" s="165"/>
      <c r="C1468" s="165"/>
      <c r="D1468" s="170"/>
    </row>
    <row r="1469" spans="2:4" x14ac:dyDescent="0.2">
      <c r="B1469" s="165"/>
      <c r="C1469" s="165"/>
      <c r="D1469" s="170"/>
    </row>
    <row r="1470" spans="2:4" x14ac:dyDescent="0.2">
      <c r="B1470" s="165"/>
      <c r="C1470" s="165"/>
      <c r="D1470" s="170"/>
    </row>
    <row r="1471" spans="2:4" x14ac:dyDescent="0.2">
      <c r="B1471" s="165"/>
      <c r="C1471" s="165"/>
      <c r="D1471" s="170"/>
    </row>
    <row r="1472" spans="2:4" x14ac:dyDescent="0.2">
      <c r="B1472" s="165"/>
      <c r="C1472" s="165"/>
      <c r="D1472" s="170"/>
    </row>
    <row r="1473" spans="2:4" x14ac:dyDescent="0.2">
      <c r="B1473" s="165"/>
      <c r="C1473" s="165"/>
      <c r="D1473" s="170"/>
    </row>
    <row r="1474" spans="2:4" x14ac:dyDescent="0.2">
      <c r="B1474" s="165"/>
      <c r="C1474" s="165"/>
      <c r="D1474" s="170"/>
    </row>
    <row r="1475" spans="2:4" x14ac:dyDescent="0.2">
      <c r="B1475" s="165"/>
      <c r="C1475" s="165"/>
      <c r="D1475" s="170"/>
    </row>
    <row r="1476" spans="2:4" x14ac:dyDescent="0.2">
      <c r="B1476" s="165"/>
      <c r="C1476" s="165"/>
      <c r="D1476" s="170"/>
    </row>
    <row r="1477" spans="2:4" x14ac:dyDescent="0.2">
      <c r="B1477" s="165"/>
      <c r="C1477" s="165"/>
      <c r="D1477" s="170"/>
    </row>
    <row r="1478" spans="2:4" x14ac:dyDescent="0.2">
      <c r="B1478" s="165"/>
      <c r="C1478" s="165"/>
      <c r="D1478" s="170"/>
    </row>
    <row r="1479" spans="2:4" x14ac:dyDescent="0.2">
      <c r="B1479" s="165"/>
      <c r="C1479" s="165"/>
      <c r="D1479" s="170"/>
    </row>
    <row r="1480" spans="2:4" x14ac:dyDescent="0.2">
      <c r="B1480" s="165"/>
      <c r="C1480" s="165"/>
      <c r="D1480" s="170"/>
    </row>
    <row r="1481" spans="2:4" x14ac:dyDescent="0.2">
      <c r="B1481" s="165"/>
      <c r="C1481" s="165"/>
      <c r="D1481" s="170"/>
    </row>
    <row r="1482" spans="2:4" x14ac:dyDescent="0.2">
      <c r="B1482" s="165"/>
      <c r="C1482" s="165"/>
      <c r="D1482" s="170"/>
    </row>
    <row r="1483" spans="2:4" x14ac:dyDescent="0.2">
      <c r="B1483" s="165"/>
      <c r="C1483" s="165"/>
      <c r="D1483" s="170"/>
    </row>
    <row r="1484" spans="2:4" x14ac:dyDescent="0.2">
      <c r="B1484" s="165"/>
      <c r="C1484" s="165"/>
      <c r="D1484" s="170"/>
    </row>
    <row r="1485" spans="2:4" x14ac:dyDescent="0.2">
      <c r="B1485" s="165"/>
      <c r="C1485" s="165"/>
      <c r="D1485" s="170"/>
    </row>
    <row r="1486" spans="2:4" x14ac:dyDescent="0.2">
      <c r="B1486" s="165"/>
      <c r="C1486" s="165"/>
      <c r="D1486" s="170"/>
    </row>
    <row r="1487" spans="2:4" x14ac:dyDescent="0.2">
      <c r="B1487" s="165"/>
      <c r="C1487" s="165"/>
      <c r="D1487" s="170"/>
    </row>
    <row r="1488" spans="2:4" x14ac:dyDescent="0.2">
      <c r="B1488" s="165"/>
      <c r="C1488" s="165"/>
      <c r="D1488" s="170"/>
    </row>
    <row r="1489" spans="2:4" x14ac:dyDescent="0.2">
      <c r="B1489" s="165"/>
      <c r="C1489" s="165"/>
      <c r="D1489" s="170"/>
    </row>
    <row r="1490" spans="2:4" x14ac:dyDescent="0.2">
      <c r="B1490" s="165"/>
      <c r="C1490" s="165"/>
      <c r="D1490" s="170"/>
    </row>
    <row r="1491" spans="2:4" x14ac:dyDescent="0.2">
      <c r="B1491" s="165"/>
      <c r="C1491" s="165"/>
      <c r="D1491" s="170"/>
    </row>
    <row r="1492" spans="2:4" x14ac:dyDescent="0.2">
      <c r="B1492" s="165"/>
      <c r="C1492" s="165"/>
      <c r="D1492" s="170"/>
    </row>
    <row r="1493" spans="2:4" x14ac:dyDescent="0.2">
      <c r="B1493" s="165"/>
      <c r="C1493" s="165"/>
      <c r="D1493" s="170"/>
    </row>
    <row r="1494" spans="2:4" x14ac:dyDescent="0.2">
      <c r="B1494" s="165"/>
      <c r="C1494" s="165"/>
      <c r="D1494" s="170"/>
    </row>
    <row r="1495" spans="2:4" x14ac:dyDescent="0.2">
      <c r="B1495" s="165"/>
      <c r="C1495" s="165"/>
      <c r="D1495" s="170"/>
    </row>
    <row r="1496" spans="2:4" x14ac:dyDescent="0.2">
      <c r="B1496" s="165"/>
      <c r="C1496" s="165"/>
      <c r="D1496" s="170"/>
    </row>
    <row r="1497" spans="2:4" x14ac:dyDescent="0.2">
      <c r="B1497" s="165"/>
      <c r="C1497" s="165"/>
      <c r="D1497" s="170"/>
    </row>
    <row r="1498" spans="2:4" x14ac:dyDescent="0.2">
      <c r="B1498" s="165"/>
      <c r="C1498" s="165"/>
      <c r="D1498" s="170"/>
    </row>
    <row r="1499" spans="2:4" x14ac:dyDescent="0.2">
      <c r="B1499" s="165"/>
      <c r="C1499" s="165"/>
      <c r="D1499" s="170"/>
    </row>
    <row r="1500" spans="2:4" x14ac:dyDescent="0.2">
      <c r="B1500" s="165"/>
      <c r="C1500" s="165"/>
      <c r="D1500" s="170"/>
    </row>
    <row r="1501" spans="2:4" x14ac:dyDescent="0.2">
      <c r="B1501" s="165"/>
      <c r="C1501" s="165"/>
      <c r="D1501" s="170"/>
    </row>
    <row r="1502" spans="2:4" x14ac:dyDescent="0.2">
      <c r="B1502" s="165"/>
      <c r="C1502" s="165"/>
      <c r="D1502" s="170"/>
    </row>
    <row r="1503" spans="2:4" x14ac:dyDescent="0.2">
      <c r="B1503" s="165"/>
      <c r="C1503" s="165"/>
      <c r="D1503" s="170"/>
    </row>
    <row r="1504" spans="2:4" x14ac:dyDescent="0.2">
      <c r="B1504" s="165"/>
      <c r="C1504" s="165"/>
      <c r="D1504" s="170"/>
    </row>
    <row r="1505" spans="2:4" x14ac:dyDescent="0.2">
      <c r="B1505" s="165"/>
      <c r="C1505" s="165"/>
      <c r="D1505" s="170"/>
    </row>
    <row r="1506" spans="2:4" x14ac:dyDescent="0.2">
      <c r="B1506" s="165"/>
      <c r="C1506" s="165"/>
      <c r="D1506" s="170"/>
    </row>
    <row r="1507" spans="2:4" x14ac:dyDescent="0.2">
      <c r="B1507" s="165"/>
      <c r="C1507" s="165"/>
      <c r="D1507" s="170"/>
    </row>
    <row r="1508" spans="2:4" x14ac:dyDescent="0.2">
      <c r="B1508" s="165"/>
      <c r="C1508" s="165"/>
      <c r="D1508" s="170"/>
    </row>
    <row r="1509" spans="2:4" x14ac:dyDescent="0.2">
      <c r="B1509" s="165"/>
      <c r="C1509" s="165"/>
      <c r="D1509" s="170"/>
    </row>
    <row r="1510" spans="2:4" x14ac:dyDescent="0.2">
      <c r="B1510" s="165"/>
      <c r="C1510" s="165"/>
      <c r="D1510" s="170"/>
    </row>
    <row r="1511" spans="2:4" x14ac:dyDescent="0.2">
      <c r="B1511" s="165"/>
      <c r="C1511" s="165"/>
      <c r="D1511" s="170"/>
    </row>
    <row r="1512" spans="2:4" x14ac:dyDescent="0.2">
      <c r="B1512" s="165"/>
      <c r="C1512" s="165"/>
      <c r="D1512" s="170"/>
    </row>
    <row r="1513" spans="2:4" x14ac:dyDescent="0.2">
      <c r="B1513" s="165"/>
      <c r="C1513" s="165"/>
      <c r="D1513" s="170"/>
    </row>
    <row r="1514" spans="2:4" x14ac:dyDescent="0.2">
      <c r="B1514" s="165"/>
      <c r="C1514" s="165"/>
      <c r="D1514" s="170"/>
    </row>
    <row r="1515" spans="2:4" x14ac:dyDescent="0.2">
      <c r="B1515" s="165"/>
      <c r="C1515" s="165"/>
      <c r="D1515" s="170"/>
    </row>
    <row r="1516" spans="2:4" x14ac:dyDescent="0.2">
      <c r="B1516" s="165"/>
      <c r="C1516" s="165"/>
      <c r="D1516" s="170"/>
    </row>
    <row r="1517" spans="2:4" x14ac:dyDescent="0.2">
      <c r="B1517" s="165"/>
      <c r="C1517" s="165"/>
      <c r="D1517" s="170"/>
    </row>
    <row r="1518" spans="2:4" x14ac:dyDescent="0.2">
      <c r="B1518" s="165"/>
      <c r="C1518" s="165"/>
      <c r="D1518" s="170"/>
    </row>
    <row r="1519" spans="2:4" x14ac:dyDescent="0.2">
      <c r="B1519" s="165"/>
      <c r="C1519" s="165"/>
      <c r="D1519" s="170"/>
    </row>
    <row r="1520" spans="2:4" x14ac:dyDescent="0.2">
      <c r="B1520" s="165"/>
      <c r="C1520" s="165"/>
      <c r="D1520" s="170"/>
    </row>
    <row r="1521" spans="2:4" x14ac:dyDescent="0.2">
      <c r="B1521" s="165"/>
      <c r="C1521" s="165"/>
      <c r="D1521" s="170"/>
    </row>
    <row r="1522" spans="2:4" x14ac:dyDescent="0.2">
      <c r="B1522" s="165"/>
      <c r="C1522" s="165"/>
      <c r="D1522" s="170"/>
    </row>
    <row r="1523" spans="2:4" x14ac:dyDescent="0.2">
      <c r="B1523" s="165"/>
      <c r="C1523" s="165"/>
      <c r="D1523" s="170"/>
    </row>
    <row r="1524" spans="2:4" x14ac:dyDescent="0.2">
      <c r="B1524" s="165"/>
      <c r="C1524" s="165"/>
      <c r="D1524" s="170"/>
    </row>
    <row r="1525" spans="2:4" x14ac:dyDescent="0.2">
      <c r="B1525" s="165"/>
      <c r="C1525" s="165"/>
      <c r="D1525" s="170"/>
    </row>
    <row r="1526" spans="2:4" x14ac:dyDescent="0.2">
      <c r="B1526" s="165"/>
      <c r="C1526" s="165"/>
      <c r="D1526" s="170"/>
    </row>
    <row r="1527" spans="2:4" x14ac:dyDescent="0.2">
      <c r="B1527" s="165"/>
      <c r="C1527" s="165"/>
      <c r="D1527" s="170"/>
    </row>
    <row r="1528" spans="2:4" x14ac:dyDescent="0.2">
      <c r="B1528" s="165"/>
      <c r="C1528" s="165"/>
      <c r="D1528" s="170"/>
    </row>
    <row r="1529" spans="2:4" x14ac:dyDescent="0.2">
      <c r="B1529" s="165"/>
      <c r="C1529" s="165"/>
      <c r="D1529" s="170"/>
    </row>
    <row r="1530" spans="2:4" x14ac:dyDescent="0.2">
      <c r="B1530" s="165"/>
      <c r="C1530" s="165"/>
      <c r="D1530" s="170"/>
    </row>
    <row r="1531" spans="2:4" x14ac:dyDescent="0.2">
      <c r="B1531" s="165"/>
      <c r="C1531" s="165"/>
      <c r="D1531" s="170"/>
    </row>
    <row r="1532" spans="2:4" x14ac:dyDescent="0.2">
      <c r="B1532" s="165"/>
      <c r="C1532" s="165"/>
      <c r="D1532" s="170"/>
    </row>
    <row r="1533" spans="2:4" x14ac:dyDescent="0.2">
      <c r="B1533" s="165"/>
      <c r="C1533" s="165"/>
      <c r="D1533" s="170"/>
    </row>
    <row r="1534" spans="2:4" x14ac:dyDescent="0.2">
      <c r="B1534" s="165"/>
      <c r="C1534" s="165"/>
      <c r="D1534" s="170"/>
    </row>
    <row r="1535" spans="2:4" x14ac:dyDescent="0.2">
      <c r="B1535" s="165"/>
      <c r="C1535" s="165"/>
      <c r="D1535" s="170"/>
    </row>
    <row r="1536" spans="2:4" x14ac:dyDescent="0.2">
      <c r="B1536" s="165"/>
      <c r="C1536" s="165"/>
      <c r="D1536" s="170"/>
    </row>
    <row r="1537" spans="2:4" x14ac:dyDescent="0.2">
      <c r="B1537" s="165"/>
      <c r="C1537" s="165"/>
      <c r="D1537" s="170"/>
    </row>
    <row r="1538" spans="2:4" x14ac:dyDescent="0.2">
      <c r="B1538" s="165"/>
      <c r="C1538" s="165"/>
      <c r="D1538" s="170"/>
    </row>
    <row r="1539" spans="2:4" x14ac:dyDescent="0.2">
      <c r="B1539" s="165"/>
      <c r="C1539" s="165"/>
      <c r="D1539" s="170"/>
    </row>
    <row r="1540" spans="2:4" x14ac:dyDescent="0.2">
      <c r="B1540" s="165"/>
      <c r="C1540" s="165"/>
      <c r="D1540" s="170"/>
    </row>
    <row r="1541" spans="2:4" x14ac:dyDescent="0.2">
      <c r="B1541" s="165"/>
      <c r="C1541" s="165"/>
      <c r="D1541" s="170"/>
    </row>
    <row r="1542" spans="2:4" x14ac:dyDescent="0.2">
      <c r="B1542" s="165"/>
      <c r="C1542" s="165"/>
      <c r="D1542" s="170"/>
    </row>
    <row r="1543" spans="2:4" x14ac:dyDescent="0.2">
      <c r="B1543" s="165"/>
      <c r="C1543" s="165"/>
      <c r="D1543" s="170"/>
    </row>
    <row r="1544" spans="2:4" x14ac:dyDescent="0.2">
      <c r="B1544" s="165"/>
      <c r="C1544" s="165"/>
      <c r="D1544" s="170"/>
    </row>
    <row r="1545" spans="2:4" x14ac:dyDescent="0.2">
      <c r="B1545" s="165"/>
      <c r="C1545" s="165"/>
      <c r="D1545" s="170"/>
    </row>
    <row r="1546" spans="2:4" x14ac:dyDescent="0.2">
      <c r="B1546" s="165"/>
      <c r="C1546" s="165"/>
      <c r="D1546" s="170"/>
    </row>
    <row r="1547" spans="2:4" x14ac:dyDescent="0.2">
      <c r="B1547" s="165"/>
      <c r="C1547" s="165"/>
      <c r="D1547" s="170"/>
    </row>
    <row r="1548" spans="2:4" x14ac:dyDescent="0.2">
      <c r="B1548" s="165"/>
      <c r="C1548" s="165"/>
      <c r="D1548" s="170"/>
    </row>
    <row r="1549" spans="2:4" x14ac:dyDescent="0.2">
      <c r="B1549" s="165"/>
      <c r="C1549" s="165"/>
      <c r="D1549" s="170"/>
    </row>
    <row r="1550" spans="2:4" x14ac:dyDescent="0.2">
      <c r="B1550" s="165"/>
      <c r="C1550" s="165"/>
      <c r="D1550" s="170"/>
    </row>
    <row r="1551" spans="2:4" x14ac:dyDescent="0.2">
      <c r="B1551" s="165"/>
      <c r="C1551" s="165"/>
      <c r="D1551" s="170"/>
    </row>
    <row r="1552" spans="2:4" x14ac:dyDescent="0.2">
      <c r="B1552" s="165"/>
      <c r="C1552" s="165"/>
      <c r="D1552" s="170"/>
    </row>
    <row r="1553" spans="2:4" x14ac:dyDescent="0.2">
      <c r="B1553" s="165"/>
      <c r="C1553" s="165"/>
      <c r="D1553" s="170"/>
    </row>
    <row r="1554" spans="2:4" x14ac:dyDescent="0.2">
      <c r="B1554" s="165"/>
      <c r="C1554" s="165"/>
      <c r="D1554" s="170"/>
    </row>
    <row r="1555" spans="2:4" x14ac:dyDescent="0.2">
      <c r="B1555" s="165"/>
      <c r="C1555" s="165"/>
      <c r="D1555" s="170"/>
    </row>
    <row r="1556" spans="2:4" x14ac:dyDescent="0.2">
      <c r="B1556" s="165"/>
      <c r="C1556" s="165"/>
      <c r="D1556" s="170"/>
    </row>
    <row r="1557" spans="2:4" x14ac:dyDescent="0.2">
      <c r="B1557" s="165"/>
      <c r="C1557" s="165"/>
      <c r="D1557" s="170"/>
    </row>
    <row r="1558" spans="2:4" x14ac:dyDescent="0.2">
      <c r="B1558" s="165"/>
      <c r="C1558" s="165"/>
      <c r="D1558" s="170"/>
    </row>
    <row r="1559" spans="2:4" x14ac:dyDescent="0.2">
      <c r="B1559" s="165"/>
      <c r="C1559" s="165"/>
      <c r="D1559" s="170"/>
    </row>
    <row r="1560" spans="2:4" x14ac:dyDescent="0.2">
      <c r="B1560" s="165"/>
      <c r="C1560" s="165"/>
      <c r="D1560" s="170"/>
    </row>
    <row r="1561" spans="2:4" x14ac:dyDescent="0.2">
      <c r="B1561" s="165"/>
      <c r="C1561" s="165"/>
      <c r="D1561" s="170"/>
    </row>
    <row r="1562" spans="2:4" x14ac:dyDescent="0.2">
      <c r="B1562" s="165"/>
      <c r="C1562" s="165"/>
      <c r="D1562" s="170"/>
    </row>
    <row r="1563" spans="2:4" x14ac:dyDescent="0.2">
      <c r="B1563" s="165"/>
      <c r="C1563" s="165"/>
      <c r="D1563" s="170"/>
    </row>
    <row r="1564" spans="2:4" x14ac:dyDescent="0.2">
      <c r="B1564" s="165"/>
      <c r="C1564" s="165"/>
      <c r="D1564" s="170"/>
    </row>
    <row r="1565" spans="2:4" x14ac:dyDescent="0.2">
      <c r="B1565" s="165"/>
      <c r="C1565" s="165"/>
      <c r="D1565" s="170"/>
    </row>
    <row r="1566" spans="2:4" x14ac:dyDescent="0.2">
      <c r="B1566" s="165"/>
      <c r="C1566" s="165"/>
      <c r="D1566" s="170"/>
    </row>
    <row r="1567" spans="2:4" x14ac:dyDescent="0.2">
      <c r="B1567" s="165"/>
      <c r="C1567" s="165"/>
      <c r="D1567" s="170"/>
    </row>
    <row r="1568" spans="2:4" x14ac:dyDescent="0.2">
      <c r="B1568" s="165"/>
      <c r="C1568" s="165"/>
      <c r="D1568" s="170"/>
    </row>
    <row r="1569" spans="2:4" x14ac:dyDescent="0.2">
      <c r="B1569" s="165"/>
      <c r="C1569" s="165"/>
      <c r="D1569" s="170"/>
    </row>
    <row r="1570" spans="2:4" x14ac:dyDescent="0.2">
      <c r="B1570" s="165"/>
      <c r="C1570" s="165"/>
      <c r="D1570" s="170"/>
    </row>
    <row r="1571" spans="2:4" x14ac:dyDescent="0.2">
      <c r="B1571" s="165"/>
      <c r="C1571" s="165"/>
      <c r="D1571" s="170"/>
    </row>
    <row r="1572" spans="2:4" x14ac:dyDescent="0.2">
      <c r="B1572" s="165"/>
      <c r="C1572" s="165"/>
      <c r="D1572" s="170"/>
    </row>
    <row r="1573" spans="2:4" x14ac:dyDescent="0.2">
      <c r="B1573" s="165"/>
      <c r="C1573" s="165"/>
      <c r="D1573" s="170"/>
    </row>
    <row r="1574" spans="2:4" x14ac:dyDescent="0.2">
      <c r="B1574" s="165"/>
      <c r="C1574" s="165"/>
      <c r="D1574" s="170"/>
    </row>
    <row r="1575" spans="2:4" x14ac:dyDescent="0.2">
      <c r="B1575" s="165"/>
      <c r="C1575" s="165"/>
      <c r="D1575" s="170"/>
    </row>
    <row r="1576" spans="2:4" x14ac:dyDescent="0.2">
      <c r="B1576" s="165"/>
      <c r="C1576" s="165"/>
      <c r="D1576" s="170"/>
    </row>
    <row r="1577" spans="2:4" x14ac:dyDescent="0.2">
      <c r="B1577" s="165"/>
      <c r="C1577" s="165"/>
      <c r="D1577" s="170"/>
    </row>
    <row r="1578" spans="2:4" x14ac:dyDescent="0.2">
      <c r="B1578" s="165"/>
      <c r="C1578" s="165"/>
      <c r="D1578" s="170"/>
    </row>
    <row r="1579" spans="2:4" x14ac:dyDescent="0.2">
      <c r="B1579" s="165"/>
      <c r="C1579" s="165"/>
      <c r="D1579" s="170"/>
    </row>
    <row r="1580" spans="2:4" x14ac:dyDescent="0.2">
      <c r="B1580" s="165"/>
      <c r="C1580" s="165"/>
      <c r="D1580" s="170"/>
    </row>
    <row r="1581" spans="2:4" x14ac:dyDescent="0.2">
      <c r="B1581" s="165"/>
      <c r="C1581" s="165"/>
      <c r="D1581" s="170"/>
    </row>
    <row r="1582" spans="2:4" x14ac:dyDescent="0.2">
      <c r="B1582" s="165"/>
      <c r="C1582" s="165"/>
      <c r="D1582" s="170"/>
    </row>
    <row r="1583" spans="2:4" x14ac:dyDescent="0.2">
      <c r="B1583" s="165"/>
      <c r="C1583" s="165"/>
      <c r="D1583" s="170"/>
    </row>
    <row r="1584" spans="2:4" x14ac:dyDescent="0.2">
      <c r="B1584" s="165"/>
      <c r="C1584" s="165"/>
      <c r="D1584" s="170"/>
    </row>
    <row r="1585" spans="2:4" x14ac:dyDescent="0.2">
      <c r="B1585" s="165"/>
      <c r="C1585" s="165"/>
      <c r="D1585" s="170"/>
    </row>
    <row r="1586" spans="2:4" x14ac:dyDescent="0.2">
      <c r="B1586" s="165"/>
      <c r="C1586" s="165"/>
      <c r="D1586" s="170"/>
    </row>
    <row r="1587" spans="2:4" x14ac:dyDescent="0.2">
      <c r="B1587" s="165"/>
      <c r="C1587" s="165"/>
      <c r="D1587" s="170"/>
    </row>
    <row r="1588" spans="2:4" x14ac:dyDescent="0.2">
      <c r="B1588" s="165"/>
      <c r="C1588" s="165"/>
      <c r="D1588" s="170"/>
    </row>
    <row r="1589" spans="2:4" x14ac:dyDescent="0.2">
      <c r="B1589" s="165"/>
      <c r="C1589" s="165"/>
      <c r="D1589" s="170"/>
    </row>
    <row r="1590" spans="2:4" x14ac:dyDescent="0.2">
      <c r="B1590" s="165"/>
      <c r="C1590" s="165"/>
      <c r="D1590" s="170"/>
    </row>
    <row r="1591" spans="2:4" x14ac:dyDescent="0.2">
      <c r="B1591" s="165"/>
      <c r="C1591" s="165"/>
      <c r="D1591" s="170"/>
    </row>
    <row r="1592" spans="2:4" x14ac:dyDescent="0.2">
      <c r="B1592" s="165"/>
      <c r="C1592" s="165"/>
      <c r="D1592" s="170"/>
    </row>
    <row r="1593" spans="2:4" x14ac:dyDescent="0.2">
      <c r="B1593" s="165"/>
      <c r="C1593" s="165"/>
      <c r="D1593" s="170"/>
    </row>
    <row r="1594" spans="2:4" x14ac:dyDescent="0.2">
      <c r="B1594" s="165"/>
      <c r="C1594" s="165"/>
      <c r="D1594" s="170"/>
    </row>
    <row r="1595" spans="2:4" x14ac:dyDescent="0.2">
      <c r="B1595" s="165"/>
      <c r="C1595" s="165"/>
      <c r="D1595" s="170"/>
    </row>
    <row r="1596" spans="2:4" x14ac:dyDescent="0.2">
      <c r="B1596" s="165"/>
      <c r="C1596" s="165"/>
      <c r="D1596" s="170"/>
    </row>
    <row r="1597" spans="2:4" x14ac:dyDescent="0.2">
      <c r="B1597" s="165"/>
      <c r="C1597" s="165"/>
      <c r="D1597" s="170"/>
    </row>
    <row r="1598" spans="2:4" x14ac:dyDescent="0.2">
      <c r="B1598" s="165"/>
      <c r="C1598" s="165"/>
      <c r="D1598" s="170"/>
    </row>
    <row r="1599" spans="2:4" x14ac:dyDescent="0.2">
      <c r="B1599" s="165"/>
      <c r="C1599" s="165"/>
      <c r="D1599" s="170"/>
    </row>
    <row r="1600" spans="2:4" x14ac:dyDescent="0.2">
      <c r="B1600" s="165"/>
      <c r="C1600" s="165"/>
      <c r="D1600" s="170"/>
    </row>
    <row r="1601" spans="2:4" x14ac:dyDescent="0.2">
      <c r="B1601" s="165"/>
      <c r="C1601" s="165"/>
      <c r="D1601" s="170"/>
    </row>
    <row r="1602" spans="2:4" x14ac:dyDescent="0.2">
      <c r="B1602" s="165"/>
      <c r="C1602" s="165"/>
      <c r="D1602" s="170"/>
    </row>
    <row r="1603" spans="2:4" x14ac:dyDescent="0.2">
      <c r="B1603" s="165"/>
      <c r="C1603" s="165"/>
      <c r="D1603" s="170"/>
    </row>
    <row r="1604" spans="2:4" x14ac:dyDescent="0.2">
      <c r="B1604" s="165"/>
      <c r="C1604" s="165"/>
      <c r="D1604" s="170"/>
    </row>
    <row r="1605" spans="2:4" x14ac:dyDescent="0.2">
      <c r="B1605" s="165"/>
      <c r="C1605" s="165"/>
      <c r="D1605" s="170"/>
    </row>
    <row r="1606" spans="2:4" x14ac:dyDescent="0.2">
      <c r="B1606" s="165"/>
      <c r="C1606" s="165"/>
      <c r="D1606" s="170"/>
    </row>
    <row r="1607" spans="2:4" x14ac:dyDescent="0.2">
      <c r="B1607" s="165"/>
      <c r="C1607" s="165"/>
      <c r="D1607" s="170"/>
    </row>
    <row r="1608" spans="2:4" x14ac:dyDescent="0.2">
      <c r="B1608" s="165"/>
      <c r="C1608" s="165"/>
      <c r="D1608" s="170"/>
    </row>
    <row r="1609" spans="2:4" x14ac:dyDescent="0.2">
      <c r="B1609" s="165"/>
      <c r="C1609" s="165"/>
      <c r="D1609" s="170"/>
    </row>
    <row r="1610" spans="2:4" x14ac:dyDescent="0.2">
      <c r="B1610" s="165"/>
      <c r="C1610" s="165"/>
      <c r="D1610" s="170"/>
    </row>
    <row r="1611" spans="2:4" x14ac:dyDescent="0.2">
      <c r="B1611" s="165"/>
      <c r="C1611" s="165"/>
      <c r="D1611" s="170"/>
    </row>
    <row r="1612" spans="2:4" x14ac:dyDescent="0.2">
      <c r="B1612" s="165"/>
      <c r="C1612" s="165"/>
      <c r="D1612" s="170"/>
    </row>
    <row r="1613" spans="2:4" x14ac:dyDescent="0.2">
      <c r="B1613" s="165"/>
      <c r="C1613" s="165"/>
      <c r="D1613" s="170"/>
    </row>
    <row r="1614" spans="2:4" x14ac:dyDescent="0.2">
      <c r="B1614" s="165"/>
      <c r="C1614" s="165"/>
      <c r="D1614" s="170"/>
    </row>
    <row r="1615" spans="2:4" x14ac:dyDescent="0.2">
      <c r="B1615" s="165"/>
      <c r="C1615" s="165"/>
      <c r="D1615" s="170"/>
    </row>
    <row r="1616" spans="2:4" x14ac:dyDescent="0.2">
      <c r="B1616" s="165"/>
      <c r="C1616" s="165"/>
      <c r="D1616" s="170"/>
    </row>
    <row r="1617" spans="2:4" x14ac:dyDescent="0.2">
      <c r="B1617" s="165"/>
      <c r="C1617" s="165"/>
      <c r="D1617" s="170"/>
    </row>
    <row r="1618" spans="2:4" x14ac:dyDescent="0.2">
      <c r="B1618" s="165"/>
      <c r="C1618" s="165"/>
      <c r="D1618" s="170"/>
    </row>
    <row r="1619" spans="2:4" x14ac:dyDescent="0.2">
      <c r="B1619" s="165"/>
      <c r="C1619" s="165"/>
      <c r="D1619" s="170"/>
    </row>
    <row r="1620" spans="2:4" x14ac:dyDescent="0.2">
      <c r="B1620" s="165"/>
      <c r="C1620" s="165"/>
      <c r="D1620" s="170"/>
    </row>
    <row r="1621" spans="2:4" x14ac:dyDescent="0.2">
      <c r="B1621" s="165"/>
      <c r="C1621" s="165"/>
      <c r="D1621" s="170"/>
    </row>
    <row r="1622" spans="2:4" x14ac:dyDescent="0.2">
      <c r="B1622" s="165"/>
      <c r="C1622" s="165"/>
      <c r="D1622" s="170"/>
    </row>
    <row r="1623" spans="2:4" x14ac:dyDescent="0.2">
      <c r="B1623" s="165"/>
      <c r="C1623" s="165"/>
      <c r="D1623" s="170"/>
    </row>
    <row r="1624" spans="2:4" x14ac:dyDescent="0.2">
      <c r="B1624" s="165"/>
      <c r="C1624" s="165"/>
      <c r="D1624" s="170"/>
    </row>
    <row r="1625" spans="2:4" x14ac:dyDescent="0.2">
      <c r="B1625" s="165"/>
      <c r="C1625" s="165"/>
      <c r="D1625" s="170"/>
    </row>
    <row r="1626" spans="2:4" x14ac:dyDescent="0.2">
      <c r="B1626" s="165"/>
      <c r="C1626" s="165"/>
      <c r="D1626" s="170"/>
    </row>
    <row r="1627" spans="2:4" x14ac:dyDescent="0.2">
      <c r="B1627" s="165"/>
      <c r="C1627" s="165"/>
      <c r="D1627" s="170"/>
    </row>
    <row r="1628" spans="2:4" x14ac:dyDescent="0.2">
      <c r="B1628" s="165"/>
      <c r="C1628" s="165"/>
      <c r="D1628" s="170"/>
    </row>
    <row r="1629" spans="2:4" x14ac:dyDescent="0.2">
      <c r="B1629" s="165"/>
      <c r="C1629" s="165"/>
      <c r="D1629" s="170"/>
    </row>
    <row r="1630" spans="2:4" x14ac:dyDescent="0.2">
      <c r="B1630" s="165"/>
      <c r="C1630" s="165"/>
      <c r="D1630" s="170"/>
    </row>
    <row r="1631" spans="2:4" x14ac:dyDescent="0.2">
      <c r="B1631" s="165"/>
      <c r="C1631" s="165"/>
      <c r="D1631" s="170"/>
    </row>
    <row r="1632" spans="2:4" x14ac:dyDescent="0.2">
      <c r="B1632" s="165"/>
      <c r="C1632" s="165"/>
      <c r="D1632" s="170"/>
    </row>
    <row r="1633" spans="2:4" x14ac:dyDescent="0.2">
      <c r="B1633" s="165"/>
      <c r="C1633" s="165"/>
      <c r="D1633" s="170"/>
    </row>
    <row r="1634" spans="2:4" x14ac:dyDescent="0.2">
      <c r="B1634" s="165"/>
      <c r="C1634" s="165"/>
      <c r="D1634" s="170"/>
    </row>
    <row r="1635" spans="2:4" x14ac:dyDescent="0.2">
      <c r="B1635" s="165"/>
      <c r="C1635" s="165"/>
      <c r="D1635" s="170"/>
    </row>
    <row r="1636" spans="2:4" x14ac:dyDescent="0.2">
      <c r="B1636" s="165"/>
      <c r="C1636" s="165"/>
      <c r="D1636" s="170"/>
    </row>
    <row r="1637" spans="2:4" x14ac:dyDescent="0.2">
      <c r="B1637" s="165"/>
      <c r="C1637" s="165"/>
      <c r="D1637" s="170"/>
    </row>
    <row r="1638" spans="2:4" x14ac:dyDescent="0.2">
      <c r="B1638" s="165"/>
      <c r="C1638" s="165"/>
      <c r="D1638" s="170"/>
    </row>
    <row r="1639" spans="2:4" x14ac:dyDescent="0.2">
      <c r="B1639" s="165"/>
      <c r="C1639" s="165"/>
      <c r="D1639" s="170"/>
    </row>
    <row r="1640" spans="2:4" x14ac:dyDescent="0.2">
      <c r="B1640" s="165"/>
      <c r="C1640" s="165"/>
      <c r="D1640" s="170"/>
    </row>
    <row r="1641" spans="2:4" x14ac:dyDescent="0.2">
      <c r="B1641" s="165"/>
      <c r="C1641" s="165"/>
      <c r="D1641" s="170"/>
    </row>
    <row r="1642" spans="2:4" x14ac:dyDescent="0.2">
      <c r="B1642" s="165"/>
      <c r="C1642" s="165"/>
      <c r="D1642" s="170"/>
    </row>
    <row r="1643" spans="2:4" x14ac:dyDescent="0.2">
      <c r="B1643" s="165"/>
      <c r="C1643" s="165"/>
      <c r="D1643" s="170"/>
    </row>
    <row r="1644" spans="2:4" x14ac:dyDescent="0.2">
      <c r="B1644" s="165"/>
      <c r="C1644" s="165"/>
      <c r="D1644" s="170"/>
    </row>
    <row r="1645" spans="2:4" x14ac:dyDescent="0.2">
      <c r="B1645" s="165"/>
      <c r="C1645" s="165"/>
      <c r="D1645" s="170"/>
    </row>
    <row r="1646" spans="2:4" x14ac:dyDescent="0.2">
      <c r="B1646" s="165"/>
      <c r="C1646" s="165"/>
      <c r="D1646" s="170"/>
    </row>
    <row r="1647" spans="2:4" x14ac:dyDescent="0.2">
      <c r="B1647" s="165"/>
      <c r="C1647" s="165"/>
      <c r="D1647" s="170"/>
    </row>
    <row r="1648" spans="2:4" x14ac:dyDescent="0.2">
      <c r="B1648" s="165"/>
      <c r="C1648" s="165"/>
      <c r="D1648" s="170"/>
    </row>
    <row r="1649" spans="2:4" x14ac:dyDescent="0.2">
      <c r="B1649" s="165"/>
      <c r="C1649" s="165"/>
      <c r="D1649" s="170"/>
    </row>
    <row r="1650" spans="2:4" x14ac:dyDescent="0.2">
      <c r="B1650" s="165"/>
      <c r="C1650" s="165"/>
      <c r="D1650" s="170"/>
    </row>
    <row r="1651" spans="2:4" x14ac:dyDescent="0.2">
      <c r="B1651" s="165"/>
      <c r="C1651" s="165"/>
      <c r="D1651" s="170"/>
    </row>
    <row r="1652" spans="2:4" x14ac:dyDescent="0.2">
      <c r="B1652" s="165"/>
      <c r="C1652" s="165"/>
      <c r="D1652" s="170"/>
    </row>
    <row r="1653" spans="2:4" x14ac:dyDescent="0.2">
      <c r="B1653" s="165"/>
      <c r="C1653" s="165"/>
      <c r="D1653" s="170"/>
    </row>
    <row r="1654" spans="2:4" x14ac:dyDescent="0.2">
      <c r="B1654" s="165"/>
      <c r="C1654" s="165"/>
      <c r="D1654" s="170"/>
    </row>
    <row r="1655" spans="2:4" x14ac:dyDescent="0.2">
      <c r="B1655" s="165"/>
      <c r="C1655" s="165"/>
      <c r="D1655" s="170"/>
    </row>
    <row r="1656" spans="2:4" x14ac:dyDescent="0.2">
      <c r="B1656" s="165"/>
      <c r="C1656" s="165"/>
      <c r="D1656" s="170"/>
    </row>
    <row r="1657" spans="2:4" x14ac:dyDescent="0.2">
      <c r="B1657" s="165"/>
      <c r="C1657" s="165"/>
      <c r="D1657" s="170"/>
    </row>
    <row r="1658" spans="2:4" x14ac:dyDescent="0.2">
      <c r="B1658" s="165"/>
      <c r="C1658" s="165"/>
      <c r="D1658" s="170"/>
    </row>
    <row r="1659" spans="2:4" x14ac:dyDescent="0.2">
      <c r="B1659" s="165"/>
      <c r="C1659" s="165"/>
      <c r="D1659" s="170"/>
    </row>
    <row r="1660" spans="2:4" x14ac:dyDescent="0.2">
      <c r="B1660" s="165"/>
      <c r="C1660" s="165"/>
      <c r="D1660" s="170"/>
    </row>
    <row r="1661" spans="2:4" x14ac:dyDescent="0.2">
      <c r="B1661" s="165"/>
      <c r="C1661" s="165"/>
      <c r="D1661" s="170"/>
    </row>
    <row r="1662" spans="2:4" x14ac:dyDescent="0.2">
      <c r="B1662" s="165"/>
      <c r="C1662" s="165"/>
      <c r="D1662" s="170"/>
    </row>
    <row r="1663" spans="2:4" x14ac:dyDescent="0.2">
      <c r="B1663" s="165"/>
      <c r="C1663" s="165"/>
      <c r="D1663" s="170"/>
    </row>
    <row r="1664" spans="2:4" x14ac:dyDescent="0.2">
      <c r="B1664" s="165"/>
      <c r="C1664" s="165"/>
      <c r="D1664" s="170"/>
    </row>
    <row r="1665" spans="2:4" x14ac:dyDescent="0.2">
      <c r="B1665" s="165"/>
      <c r="C1665" s="165"/>
      <c r="D1665" s="170"/>
    </row>
    <row r="1666" spans="2:4" x14ac:dyDescent="0.2">
      <c r="B1666" s="165"/>
      <c r="C1666" s="165"/>
      <c r="D1666" s="170"/>
    </row>
    <row r="1667" spans="2:4" x14ac:dyDescent="0.2">
      <c r="B1667" s="165"/>
      <c r="C1667" s="165"/>
      <c r="D1667" s="170"/>
    </row>
    <row r="1668" spans="2:4" x14ac:dyDescent="0.2">
      <c r="B1668" s="165"/>
      <c r="C1668" s="165"/>
      <c r="D1668" s="170"/>
    </row>
    <row r="1669" spans="2:4" x14ac:dyDescent="0.2">
      <c r="B1669" s="165"/>
      <c r="C1669" s="165"/>
      <c r="D1669" s="170"/>
    </row>
    <row r="1670" spans="2:4" x14ac:dyDescent="0.2">
      <c r="B1670" s="165"/>
      <c r="C1670" s="165"/>
      <c r="D1670" s="170"/>
    </row>
    <row r="1671" spans="2:4" x14ac:dyDescent="0.2">
      <c r="B1671" s="165"/>
      <c r="C1671" s="165"/>
      <c r="D1671" s="170"/>
    </row>
    <row r="1672" spans="2:4" x14ac:dyDescent="0.2">
      <c r="B1672" s="165"/>
      <c r="C1672" s="165"/>
      <c r="D1672" s="170"/>
    </row>
    <row r="1673" spans="2:4" x14ac:dyDescent="0.2">
      <c r="B1673" s="165"/>
      <c r="C1673" s="165"/>
      <c r="D1673" s="170"/>
    </row>
    <row r="1674" spans="2:4" x14ac:dyDescent="0.2">
      <c r="B1674" s="165"/>
      <c r="C1674" s="165"/>
      <c r="D1674" s="170"/>
    </row>
    <row r="1675" spans="2:4" x14ac:dyDescent="0.2">
      <c r="B1675" s="165"/>
      <c r="C1675" s="165"/>
      <c r="D1675" s="170"/>
    </row>
    <row r="1676" spans="2:4" x14ac:dyDescent="0.2">
      <c r="B1676" s="165"/>
      <c r="C1676" s="165"/>
      <c r="D1676" s="170"/>
    </row>
    <row r="1677" spans="2:4" x14ac:dyDescent="0.2">
      <c r="B1677" s="165"/>
      <c r="C1677" s="165"/>
      <c r="D1677" s="170"/>
    </row>
    <row r="1678" spans="2:4" x14ac:dyDescent="0.2">
      <c r="B1678" s="165"/>
      <c r="C1678" s="165"/>
      <c r="D1678" s="170"/>
    </row>
    <row r="1679" spans="2:4" x14ac:dyDescent="0.2">
      <c r="B1679" s="165"/>
      <c r="C1679" s="165"/>
      <c r="D1679" s="170"/>
    </row>
    <row r="1680" spans="2:4" x14ac:dyDescent="0.2">
      <c r="B1680" s="165"/>
      <c r="C1680" s="165"/>
      <c r="D1680" s="170"/>
    </row>
    <row r="1681" spans="2:4" x14ac:dyDescent="0.2">
      <c r="B1681" s="165"/>
      <c r="C1681" s="165"/>
      <c r="D1681" s="170"/>
    </row>
    <row r="1682" spans="2:4" x14ac:dyDescent="0.2">
      <c r="B1682" s="165"/>
      <c r="C1682" s="165"/>
      <c r="D1682" s="170"/>
    </row>
    <row r="1683" spans="2:4" x14ac:dyDescent="0.2">
      <c r="B1683" s="165"/>
      <c r="C1683" s="165"/>
      <c r="D1683" s="170"/>
    </row>
    <row r="1684" spans="2:4" x14ac:dyDescent="0.2">
      <c r="B1684" s="165"/>
      <c r="C1684" s="165"/>
      <c r="D1684" s="170"/>
    </row>
    <row r="1685" spans="2:4" x14ac:dyDescent="0.2">
      <c r="B1685" s="165"/>
      <c r="C1685" s="165"/>
      <c r="D1685" s="170"/>
    </row>
    <row r="1686" spans="2:4" x14ac:dyDescent="0.2">
      <c r="B1686" s="165"/>
      <c r="C1686" s="165"/>
      <c r="D1686" s="170"/>
    </row>
    <row r="1687" spans="2:4" x14ac:dyDescent="0.2">
      <c r="B1687" s="165"/>
      <c r="C1687" s="165"/>
      <c r="D1687" s="170"/>
    </row>
    <row r="1688" spans="2:4" x14ac:dyDescent="0.2">
      <c r="B1688" s="165"/>
      <c r="C1688" s="165"/>
      <c r="D1688" s="170"/>
    </row>
    <row r="1689" spans="2:4" x14ac:dyDescent="0.2">
      <c r="B1689" s="165"/>
      <c r="C1689" s="165"/>
      <c r="D1689" s="170"/>
    </row>
    <row r="1690" spans="2:4" x14ac:dyDescent="0.2">
      <c r="B1690" s="165"/>
      <c r="C1690" s="165"/>
      <c r="D1690" s="170"/>
    </row>
    <row r="1691" spans="2:4" x14ac:dyDescent="0.2">
      <c r="B1691" s="165"/>
      <c r="C1691" s="165"/>
      <c r="D1691" s="170"/>
    </row>
    <row r="1692" spans="2:4" x14ac:dyDescent="0.2">
      <c r="B1692" s="165"/>
      <c r="C1692" s="165"/>
      <c r="D1692" s="170"/>
    </row>
    <row r="1693" spans="2:4" x14ac:dyDescent="0.2">
      <c r="B1693" s="165"/>
      <c r="C1693" s="165"/>
      <c r="D1693" s="170"/>
    </row>
    <row r="1694" spans="2:4" x14ac:dyDescent="0.2">
      <c r="B1694" s="165"/>
      <c r="C1694" s="165"/>
      <c r="D1694" s="170"/>
    </row>
    <row r="1695" spans="2:4" x14ac:dyDescent="0.2">
      <c r="B1695" s="165"/>
      <c r="C1695" s="165"/>
      <c r="D1695" s="170"/>
    </row>
    <row r="1696" spans="2:4" x14ac:dyDescent="0.2">
      <c r="B1696" s="165"/>
      <c r="C1696" s="165"/>
      <c r="D1696" s="170"/>
    </row>
    <row r="1697" spans="2:4" x14ac:dyDescent="0.2">
      <c r="B1697" s="165"/>
      <c r="C1697" s="165"/>
      <c r="D1697" s="170"/>
    </row>
    <row r="1698" spans="2:4" x14ac:dyDescent="0.2">
      <c r="B1698" s="165"/>
      <c r="C1698" s="165"/>
      <c r="D1698" s="170"/>
    </row>
    <row r="1699" spans="2:4" x14ac:dyDescent="0.2">
      <c r="B1699" s="165"/>
      <c r="C1699" s="165"/>
      <c r="D1699" s="170"/>
    </row>
    <row r="1700" spans="2:4" x14ac:dyDescent="0.2">
      <c r="B1700" s="165"/>
      <c r="C1700" s="165"/>
      <c r="D1700" s="170"/>
    </row>
    <row r="1701" spans="2:4" x14ac:dyDescent="0.2">
      <c r="B1701" s="165"/>
      <c r="C1701" s="165"/>
      <c r="D1701" s="170"/>
    </row>
    <row r="1702" spans="2:4" x14ac:dyDescent="0.2">
      <c r="B1702" s="165"/>
      <c r="C1702" s="165"/>
      <c r="D1702" s="170"/>
    </row>
    <row r="1703" spans="2:4" x14ac:dyDescent="0.2">
      <c r="B1703" s="165"/>
      <c r="C1703" s="165"/>
      <c r="D1703" s="170"/>
    </row>
    <row r="1704" spans="2:4" x14ac:dyDescent="0.2">
      <c r="B1704" s="165"/>
      <c r="C1704" s="165"/>
      <c r="D1704" s="170"/>
    </row>
    <row r="1705" spans="2:4" x14ac:dyDescent="0.2">
      <c r="B1705" s="165"/>
      <c r="C1705" s="165"/>
      <c r="D1705" s="170"/>
    </row>
    <row r="1706" spans="2:4" x14ac:dyDescent="0.2">
      <c r="B1706" s="165"/>
      <c r="C1706" s="165"/>
      <c r="D1706" s="170"/>
    </row>
    <row r="1707" spans="2:4" x14ac:dyDescent="0.2">
      <c r="B1707" s="165"/>
      <c r="C1707" s="165"/>
      <c r="D1707" s="170"/>
    </row>
    <row r="1708" spans="2:4" x14ac:dyDescent="0.2">
      <c r="B1708" s="165"/>
      <c r="C1708" s="165"/>
      <c r="D1708" s="170"/>
    </row>
    <row r="1709" spans="2:4" x14ac:dyDescent="0.2">
      <c r="B1709" s="165"/>
      <c r="C1709" s="165"/>
      <c r="D1709" s="170"/>
    </row>
    <row r="1710" spans="2:4" x14ac:dyDescent="0.2">
      <c r="B1710" s="165"/>
      <c r="C1710" s="165"/>
      <c r="D1710" s="170"/>
    </row>
    <row r="1711" spans="2:4" x14ac:dyDescent="0.2">
      <c r="B1711" s="165"/>
      <c r="C1711" s="165"/>
      <c r="D1711" s="170"/>
    </row>
    <row r="1712" spans="2:4" x14ac:dyDescent="0.2">
      <c r="B1712" s="165"/>
      <c r="C1712" s="165"/>
      <c r="D1712" s="170"/>
    </row>
    <row r="1713" spans="2:4" x14ac:dyDescent="0.2">
      <c r="B1713" s="165"/>
      <c r="C1713" s="165"/>
      <c r="D1713" s="170"/>
    </row>
    <row r="1714" spans="2:4" x14ac:dyDescent="0.2">
      <c r="B1714" s="165"/>
      <c r="C1714" s="165"/>
      <c r="D1714" s="170"/>
    </row>
    <row r="1715" spans="2:4" x14ac:dyDescent="0.2">
      <c r="B1715" s="165"/>
      <c r="C1715" s="165"/>
      <c r="D1715" s="170"/>
    </row>
    <row r="1716" spans="2:4" x14ac:dyDescent="0.2">
      <c r="B1716" s="165"/>
      <c r="C1716" s="165"/>
      <c r="D1716" s="170"/>
    </row>
    <row r="1717" spans="2:4" x14ac:dyDescent="0.2">
      <c r="B1717" s="165"/>
      <c r="C1717" s="165"/>
      <c r="D1717" s="170"/>
    </row>
    <row r="1718" spans="2:4" x14ac:dyDescent="0.2">
      <c r="B1718" s="165"/>
      <c r="C1718" s="165"/>
      <c r="D1718" s="170"/>
    </row>
    <row r="1719" spans="2:4" x14ac:dyDescent="0.2">
      <c r="B1719" s="165"/>
      <c r="C1719" s="165"/>
      <c r="D1719" s="170"/>
    </row>
    <row r="1720" spans="2:4" x14ac:dyDescent="0.2">
      <c r="B1720" s="165"/>
      <c r="C1720" s="165"/>
      <c r="D1720" s="170"/>
    </row>
    <row r="1721" spans="2:4" x14ac:dyDescent="0.2">
      <c r="B1721" s="165"/>
      <c r="C1721" s="165"/>
      <c r="D1721" s="170"/>
    </row>
    <row r="1722" spans="2:4" x14ac:dyDescent="0.2">
      <c r="B1722" s="165"/>
      <c r="C1722" s="165"/>
      <c r="D1722" s="170"/>
    </row>
    <row r="1723" spans="2:4" x14ac:dyDescent="0.2">
      <c r="B1723" s="165"/>
      <c r="C1723" s="165"/>
      <c r="D1723" s="170"/>
    </row>
    <row r="1724" spans="2:4" x14ac:dyDescent="0.2">
      <c r="B1724" s="165"/>
      <c r="C1724" s="165"/>
      <c r="D1724" s="170"/>
    </row>
    <row r="1725" spans="2:4" x14ac:dyDescent="0.2">
      <c r="B1725" s="165"/>
      <c r="C1725" s="165"/>
      <c r="D1725" s="170"/>
    </row>
    <row r="1726" spans="2:4" x14ac:dyDescent="0.2">
      <c r="B1726" s="165"/>
      <c r="C1726" s="165"/>
      <c r="D1726" s="170"/>
    </row>
    <row r="1727" spans="2:4" x14ac:dyDescent="0.2">
      <c r="B1727" s="165"/>
      <c r="C1727" s="165"/>
      <c r="D1727" s="170"/>
    </row>
    <row r="1728" spans="2:4" x14ac:dyDescent="0.2">
      <c r="B1728" s="165"/>
      <c r="C1728" s="165"/>
      <c r="D1728" s="170"/>
    </row>
    <row r="1729" spans="2:4" x14ac:dyDescent="0.2">
      <c r="B1729" s="165"/>
      <c r="C1729" s="165"/>
      <c r="D1729" s="170"/>
    </row>
    <row r="1730" spans="2:4" x14ac:dyDescent="0.2">
      <c r="B1730" s="165"/>
      <c r="C1730" s="165"/>
      <c r="D1730" s="170"/>
    </row>
    <row r="1731" spans="2:4" x14ac:dyDescent="0.2">
      <c r="B1731" s="165"/>
      <c r="C1731" s="165"/>
      <c r="D1731" s="170"/>
    </row>
    <row r="1732" spans="2:4" x14ac:dyDescent="0.2">
      <c r="B1732" s="165"/>
      <c r="C1732" s="165"/>
      <c r="D1732" s="170"/>
    </row>
    <row r="1733" spans="2:4" x14ac:dyDescent="0.2">
      <c r="B1733" s="165"/>
      <c r="C1733" s="165"/>
      <c r="D1733" s="170"/>
    </row>
    <row r="1734" spans="2:4" x14ac:dyDescent="0.2">
      <c r="B1734" s="165"/>
      <c r="C1734" s="165"/>
      <c r="D1734" s="170"/>
    </row>
    <row r="1735" spans="2:4" x14ac:dyDescent="0.2">
      <c r="B1735" s="165"/>
      <c r="C1735" s="165"/>
      <c r="D1735" s="170"/>
    </row>
    <row r="1736" spans="2:4" x14ac:dyDescent="0.2">
      <c r="B1736" s="165"/>
      <c r="C1736" s="165"/>
      <c r="D1736" s="170"/>
    </row>
    <row r="1737" spans="2:4" x14ac:dyDescent="0.2">
      <c r="B1737" s="165"/>
      <c r="C1737" s="165"/>
      <c r="D1737" s="170"/>
    </row>
    <row r="1738" spans="2:4" x14ac:dyDescent="0.2">
      <c r="B1738" s="165"/>
      <c r="C1738" s="165"/>
      <c r="D1738" s="170"/>
    </row>
    <row r="1739" spans="2:4" x14ac:dyDescent="0.2">
      <c r="B1739" s="165"/>
      <c r="C1739" s="165"/>
      <c r="D1739" s="170"/>
    </row>
    <row r="1740" spans="2:4" x14ac:dyDescent="0.2">
      <c r="B1740" s="165"/>
      <c r="C1740" s="165"/>
      <c r="D1740" s="170"/>
    </row>
    <row r="1741" spans="2:4" x14ac:dyDescent="0.2">
      <c r="B1741" s="165"/>
      <c r="C1741" s="165"/>
      <c r="D1741" s="170"/>
    </row>
    <row r="1742" spans="2:4" x14ac:dyDescent="0.2">
      <c r="B1742" s="165"/>
      <c r="C1742" s="165"/>
      <c r="D1742" s="170"/>
    </row>
    <row r="1743" spans="2:4" x14ac:dyDescent="0.2">
      <c r="B1743" s="165"/>
      <c r="C1743" s="165"/>
      <c r="D1743" s="170"/>
    </row>
    <row r="1744" spans="2:4" x14ac:dyDescent="0.2">
      <c r="B1744" s="165"/>
      <c r="C1744" s="165"/>
      <c r="D1744" s="170"/>
    </row>
    <row r="1745" spans="2:4" x14ac:dyDescent="0.2">
      <c r="B1745" s="165"/>
      <c r="C1745" s="165"/>
      <c r="D1745" s="170"/>
    </row>
    <row r="1746" spans="2:4" x14ac:dyDescent="0.2">
      <c r="B1746" s="165"/>
      <c r="C1746" s="165"/>
      <c r="D1746" s="170"/>
    </row>
    <row r="1747" spans="2:4" x14ac:dyDescent="0.2">
      <c r="B1747" s="165"/>
      <c r="C1747" s="165"/>
      <c r="D1747" s="170"/>
    </row>
    <row r="1748" spans="2:4" x14ac:dyDescent="0.2">
      <c r="B1748" s="165"/>
      <c r="C1748" s="165"/>
      <c r="D1748" s="170"/>
    </row>
    <row r="1749" spans="2:4" x14ac:dyDescent="0.2">
      <c r="B1749" s="165"/>
      <c r="C1749" s="165"/>
      <c r="D1749" s="170"/>
    </row>
    <row r="1750" spans="2:4" x14ac:dyDescent="0.2">
      <c r="B1750" s="165"/>
      <c r="C1750" s="165"/>
      <c r="D1750" s="170"/>
    </row>
    <row r="1751" spans="2:4" x14ac:dyDescent="0.2">
      <c r="B1751" s="165"/>
      <c r="C1751" s="165"/>
      <c r="D1751" s="170"/>
    </row>
    <row r="1752" spans="2:4" x14ac:dyDescent="0.2">
      <c r="B1752" s="165"/>
      <c r="C1752" s="165"/>
      <c r="D1752" s="170"/>
    </row>
    <row r="1753" spans="2:4" x14ac:dyDescent="0.2">
      <c r="B1753" s="165"/>
      <c r="C1753" s="165"/>
      <c r="D1753" s="170"/>
    </row>
    <row r="1754" spans="2:4" x14ac:dyDescent="0.2">
      <c r="B1754" s="165"/>
      <c r="C1754" s="165"/>
      <c r="D1754" s="170"/>
    </row>
    <row r="1755" spans="2:4" x14ac:dyDescent="0.2">
      <c r="B1755" s="165"/>
      <c r="C1755" s="165"/>
      <c r="D1755" s="170"/>
    </row>
    <row r="1756" spans="2:4" x14ac:dyDescent="0.2">
      <c r="B1756" s="165"/>
      <c r="C1756" s="165"/>
      <c r="D1756" s="170"/>
    </row>
    <row r="1757" spans="2:4" x14ac:dyDescent="0.2">
      <c r="B1757" s="165"/>
      <c r="C1757" s="165"/>
      <c r="D1757" s="170"/>
    </row>
    <row r="1758" spans="2:4" x14ac:dyDescent="0.2">
      <c r="B1758" s="165"/>
      <c r="C1758" s="165"/>
      <c r="D1758" s="170"/>
    </row>
    <row r="1759" spans="2:4" x14ac:dyDescent="0.2">
      <c r="B1759" s="165"/>
      <c r="C1759" s="165"/>
      <c r="D1759" s="170"/>
    </row>
    <row r="1760" spans="2:4" x14ac:dyDescent="0.2">
      <c r="B1760" s="165"/>
      <c r="C1760" s="165"/>
      <c r="D1760" s="170"/>
    </row>
    <row r="1761" spans="2:4" x14ac:dyDescent="0.2">
      <c r="B1761" s="165"/>
      <c r="C1761" s="165"/>
      <c r="D1761" s="170"/>
    </row>
    <row r="1762" spans="2:4" x14ac:dyDescent="0.2">
      <c r="B1762" s="165"/>
      <c r="C1762" s="165"/>
      <c r="D1762" s="170"/>
    </row>
    <row r="1763" spans="2:4" x14ac:dyDescent="0.2">
      <c r="B1763" s="165"/>
      <c r="C1763" s="165"/>
      <c r="D1763" s="170"/>
    </row>
    <row r="1764" spans="2:4" x14ac:dyDescent="0.2">
      <c r="B1764" s="165"/>
      <c r="C1764" s="165"/>
      <c r="D1764" s="170"/>
    </row>
    <row r="1765" spans="2:4" x14ac:dyDescent="0.2">
      <c r="B1765" s="165"/>
      <c r="C1765" s="165"/>
      <c r="D1765" s="170"/>
    </row>
    <row r="1766" spans="2:4" x14ac:dyDescent="0.2">
      <c r="B1766" s="165"/>
      <c r="C1766" s="165"/>
      <c r="D1766" s="170"/>
    </row>
    <row r="1767" spans="2:4" x14ac:dyDescent="0.2">
      <c r="B1767" s="165"/>
      <c r="C1767" s="165"/>
      <c r="D1767" s="170"/>
    </row>
    <row r="1768" spans="2:4" x14ac:dyDescent="0.2">
      <c r="B1768" s="165"/>
      <c r="C1768" s="165"/>
      <c r="D1768" s="170"/>
    </row>
    <row r="1769" spans="2:4" x14ac:dyDescent="0.2">
      <c r="B1769" s="165"/>
      <c r="C1769" s="165"/>
      <c r="D1769" s="170"/>
    </row>
    <row r="1770" spans="2:4" x14ac:dyDescent="0.2">
      <c r="B1770" s="165"/>
      <c r="C1770" s="165"/>
      <c r="D1770" s="170"/>
    </row>
    <row r="1771" spans="2:4" x14ac:dyDescent="0.2">
      <c r="B1771" s="165"/>
      <c r="C1771" s="165"/>
      <c r="D1771" s="170"/>
    </row>
    <row r="1772" spans="2:4" x14ac:dyDescent="0.2">
      <c r="B1772" s="165"/>
      <c r="C1772" s="165"/>
      <c r="D1772" s="170"/>
    </row>
    <row r="1773" spans="2:4" x14ac:dyDescent="0.2">
      <c r="B1773" s="165"/>
      <c r="C1773" s="165"/>
      <c r="D1773" s="170"/>
    </row>
    <row r="1774" spans="2:4" x14ac:dyDescent="0.2">
      <c r="B1774" s="165"/>
      <c r="C1774" s="165"/>
      <c r="D1774" s="170"/>
    </row>
    <row r="1775" spans="2:4" x14ac:dyDescent="0.2">
      <c r="B1775" s="165"/>
      <c r="C1775" s="165"/>
      <c r="D1775" s="170"/>
    </row>
    <row r="1776" spans="2:4" x14ac:dyDescent="0.2">
      <c r="B1776" s="165"/>
      <c r="C1776" s="165"/>
      <c r="D1776" s="170"/>
    </row>
    <row r="1777" spans="2:4" x14ac:dyDescent="0.2">
      <c r="B1777" s="165"/>
      <c r="C1777" s="165"/>
      <c r="D1777" s="170"/>
    </row>
    <row r="1778" spans="2:4" x14ac:dyDescent="0.2">
      <c r="B1778" s="165"/>
      <c r="C1778" s="165"/>
      <c r="D1778" s="170"/>
    </row>
  </sheetData>
  <mergeCells count="4">
    <mergeCell ref="H6:K6"/>
    <mergeCell ref="M6:O6"/>
    <mergeCell ref="H28:K28"/>
    <mergeCell ref="M28:O28"/>
  </mergeCells>
  <pageMargins left="0.7" right="0.7" top="0.75" bottom="0.75" header="0.3" footer="0.3"/>
  <pageSetup scale="6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Normal="100" workbookViewId="0">
      <pane xSplit="6" ySplit="5" topLeftCell="G18" activePane="bottomRight" state="frozen"/>
      <selection pane="topRight" activeCell="G1" sqref="G1"/>
      <selection pane="bottomLeft" activeCell="A6" sqref="A6"/>
      <selection pane="bottomRight" activeCell="P20" sqref="P20"/>
    </sheetView>
  </sheetViews>
  <sheetFormatPr defaultColWidth="9.140625" defaultRowHeight="12.75" x14ac:dyDescent="0.2"/>
  <cols>
    <col min="1" max="1" width="4.85546875" style="380" customWidth="1"/>
    <col min="2" max="2" width="5.85546875" style="380" customWidth="1"/>
    <col min="3" max="3" width="12.5703125" style="381" customWidth="1"/>
    <col min="4" max="4" width="6.42578125" style="380" customWidth="1"/>
    <col min="5" max="5" width="6.140625" style="380" customWidth="1"/>
    <col min="6" max="6" width="35" style="380" customWidth="1"/>
    <col min="7" max="7" width="16.42578125" style="380" customWidth="1"/>
    <col min="8" max="8" width="18.5703125" style="380" customWidth="1"/>
    <col min="9" max="9" width="19.140625" style="380" customWidth="1"/>
    <col min="10" max="10" width="16.85546875" style="380" customWidth="1"/>
    <col min="11" max="11" width="19.5703125" style="380" customWidth="1"/>
    <col min="12" max="13" width="9.140625" style="380"/>
    <col min="14" max="14" width="13.7109375" style="380" bestFit="1" customWidth="1"/>
    <col min="15" max="16384" width="9.140625" style="380"/>
  </cols>
  <sheetData>
    <row r="1" spans="1:12" s="378" customFormat="1" ht="33.6" customHeight="1" x14ac:dyDescent="0.25">
      <c r="C1" s="379"/>
      <c r="G1" s="679" t="s">
        <v>299</v>
      </c>
      <c r="H1" s="679"/>
      <c r="I1" s="679"/>
      <c r="J1" s="680" t="s">
        <v>298</v>
      </c>
      <c r="K1" s="681"/>
    </row>
    <row r="2" spans="1:12" ht="42" customHeight="1" thickBot="1" x14ac:dyDescent="0.3">
      <c r="E2" s="382"/>
      <c r="F2" s="383" t="s">
        <v>297</v>
      </c>
      <c r="I2" s="384"/>
      <c r="J2" s="682"/>
      <c r="K2" s="683"/>
    </row>
    <row r="3" spans="1:12" ht="17.25" customHeight="1" thickBot="1" x14ac:dyDescent="0.3">
      <c r="B3" s="360"/>
      <c r="C3" s="385"/>
      <c r="D3" s="684">
        <f ca="1">NOW()</f>
        <v>45530.664092476851</v>
      </c>
      <c r="E3" s="684"/>
      <c r="F3" s="684"/>
      <c r="G3" s="359"/>
      <c r="H3" s="358"/>
      <c r="I3" s="386"/>
      <c r="J3" s="387"/>
      <c r="K3" s="387"/>
    </row>
    <row r="4" spans="1:12" ht="76.5" x14ac:dyDescent="0.25">
      <c r="A4" s="388"/>
      <c r="B4" s="389"/>
      <c r="C4" s="390" t="s">
        <v>296</v>
      </c>
      <c r="D4" s="391" t="s">
        <v>295</v>
      </c>
      <c r="E4" s="392"/>
      <c r="F4" s="390"/>
      <c r="G4" s="393" t="s">
        <v>294</v>
      </c>
      <c r="H4" s="393" t="s">
        <v>293</v>
      </c>
      <c r="I4" s="393" t="s">
        <v>292</v>
      </c>
      <c r="J4" s="393" t="s">
        <v>291</v>
      </c>
      <c r="K4" s="394" t="s">
        <v>290</v>
      </c>
    </row>
    <row r="5" spans="1:12" ht="16.5" thickBot="1" x14ac:dyDescent="0.25">
      <c r="A5" s="388"/>
      <c r="B5" s="340"/>
      <c r="C5" s="395"/>
      <c r="D5" s="396" t="s">
        <v>289</v>
      </c>
      <c r="E5" s="397"/>
      <c r="F5" s="397"/>
      <c r="G5" s="398"/>
      <c r="H5" s="398"/>
      <c r="I5" s="398"/>
      <c r="J5" s="398"/>
      <c r="K5" s="399"/>
    </row>
    <row r="6" spans="1:12" ht="15.75" x14ac:dyDescent="0.25">
      <c r="A6" s="388"/>
      <c r="B6" s="400"/>
      <c r="C6" s="401"/>
      <c r="D6" s="402" t="s">
        <v>288</v>
      </c>
      <c r="E6" s="402"/>
      <c r="F6" s="402"/>
      <c r="G6" s="403"/>
      <c r="H6" s="404"/>
      <c r="I6" s="403"/>
      <c r="J6" s="403"/>
      <c r="K6" s="405"/>
    </row>
    <row r="7" spans="1:12" ht="15" x14ac:dyDescent="0.25">
      <c r="A7" s="388"/>
      <c r="B7" s="406"/>
      <c r="C7" s="407">
        <v>201</v>
      </c>
      <c r="D7" s="345" t="s">
        <v>287</v>
      </c>
      <c r="E7" s="334"/>
      <c r="F7" s="333"/>
      <c r="G7" s="343">
        <v>2153.7557000000002</v>
      </c>
      <c r="H7" s="547">
        <v>10761229.5</v>
      </c>
      <c r="I7" s="343">
        <v>21918</v>
      </c>
      <c r="J7" s="548">
        <v>1584340.85</v>
      </c>
      <c r="K7" s="335">
        <f>H7+J7</f>
        <v>12345570.35</v>
      </c>
    </row>
    <row r="8" spans="1:12" ht="15" x14ac:dyDescent="0.25">
      <c r="A8" s="388"/>
      <c r="B8" s="408"/>
      <c r="C8" s="409">
        <v>214</v>
      </c>
      <c r="D8" s="308" t="s">
        <v>286</v>
      </c>
      <c r="E8" s="307"/>
      <c r="F8" s="302"/>
      <c r="G8" s="357">
        <f>SUM(G9:G18)</f>
        <v>66624.010169079993</v>
      </c>
      <c r="H8" s="330">
        <f>SUM(H9:H18)</f>
        <v>22524649.68</v>
      </c>
      <c r="I8" s="276">
        <f>SUM(I9:I17)</f>
        <v>2219642.5443000002</v>
      </c>
      <c r="J8" s="330">
        <f>SUM(J9:J17)</f>
        <v>13965385.990000002</v>
      </c>
      <c r="K8" s="335">
        <f>SUM(K9:K17)</f>
        <v>36469705.670000002</v>
      </c>
    </row>
    <row r="9" spans="1:12" s="414" customFormat="1" x14ac:dyDescent="0.2">
      <c r="A9" s="410"/>
      <c r="B9" s="411"/>
      <c r="C9" s="412"/>
      <c r="D9" s="356"/>
      <c r="E9" s="355" t="s">
        <v>285</v>
      </c>
      <c r="F9" s="354"/>
      <c r="G9" s="353">
        <v>140.173</v>
      </c>
      <c r="H9" s="346">
        <v>166272.29999999999</v>
      </c>
      <c r="I9" s="352"/>
      <c r="J9" s="346"/>
      <c r="K9" s="335">
        <f t="shared" ref="K9:K22" si="0">H9+J9</f>
        <v>166272.29999999999</v>
      </c>
      <c r="L9" s="413"/>
    </row>
    <row r="10" spans="1:12" s="414" customFormat="1" x14ac:dyDescent="0.2">
      <c r="A10" s="410"/>
      <c r="B10" s="411"/>
      <c r="C10" s="412"/>
      <c r="D10" s="356"/>
      <c r="E10" s="355" t="s">
        <v>284</v>
      </c>
      <c r="F10" s="354"/>
      <c r="G10" s="353">
        <v>8586.9070460000003</v>
      </c>
      <c r="H10" s="346">
        <v>6563899.5</v>
      </c>
      <c r="I10" s="352">
        <v>210684.6</v>
      </c>
      <c r="J10" s="346">
        <v>1567939.2</v>
      </c>
      <c r="K10" s="335">
        <f t="shared" si="0"/>
        <v>8131838.7000000002</v>
      </c>
      <c r="L10" s="413"/>
    </row>
    <row r="11" spans="1:12" s="414" customFormat="1" x14ac:dyDescent="0.2">
      <c r="A11" s="410"/>
      <c r="B11" s="411"/>
      <c r="C11" s="412"/>
      <c r="D11" s="356"/>
      <c r="E11" s="355" t="s">
        <v>283</v>
      </c>
      <c r="F11" s="354"/>
      <c r="G11" s="353">
        <v>712.07705578000014</v>
      </c>
      <c r="H11" s="346">
        <v>837014.7</v>
      </c>
      <c r="I11" s="352">
        <v>61231.1</v>
      </c>
      <c r="J11" s="346">
        <v>662890.5</v>
      </c>
      <c r="K11" s="335">
        <f t="shared" si="0"/>
        <v>1499905.2</v>
      </c>
      <c r="L11" s="413"/>
    </row>
    <row r="12" spans="1:12" s="414" customFormat="1" x14ac:dyDescent="0.2">
      <c r="A12" s="410"/>
      <c r="B12" s="411"/>
      <c r="C12" s="412"/>
      <c r="D12" s="356"/>
      <c r="E12" s="355" t="s">
        <v>282</v>
      </c>
      <c r="F12" s="354"/>
      <c r="G12" s="353">
        <v>0</v>
      </c>
      <c r="H12" s="346">
        <v>0</v>
      </c>
      <c r="I12" s="352"/>
      <c r="J12" s="346"/>
      <c r="K12" s="335">
        <f t="shared" si="0"/>
        <v>0</v>
      </c>
      <c r="L12" s="413"/>
    </row>
    <row r="13" spans="1:12" s="414" customFormat="1" x14ac:dyDescent="0.2">
      <c r="A13" s="410"/>
      <c r="B13" s="411"/>
      <c r="C13" s="412"/>
      <c r="D13" s="356"/>
      <c r="E13" s="355" t="s">
        <v>281</v>
      </c>
      <c r="F13" s="354"/>
      <c r="G13" s="353">
        <v>688.57670000000007</v>
      </c>
      <c r="H13" s="346">
        <v>879359.5</v>
      </c>
      <c r="I13" s="352">
        <v>4836</v>
      </c>
      <c r="J13" s="346">
        <v>0</v>
      </c>
      <c r="K13" s="335">
        <f t="shared" si="0"/>
        <v>879359.5</v>
      </c>
      <c r="L13" s="413"/>
    </row>
    <row r="14" spans="1:12" s="414" customFormat="1" x14ac:dyDescent="0.2">
      <c r="A14" s="410"/>
      <c r="B14" s="411"/>
      <c r="C14" s="412"/>
      <c r="D14" s="356"/>
      <c r="E14" s="355" t="s">
        <v>280</v>
      </c>
      <c r="F14" s="354"/>
      <c r="G14" s="353">
        <v>966.80443500000001</v>
      </c>
      <c r="H14" s="346">
        <v>999110.53</v>
      </c>
      <c r="I14" s="352">
        <v>291510.59999999998</v>
      </c>
      <c r="J14" s="346">
        <v>2172016.2000000002</v>
      </c>
      <c r="K14" s="335">
        <f t="shared" si="0"/>
        <v>3171126.7300000004</v>
      </c>
      <c r="L14" s="413"/>
    </row>
    <row r="15" spans="1:12" s="414" customFormat="1" x14ac:dyDescent="0.2">
      <c r="A15" s="410"/>
      <c r="B15" s="411"/>
      <c r="C15" s="412"/>
      <c r="D15" s="356"/>
      <c r="E15" s="355" t="s">
        <v>279</v>
      </c>
      <c r="F15" s="354"/>
      <c r="G15" s="353">
        <v>1671.3769322999999</v>
      </c>
      <c r="H15" s="346">
        <v>3564609.9000000004</v>
      </c>
      <c r="I15" s="352">
        <v>334873.13429999998</v>
      </c>
      <c r="J15" s="346">
        <v>7117960.5000000009</v>
      </c>
      <c r="K15" s="335">
        <f t="shared" si="0"/>
        <v>10682570.400000002</v>
      </c>
      <c r="L15" s="413"/>
    </row>
    <row r="16" spans="1:12" s="414" customFormat="1" x14ac:dyDescent="0.2">
      <c r="A16" s="410"/>
      <c r="B16" s="411"/>
      <c r="C16" s="412"/>
      <c r="D16" s="356"/>
      <c r="E16" s="355" t="s">
        <v>278</v>
      </c>
      <c r="F16" s="354"/>
      <c r="G16" s="353">
        <v>39804</v>
      </c>
      <c r="H16" s="346">
        <v>2341880.7000000002</v>
      </c>
      <c r="I16" s="352">
        <v>1244780.1099999999</v>
      </c>
      <c r="J16" s="346">
        <v>1934234.59</v>
      </c>
      <c r="K16" s="335">
        <f t="shared" si="0"/>
        <v>4276115.29</v>
      </c>
      <c r="L16" s="413"/>
    </row>
    <row r="17" spans="1:12" s="414" customFormat="1" x14ac:dyDescent="0.2">
      <c r="A17" s="410"/>
      <c r="B17" s="415"/>
      <c r="C17" s="412"/>
      <c r="D17" s="356"/>
      <c r="E17" s="355" t="s">
        <v>277</v>
      </c>
      <c r="F17" s="354"/>
      <c r="G17" s="353">
        <v>13908.895</v>
      </c>
      <c r="H17" s="346">
        <v>7152172.5500000007</v>
      </c>
      <c r="I17" s="352">
        <v>71727</v>
      </c>
      <c r="J17" s="346">
        <v>510345</v>
      </c>
      <c r="K17" s="335">
        <f t="shared" si="0"/>
        <v>7662517.5500000007</v>
      </c>
      <c r="L17" s="413"/>
    </row>
    <row r="18" spans="1:12" s="414" customFormat="1" x14ac:dyDescent="0.2">
      <c r="A18" s="410"/>
      <c r="B18" s="415"/>
      <c r="C18" s="412"/>
      <c r="D18" s="351"/>
      <c r="E18" s="350" t="s">
        <v>276</v>
      </c>
      <c r="F18" s="349"/>
      <c r="G18" s="347">
        <v>145.19999999999999</v>
      </c>
      <c r="H18" s="348">
        <v>20330</v>
      </c>
      <c r="I18" s="347"/>
      <c r="J18" s="346"/>
      <c r="K18" s="335">
        <f t="shared" si="0"/>
        <v>20330</v>
      </c>
      <c r="L18" s="413"/>
    </row>
    <row r="19" spans="1:12" ht="15" x14ac:dyDescent="0.25">
      <c r="A19" s="388"/>
      <c r="B19" s="408"/>
      <c r="C19" s="409">
        <v>215</v>
      </c>
      <c r="D19" s="345" t="s">
        <v>275</v>
      </c>
      <c r="E19" s="334"/>
      <c r="F19" s="333"/>
      <c r="G19" s="343">
        <v>501.12799999999999</v>
      </c>
      <c r="H19" s="344">
        <v>1111052</v>
      </c>
      <c r="I19" s="343">
        <v>547.4</v>
      </c>
      <c r="J19" s="330">
        <v>14800</v>
      </c>
      <c r="K19" s="335">
        <f t="shared" si="0"/>
        <v>1125852</v>
      </c>
    </row>
    <row r="20" spans="1:12" ht="15" x14ac:dyDescent="0.25">
      <c r="A20" s="388"/>
      <c r="B20" s="408"/>
      <c r="C20" s="409" t="s">
        <v>274</v>
      </c>
      <c r="D20" s="345" t="s">
        <v>273</v>
      </c>
      <c r="E20" s="334"/>
      <c r="F20" s="333"/>
      <c r="G20" s="343">
        <v>0</v>
      </c>
      <c r="H20" s="547">
        <v>101487.5</v>
      </c>
      <c r="I20" s="343">
        <v>0</v>
      </c>
      <c r="J20" s="549">
        <v>75866</v>
      </c>
      <c r="K20" s="335">
        <f t="shared" si="0"/>
        <v>177353.5</v>
      </c>
    </row>
    <row r="21" spans="1:12" ht="15" x14ac:dyDescent="0.25">
      <c r="A21" s="388"/>
      <c r="B21" s="408"/>
      <c r="C21" s="409">
        <v>217</v>
      </c>
      <c r="D21" s="308" t="s">
        <v>272</v>
      </c>
      <c r="E21" s="316"/>
      <c r="F21" s="277"/>
      <c r="G21" s="276">
        <v>5421.1571999999996</v>
      </c>
      <c r="H21" s="342">
        <v>6579586.7800000003</v>
      </c>
      <c r="I21" s="276">
        <v>14676.16</v>
      </c>
      <c r="J21" s="330">
        <v>279950.28000000003</v>
      </c>
      <c r="K21" s="335">
        <f t="shared" si="0"/>
        <v>6859537.0600000005</v>
      </c>
    </row>
    <row r="22" spans="1:12" ht="15" x14ac:dyDescent="0.25">
      <c r="A22" s="388"/>
      <c r="B22" s="416"/>
      <c r="C22" s="417">
        <v>218</v>
      </c>
      <c r="D22" s="341" t="s">
        <v>271</v>
      </c>
      <c r="E22" s="340"/>
      <c r="F22" s="340"/>
      <c r="G22" s="339">
        <v>4015</v>
      </c>
      <c r="H22" s="338">
        <v>2543662</v>
      </c>
      <c r="I22" s="337">
        <v>4000</v>
      </c>
      <c r="J22" s="336">
        <v>38789</v>
      </c>
      <c r="K22" s="335">
        <f t="shared" si="0"/>
        <v>2582451</v>
      </c>
    </row>
    <row r="23" spans="1:12" x14ac:dyDescent="0.2">
      <c r="A23" s="388"/>
      <c r="B23" s="418"/>
      <c r="C23" s="419"/>
      <c r="D23" s="420" t="s">
        <v>270</v>
      </c>
      <c r="E23" s="420"/>
      <c r="F23" s="420"/>
      <c r="G23" s="310">
        <f>G7+G8+SUM(G19:G22)</f>
        <v>78715.051069079986</v>
      </c>
      <c r="H23" s="267">
        <f>H7+H8+SUM(H19:H22)</f>
        <v>43621667.460000001</v>
      </c>
      <c r="I23" s="310">
        <f>I7+I8+SUM(I19:I22)</f>
        <v>2260784.1043000002</v>
      </c>
      <c r="J23" s="267">
        <f>J7+J8+SUM(J19:J22)</f>
        <v>15959132.120000001</v>
      </c>
      <c r="K23" s="266">
        <f>K7+K8+SUM(K19:K22)</f>
        <v>59560469.580000006</v>
      </c>
    </row>
    <row r="24" spans="1:12" x14ac:dyDescent="0.2">
      <c r="A24" s="388"/>
      <c r="B24" s="416"/>
      <c r="C24" s="421"/>
      <c r="D24" s="422"/>
      <c r="E24" s="340"/>
      <c r="F24" s="340"/>
      <c r="G24" s="309"/>
      <c r="H24" s="423"/>
      <c r="I24" s="424"/>
      <c r="J24" s="423"/>
      <c r="K24" s="318"/>
    </row>
    <row r="25" spans="1:12" ht="15.75" x14ac:dyDescent="0.25">
      <c r="A25" s="388"/>
      <c r="B25" s="425"/>
      <c r="C25" s="426"/>
      <c r="D25" s="427" t="s">
        <v>269</v>
      </c>
      <c r="E25" s="427"/>
      <c r="F25" s="427"/>
      <c r="G25" s="428"/>
      <c r="H25" s="428"/>
      <c r="I25" s="428"/>
      <c r="J25" s="428"/>
      <c r="K25" s="429"/>
    </row>
    <row r="26" spans="1:12" x14ac:dyDescent="0.2">
      <c r="A26" s="388"/>
      <c r="B26" s="430"/>
      <c r="C26" s="407">
        <v>250</v>
      </c>
      <c r="D26" s="334" t="s">
        <v>268</v>
      </c>
      <c r="E26" s="334"/>
      <c r="F26" s="333"/>
      <c r="G26" s="325">
        <v>44100</v>
      </c>
      <c r="H26" s="324">
        <v>21655553.5</v>
      </c>
      <c r="I26" s="325">
        <v>393000</v>
      </c>
      <c r="J26" s="324">
        <v>2796140.4000000004</v>
      </c>
      <c r="K26" s="280">
        <f t="shared" ref="K26:K33" si="1">H26+J26</f>
        <v>24451693.899999999</v>
      </c>
    </row>
    <row r="27" spans="1:12" x14ac:dyDescent="0.2">
      <c r="A27" s="388"/>
      <c r="B27" s="431"/>
      <c r="C27" s="409">
        <v>251</v>
      </c>
      <c r="D27" s="316" t="s">
        <v>267</v>
      </c>
      <c r="E27" s="316"/>
      <c r="F27" s="277"/>
      <c r="G27" s="331">
        <v>3000</v>
      </c>
      <c r="H27" s="332">
        <v>1950567</v>
      </c>
      <c r="I27" s="331">
        <v>20000</v>
      </c>
      <c r="J27" s="332">
        <v>256995.3</v>
      </c>
      <c r="K27" s="315">
        <f t="shared" si="1"/>
        <v>2207562.2999999998</v>
      </c>
    </row>
    <row r="28" spans="1:12" x14ac:dyDescent="0.2">
      <c r="A28" s="388"/>
      <c r="B28" s="430"/>
      <c r="C28" s="409">
        <v>253</v>
      </c>
      <c r="D28" s="316" t="s">
        <v>266</v>
      </c>
      <c r="E28" s="316"/>
      <c r="F28" s="277"/>
      <c r="G28" s="331">
        <v>14744.5</v>
      </c>
      <c r="H28" s="332">
        <v>2801954.9</v>
      </c>
      <c r="I28" s="331">
        <v>382502</v>
      </c>
      <c r="J28" s="332">
        <v>961255.5</v>
      </c>
      <c r="K28" s="315">
        <f t="shared" si="1"/>
        <v>3763210.4</v>
      </c>
    </row>
    <row r="29" spans="1:12" ht="15" x14ac:dyDescent="0.25">
      <c r="A29" s="388"/>
      <c r="B29" s="430"/>
      <c r="C29" s="409" t="s">
        <v>263</v>
      </c>
      <c r="D29" s="316" t="s">
        <v>265</v>
      </c>
      <c r="E29" s="316"/>
      <c r="F29" s="277"/>
      <c r="G29" s="331">
        <f>G30+G31</f>
        <v>2991.2249999999999</v>
      </c>
      <c r="H29" s="332">
        <f>H30+H31</f>
        <v>2434623.4</v>
      </c>
      <c r="I29" s="331"/>
      <c r="J29" s="330"/>
      <c r="K29" s="315">
        <f t="shared" si="1"/>
        <v>2434623.4</v>
      </c>
    </row>
    <row r="30" spans="1:12" x14ac:dyDescent="0.2">
      <c r="A30" s="388"/>
      <c r="B30" s="430"/>
      <c r="C30" s="329" t="s">
        <v>263</v>
      </c>
      <c r="D30" s="308"/>
      <c r="E30" s="328" t="s">
        <v>264</v>
      </c>
      <c r="G30" s="432">
        <v>2000</v>
      </c>
      <c r="H30" s="326">
        <v>1338177.5</v>
      </c>
      <c r="I30" s="325"/>
      <c r="J30" s="324"/>
      <c r="K30" s="315">
        <f t="shared" si="1"/>
        <v>1338177.5</v>
      </c>
    </row>
    <row r="31" spans="1:12" x14ac:dyDescent="0.2">
      <c r="A31" s="388"/>
      <c r="B31" s="430"/>
      <c r="C31" s="329" t="s">
        <v>263</v>
      </c>
      <c r="D31" s="316"/>
      <c r="E31" s="328" t="s">
        <v>262</v>
      </c>
      <c r="F31" s="277"/>
      <c r="G31" s="327">
        <v>991.22500000000002</v>
      </c>
      <c r="H31" s="326">
        <v>1096445.8999999999</v>
      </c>
      <c r="I31" s="325"/>
      <c r="J31" s="324"/>
      <c r="K31" s="315">
        <f t="shared" si="1"/>
        <v>1096445.8999999999</v>
      </c>
    </row>
    <row r="32" spans="1:12" x14ac:dyDescent="0.2">
      <c r="A32" s="388"/>
      <c r="B32" s="430"/>
      <c r="C32" s="433">
        <v>262</v>
      </c>
      <c r="D32" s="323" t="s">
        <v>261</v>
      </c>
      <c r="E32" s="323"/>
      <c r="F32" s="322"/>
      <c r="G32" s="321">
        <v>31300.738350000003</v>
      </c>
      <c r="H32" s="320">
        <v>16038384.189999999</v>
      </c>
      <c r="I32" s="321">
        <v>522698.55</v>
      </c>
      <c r="J32" s="320">
        <v>3810211.1</v>
      </c>
      <c r="K32" s="315">
        <f t="shared" si="1"/>
        <v>19848595.289999999</v>
      </c>
    </row>
    <row r="33" spans="1:12" x14ac:dyDescent="0.2">
      <c r="A33" s="388"/>
      <c r="B33" s="418"/>
      <c r="C33" s="419"/>
      <c r="D33" s="420" t="s">
        <v>260</v>
      </c>
      <c r="E33" s="420"/>
      <c r="F33" s="420"/>
      <c r="G33" s="310">
        <f>SUM(G26:G29)+SUM(G32:G32)</f>
        <v>96136.463350000005</v>
      </c>
      <c r="H33" s="267">
        <f>SUM(H26:H29)+SUM(H32:H32)</f>
        <v>44881082.989999995</v>
      </c>
      <c r="I33" s="310">
        <f>SUM(I26:I32)</f>
        <v>1318200.55</v>
      </c>
      <c r="J33" s="267">
        <f>SUM(J26:J32)</f>
        <v>7824602.3000000007</v>
      </c>
      <c r="K33" s="434">
        <f t="shared" si="1"/>
        <v>52705685.289999992</v>
      </c>
    </row>
    <row r="34" spans="1:12" x14ac:dyDescent="0.2">
      <c r="A34" s="388"/>
      <c r="B34" s="416"/>
      <c r="C34" s="421"/>
      <c r="D34" s="422"/>
      <c r="E34" s="340"/>
      <c r="F34" s="340"/>
      <c r="G34" s="309"/>
      <c r="H34" s="423"/>
      <c r="I34" s="424"/>
      <c r="J34" s="423"/>
      <c r="K34" s="318"/>
    </row>
    <row r="35" spans="1:12" ht="15.75" x14ac:dyDescent="0.25">
      <c r="A35" s="388"/>
      <c r="B35" s="435"/>
      <c r="C35" s="426"/>
      <c r="D35" s="436" t="s">
        <v>259</v>
      </c>
      <c r="E35" s="436"/>
      <c r="F35" s="436"/>
      <c r="G35" s="428"/>
      <c r="H35" s="428"/>
      <c r="I35" s="428"/>
      <c r="J35" s="428"/>
      <c r="K35" s="429"/>
      <c r="L35" s="437"/>
    </row>
    <row r="36" spans="1:12" ht="15" x14ac:dyDescent="0.25">
      <c r="A36" s="388"/>
      <c r="B36" s="438"/>
      <c r="C36" s="439">
        <v>249</v>
      </c>
      <c r="D36" s="317" t="s">
        <v>46</v>
      </c>
      <c r="E36" s="440"/>
      <c r="F36" s="441"/>
      <c r="G36" s="319">
        <v>0</v>
      </c>
      <c r="H36" s="442">
        <v>10920.4</v>
      </c>
      <c r="I36" s="443">
        <v>0</v>
      </c>
      <c r="J36" s="444">
        <v>0</v>
      </c>
      <c r="K36" s="271">
        <f>H36+J36</f>
        <v>10920.4</v>
      </c>
      <c r="L36" s="437"/>
    </row>
    <row r="37" spans="1:12" ht="15" x14ac:dyDescent="0.25">
      <c r="A37" s="388"/>
      <c r="B37" s="445"/>
      <c r="C37" s="446">
        <v>249</v>
      </c>
      <c r="D37" s="314" t="s">
        <v>258</v>
      </c>
      <c r="E37" s="313"/>
      <c r="F37" s="313"/>
      <c r="G37" s="447">
        <v>0</v>
      </c>
      <c r="H37" s="448">
        <v>0</v>
      </c>
      <c r="I37" s="449">
        <v>0</v>
      </c>
      <c r="J37" s="450">
        <v>0</v>
      </c>
      <c r="K37" s="311">
        <f>H37+J37</f>
        <v>0</v>
      </c>
      <c r="L37" s="437"/>
    </row>
    <row r="38" spans="1:12" ht="15" x14ac:dyDescent="0.25">
      <c r="A38" s="388"/>
      <c r="B38" s="418"/>
      <c r="C38" s="419"/>
      <c r="D38" s="420" t="s">
        <v>257</v>
      </c>
      <c r="E38" s="420"/>
      <c r="F38" s="420"/>
      <c r="G38" s="310">
        <f>SUM(G36:G37)</f>
        <v>0</v>
      </c>
      <c r="H38" s="267">
        <f>SUM(H36:H37)</f>
        <v>10920.4</v>
      </c>
      <c r="I38" s="310">
        <f>SUM(I36:I37)</f>
        <v>0</v>
      </c>
      <c r="J38" s="267">
        <f>SUM(J36:J37)</f>
        <v>0</v>
      </c>
      <c r="K38" s="266">
        <f>H38+J38</f>
        <v>10920.4</v>
      </c>
      <c r="L38" s="437"/>
    </row>
    <row r="39" spans="1:12" ht="15" x14ac:dyDescent="0.25">
      <c r="A39" s="388"/>
      <c r="B39" s="416"/>
      <c r="C39" s="421"/>
      <c r="D39" s="422"/>
      <c r="E39" s="340"/>
      <c r="F39" s="340"/>
      <c r="G39" s="309"/>
      <c r="H39" s="423"/>
      <c r="I39" s="424"/>
      <c r="J39" s="423"/>
      <c r="K39" s="318"/>
      <c r="L39" s="437"/>
    </row>
    <row r="40" spans="1:12" ht="15.75" x14ac:dyDescent="0.25">
      <c r="A40" s="388"/>
      <c r="B40" s="435"/>
      <c r="C40" s="426"/>
      <c r="D40" s="436" t="s">
        <v>256</v>
      </c>
      <c r="E40" s="436"/>
      <c r="F40" s="436"/>
      <c r="G40" s="428"/>
      <c r="H40" s="428"/>
      <c r="I40" s="428"/>
      <c r="J40" s="428"/>
      <c r="K40" s="429"/>
    </row>
    <row r="41" spans="1:12" ht="15" x14ac:dyDescent="0.35">
      <c r="A41" s="388"/>
      <c r="B41" s="438"/>
      <c r="C41" s="439" t="s">
        <v>255</v>
      </c>
      <c r="D41" s="317" t="s">
        <v>254</v>
      </c>
      <c r="E41" s="317"/>
      <c r="F41" s="317"/>
      <c r="G41" s="319">
        <v>16721.672999999999</v>
      </c>
      <c r="H41" s="442">
        <v>4916640</v>
      </c>
      <c r="I41" s="443"/>
      <c r="J41" s="451"/>
      <c r="K41" s="271">
        <f>H41+J41</f>
        <v>4916640</v>
      </c>
    </row>
    <row r="42" spans="1:12" x14ac:dyDescent="0.2">
      <c r="A42" s="388"/>
      <c r="B42" s="431"/>
      <c r="C42" s="409"/>
      <c r="D42" s="308" t="s">
        <v>253</v>
      </c>
      <c r="E42" s="316"/>
      <c r="F42" s="277"/>
      <c r="G42" s="331"/>
      <c r="H42" s="332"/>
      <c r="I42" s="331">
        <v>0</v>
      </c>
      <c r="J42" s="452">
        <v>1590236</v>
      </c>
      <c r="K42" s="315">
        <f>H42+J42</f>
        <v>1590236</v>
      </c>
    </row>
    <row r="43" spans="1:12" x14ac:dyDescent="0.2">
      <c r="A43" s="388"/>
      <c r="B43" s="431"/>
      <c r="C43" s="409">
        <v>219</v>
      </c>
      <c r="D43" s="308" t="s">
        <v>252</v>
      </c>
      <c r="E43" s="316"/>
      <c r="F43" s="277"/>
      <c r="G43" s="331">
        <v>0</v>
      </c>
      <c r="H43" s="332">
        <v>568966.80000000005</v>
      </c>
      <c r="I43" s="331">
        <v>0</v>
      </c>
      <c r="J43" s="452">
        <v>286552.8</v>
      </c>
      <c r="K43" s="315">
        <f>H43+J43</f>
        <v>855519.60000000009</v>
      </c>
    </row>
    <row r="44" spans="1:12" ht="15" x14ac:dyDescent="0.35">
      <c r="A44" s="388"/>
      <c r="B44" s="445"/>
      <c r="C44" s="446" t="s">
        <v>251</v>
      </c>
      <c r="D44" s="314" t="s">
        <v>250</v>
      </c>
      <c r="E44" s="313"/>
      <c r="F44" s="312"/>
      <c r="G44" s="449">
        <v>8878</v>
      </c>
      <c r="H44" s="450">
        <v>0</v>
      </c>
      <c r="I44" s="449"/>
      <c r="J44" s="453"/>
      <c r="K44" s="311">
        <f>H44+J44</f>
        <v>0</v>
      </c>
    </row>
    <row r="45" spans="1:12" x14ac:dyDescent="0.2">
      <c r="A45" s="388"/>
      <c r="B45" s="418"/>
      <c r="C45" s="419"/>
      <c r="D45" s="420" t="s">
        <v>249</v>
      </c>
      <c r="E45" s="420"/>
      <c r="F45" s="420"/>
      <c r="G45" s="310">
        <f>SUM(G41:G44)</f>
        <v>25599.672999999999</v>
      </c>
      <c r="H45" s="267">
        <f>SUM(H41:H44)</f>
        <v>5485606.7999999998</v>
      </c>
      <c r="I45" s="310">
        <f>SUM(I41:I44)</f>
        <v>0</v>
      </c>
      <c r="J45" s="267">
        <f>SUM(J41:J44)</f>
        <v>1876788.8</v>
      </c>
      <c r="K45" s="266">
        <f>H45+J45</f>
        <v>7362395.5999999996</v>
      </c>
    </row>
    <row r="46" spans="1:12" x14ac:dyDescent="0.2">
      <c r="A46" s="388"/>
      <c r="B46" s="416"/>
      <c r="C46" s="421"/>
      <c r="D46" s="340"/>
      <c r="E46" s="340"/>
      <c r="F46" s="340"/>
      <c r="G46" s="309"/>
      <c r="H46" s="454"/>
      <c r="I46" s="455"/>
      <c r="J46" s="454"/>
      <c r="K46" s="318"/>
    </row>
    <row r="47" spans="1:12" ht="15.75" x14ac:dyDescent="0.25">
      <c r="A47" s="388"/>
      <c r="B47" s="456"/>
      <c r="C47" s="457"/>
      <c r="D47" s="458" t="s">
        <v>248</v>
      </c>
      <c r="E47" s="458"/>
      <c r="F47" s="458"/>
      <c r="G47" s="459"/>
      <c r="H47" s="459"/>
      <c r="I47" s="459"/>
      <c r="J47" s="459"/>
      <c r="K47" s="460"/>
    </row>
    <row r="48" spans="1:12" s="463" customFormat="1" ht="15" x14ac:dyDescent="0.25">
      <c r="A48" s="461"/>
      <c r="B48" s="431"/>
      <c r="C48" s="462"/>
      <c r="D48" s="294" t="s">
        <v>247</v>
      </c>
      <c r="F48" s="293"/>
      <c r="G48" s="295"/>
      <c r="H48" s="275">
        <v>1085559.8999999999</v>
      </c>
      <c r="I48" s="285"/>
      <c r="J48" s="275">
        <v>172584.1</v>
      </c>
      <c r="K48" s="291">
        <f t="shared" ref="K48:K61" si="2">H48+J48</f>
        <v>1258144</v>
      </c>
      <c r="L48" s="464"/>
    </row>
    <row r="49" spans="1:12" s="304" customFormat="1" ht="15" x14ac:dyDescent="0.25">
      <c r="A49" s="465"/>
      <c r="B49" s="431"/>
      <c r="C49" s="466"/>
      <c r="D49" s="294" t="s">
        <v>246</v>
      </c>
      <c r="E49" s="307"/>
      <c r="F49" s="306"/>
      <c r="G49" s="298"/>
      <c r="H49" s="275">
        <v>1136385.7</v>
      </c>
      <c r="I49" s="285"/>
      <c r="J49" s="275">
        <v>156149.29999999999</v>
      </c>
      <c r="K49" s="291">
        <f t="shared" si="2"/>
        <v>1292535</v>
      </c>
      <c r="L49" s="437"/>
    </row>
    <row r="50" spans="1:12" ht="15" x14ac:dyDescent="0.25">
      <c r="A50" s="388"/>
      <c r="B50" s="408"/>
      <c r="C50" s="467"/>
      <c r="D50" s="283" t="s">
        <v>245</v>
      </c>
      <c r="E50" s="308"/>
      <c r="F50" s="281"/>
      <c r="G50" s="468"/>
      <c r="H50" s="275">
        <v>1127835</v>
      </c>
      <c r="I50" s="285"/>
      <c r="J50" s="275">
        <v>157590</v>
      </c>
      <c r="K50" s="291">
        <f t="shared" si="2"/>
        <v>1285425</v>
      </c>
    </row>
    <row r="51" spans="1:12" s="304" customFormat="1" ht="15" x14ac:dyDescent="0.25">
      <c r="A51" s="465"/>
      <c r="B51" s="431"/>
      <c r="C51" s="466"/>
      <c r="D51" s="294" t="s">
        <v>244</v>
      </c>
      <c r="E51" s="307"/>
      <c r="F51" s="306"/>
      <c r="G51" s="298"/>
      <c r="H51" s="275">
        <v>1272897</v>
      </c>
      <c r="I51" s="285"/>
      <c r="J51" s="275">
        <v>190203</v>
      </c>
      <c r="K51" s="291">
        <f t="shared" si="2"/>
        <v>1463100</v>
      </c>
      <c r="L51" s="437"/>
    </row>
    <row r="52" spans="1:12" s="304" customFormat="1" ht="15" x14ac:dyDescent="0.25">
      <c r="A52" s="465"/>
      <c r="B52" s="430"/>
      <c r="C52" s="469"/>
      <c r="D52" s="297" t="s">
        <v>243</v>
      </c>
      <c r="E52" s="297"/>
      <c r="F52" s="305"/>
      <c r="G52" s="285"/>
      <c r="H52" s="275">
        <v>174000</v>
      </c>
      <c r="I52" s="285"/>
      <c r="J52" s="275">
        <v>26000</v>
      </c>
      <c r="K52" s="291">
        <f t="shared" si="2"/>
        <v>200000</v>
      </c>
      <c r="L52" s="437"/>
    </row>
    <row r="53" spans="1:12" s="304" customFormat="1" ht="15" x14ac:dyDescent="0.25">
      <c r="A53" s="465"/>
      <c r="B53" s="431"/>
      <c r="C53" s="470"/>
      <c r="D53" s="304" t="s">
        <v>242</v>
      </c>
      <c r="E53" s="303"/>
      <c r="F53" s="302"/>
      <c r="G53" s="301"/>
      <c r="H53" s="300">
        <v>-19490</v>
      </c>
      <c r="I53" s="301"/>
      <c r="J53" s="300">
        <v>510</v>
      </c>
      <c r="K53" s="291">
        <f t="shared" si="2"/>
        <v>-18980</v>
      </c>
      <c r="L53" s="437"/>
    </row>
    <row r="54" spans="1:12" s="463" customFormat="1" ht="15" x14ac:dyDescent="0.25">
      <c r="A54" s="461"/>
      <c r="B54" s="431"/>
      <c r="C54" s="462"/>
      <c r="D54" s="297" t="s">
        <v>241</v>
      </c>
      <c r="E54" s="471"/>
      <c r="F54" s="293"/>
      <c r="G54" s="295"/>
      <c r="H54" s="275">
        <v>644227.5</v>
      </c>
      <c r="I54" s="275"/>
      <c r="J54" s="275">
        <v>507227.5</v>
      </c>
      <c r="K54" s="291">
        <f t="shared" si="2"/>
        <v>1151455</v>
      </c>
      <c r="L54" s="464"/>
    </row>
    <row r="55" spans="1:12" s="474" customFormat="1" ht="15" x14ac:dyDescent="0.25">
      <c r="A55" s="472"/>
      <c r="B55" s="431"/>
      <c r="C55" s="473"/>
      <c r="D55" s="297" t="s">
        <v>240</v>
      </c>
      <c r="F55" s="299"/>
      <c r="G55" s="292"/>
      <c r="H55" s="275">
        <v>1592662.9</v>
      </c>
      <c r="I55" s="275"/>
      <c r="J55" s="275">
        <v>253111.5</v>
      </c>
      <c r="K55" s="291">
        <f t="shared" si="2"/>
        <v>1845774.4</v>
      </c>
      <c r="L55" s="475"/>
    </row>
    <row r="56" spans="1:12" s="474" customFormat="1" ht="15" x14ac:dyDescent="0.25">
      <c r="A56" s="472"/>
      <c r="B56" s="431"/>
      <c r="C56" s="473"/>
      <c r="D56" s="297" t="s">
        <v>239</v>
      </c>
      <c r="F56" s="299"/>
      <c r="G56" s="292"/>
      <c r="H56" s="275">
        <v>43635</v>
      </c>
      <c r="I56" s="275"/>
      <c r="J56" s="275">
        <v>43635</v>
      </c>
      <c r="K56" s="291">
        <f t="shared" si="2"/>
        <v>87270</v>
      </c>
      <c r="L56" s="475"/>
    </row>
    <row r="57" spans="1:12" s="304" customFormat="1" ht="15" x14ac:dyDescent="0.25">
      <c r="A57" s="465"/>
      <c r="B57" s="431"/>
      <c r="C57" s="466"/>
      <c r="D57" s="297" t="s">
        <v>238</v>
      </c>
      <c r="E57" s="297"/>
      <c r="F57" s="297"/>
      <c r="G57" s="298"/>
      <c r="H57" s="275">
        <v>1295482</v>
      </c>
      <c r="I57" s="285"/>
      <c r="J57" s="275">
        <v>194793.5</v>
      </c>
      <c r="K57" s="291">
        <f t="shared" si="2"/>
        <v>1490275.5</v>
      </c>
      <c r="L57" s="437"/>
    </row>
    <row r="58" spans="1:12" s="463" customFormat="1" ht="15" x14ac:dyDescent="0.25">
      <c r="A58" s="461"/>
      <c r="B58" s="431"/>
      <c r="C58" s="462"/>
      <c r="D58" s="297" t="s">
        <v>237</v>
      </c>
      <c r="E58" s="296"/>
      <c r="F58" s="296"/>
      <c r="G58" s="295"/>
      <c r="H58" s="275">
        <v>1747923.31</v>
      </c>
      <c r="I58" s="275"/>
      <c r="J58" s="275">
        <v>684288.66999999993</v>
      </c>
      <c r="K58" s="291">
        <f t="shared" si="2"/>
        <v>2432211.98</v>
      </c>
      <c r="L58" s="464"/>
    </row>
    <row r="59" spans="1:12" s="463" customFormat="1" ht="15" x14ac:dyDescent="0.25">
      <c r="A59" s="461"/>
      <c r="B59" s="431"/>
      <c r="C59" s="462"/>
      <c r="D59" s="297" t="s">
        <v>236</v>
      </c>
      <c r="F59" s="296"/>
      <c r="G59" s="295"/>
      <c r="H59" s="275">
        <v>2167840.7000000002</v>
      </c>
      <c r="I59" s="275"/>
      <c r="J59" s="275">
        <v>323792</v>
      </c>
      <c r="K59" s="291">
        <f t="shared" si="2"/>
        <v>2491632.7000000002</v>
      </c>
      <c r="L59" s="464"/>
    </row>
    <row r="60" spans="1:12" s="474" customFormat="1" ht="15" x14ac:dyDescent="0.25">
      <c r="A60" s="472"/>
      <c r="B60" s="431"/>
      <c r="C60" s="473"/>
      <c r="D60" s="294" t="s">
        <v>235</v>
      </c>
      <c r="E60" s="476"/>
      <c r="F60" s="293"/>
      <c r="G60" s="292"/>
      <c r="H60" s="275">
        <v>521924.3</v>
      </c>
      <c r="I60" s="275"/>
      <c r="J60" s="275">
        <v>113473.7</v>
      </c>
      <c r="K60" s="291">
        <f t="shared" si="2"/>
        <v>635398</v>
      </c>
      <c r="L60" s="475"/>
    </row>
    <row r="61" spans="1:12" x14ac:dyDescent="0.2">
      <c r="A61" s="388"/>
      <c r="B61" s="418"/>
      <c r="C61" s="419"/>
      <c r="D61" s="420" t="s">
        <v>234</v>
      </c>
      <c r="E61" s="420"/>
      <c r="F61" s="420"/>
      <c r="G61" s="273"/>
      <c r="H61" s="267">
        <f>SUM(H48:H60)</f>
        <v>12790883.310000002</v>
      </c>
      <c r="I61" s="268"/>
      <c r="J61" s="267">
        <f>SUM(J48:J60)</f>
        <v>2823358.27</v>
      </c>
      <c r="K61" s="290">
        <f t="shared" si="2"/>
        <v>15614241.580000002</v>
      </c>
    </row>
    <row r="62" spans="1:12" x14ac:dyDescent="0.2">
      <c r="A62" s="388"/>
      <c r="B62" s="416"/>
      <c r="C62" s="421"/>
      <c r="D62" s="340"/>
      <c r="E62" s="477"/>
      <c r="F62" s="340"/>
      <c r="G62" s="455"/>
      <c r="H62" s="454"/>
      <c r="I62" s="455"/>
      <c r="J62" s="454"/>
      <c r="K62" s="478"/>
    </row>
    <row r="63" spans="1:12" ht="15.75" x14ac:dyDescent="0.25">
      <c r="A63" s="388"/>
      <c r="B63" s="425"/>
      <c r="C63" s="426"/>
      <c r="D63" s="427" t="s">
        <v>233</v>
      </c>
      <c r="E63" s="427"/>
      <c r="F63" s="427"/>
      <c r="G63" s="428"/>
      <c r="H63" s="428"/>
      <c r="I63" s="428"/>
      <c r="J63" s="428"/>
      <c r="K63" s="429"/>
    </row>
    <row r="64" spans="1:12" x14ac:dyDescent="0.2">
      <c r="A64" s="388"/>
      <c r="B64" s="406"/>
      <c r="C64" s="407"/>
      <c r="D64" s="289" t="s">
        <v>232</v>
      </c>
      <c r="E64" s="289"/>
      <c r="F64" s="289"/>
      <c r="G64" s="479"/>
      <c r="H64" s="287">
        <v>281780</v>
      </c>
      <c r="I64" s="288"/>
      <c r="J64" s="287">
        <v>37429</v>
      </c>
      <c r="K64" s="280">
        <f t="shared" ref="K64:K70" si="3">H64+J64</f>
        <v>319209</v>
      </c>
    </row>
    <row r="65" spans="1:14" ht="15" x14ac:dyDescent="0.35">
      <c r="A65" s="388"/>
      <c r="B65" s="408"/>
      <c r="C65" s="409"/>
      <c r="D65" s="284" t="s">
        <v>231</v>
      </c>
      <c r="E65" s="284"/>
      <c r="F65" s="284"/>
      <c r="G65" s="480"/>
      <c r="H65" s="275">
        <v>650309.6</v>
      </c>
      <c r="I65" s="285"/>
      <c r="J65" s="287">
        <v>108877.9</v>
      </c>
      <c r="K65" s="280">
        <f t="shared" si="3"/>
        <v>759187.5</v>
      </c>
    </row>
    <row r="66" spans="1:14" ht="15" x14ac:dyDescent="0.35">
      <c r="A66" s="388"/>
      <c r="B66" s="408"/>
      <c r="C66" s="409"/>
      <c r="D66" s="284" t="s">
        <v>230</v>
      </c>
      <c r="E66" s="284"/>
      <c r="F66" s="284"/>
      <c r="G66" s="480"/>
      <c r="H66" s="286">
        <v>167960</v>
      </c>
      <c r="I66" s="285"/>
      <c r="J66" s="275">
        <v>33592</v>
      </c>
      <c r="K66" s="280">
        <f t="shared" si="3"/>
        <v>201552</v>
      </c>
    </row>
    <row r="67" spans="1:14" x14ac:dyDescent="0.2">
      <c r="A67" s="388"/>
      <c r="B67" s="406"/>
      <c r="C67" s="409"/>
      <c r="D67" s="284" t="s">
        <v>229</v>
      </c>
      <c r="E67" s="284"/>
      <c r="F67" s="284"/>
      <c r="G67" s="468"/>
      <c r="H67" s="275">
        <v>2058160.9</v>
      </c>
      <c r="I67" s="285"/>
      <c r="J67" s="287">
        <v>308163.20000000001</v>
      </c>
      <c r="K67" s="280">
        <f t="shared" si="3"/>
        <v>2366324.1</v>
      </c>
    </row>
    <row r="68" spans="1:14" x14ac:dyDescent="0.2">
      <c r="A68" s="388"/>
      <c r="B68" s="408"/>
      <c r="C68" s="467"/>
      <c r="D68" s="283" t="s">
        <v>228</v>
      </c>
      <c r="E68" s="282"/>
      <c r="F68" s="281"/>
      <c r="G68" s="481"/>
      <c r="H68" s="286">
        <v>143000</v>
      </c>
      <c r="I68" s="482"/>
      <c r="J68" s="287">
        <v>7000</v>
      </c>
      <c r="K68" s="280">
        <f t="shared" si="3"/>
        <v>150000</v>
      </c>
    </row>
    <row r="69" spans="1:14" ht="15" x14ac:dyDescent="0.25">
      <c r="A69" s="388"/>
      <c r="B69" s="431"/>
      <c r="C69" s="483"/>
      <c r="D69" s="279" t="s">
        <v>227</v>
      </c>
      <c r="E69" s="278"/>
      <c r="F69" s="277"/>
      <c r="G69" s="331"/>
      <c r="H69" s="275">
        <v>75000</v>
      </c>
      <c r="I69" s="276"/>
      <c r="J69" s="275">
        <v>0</v>
      </c>
      <c r="K69" s="274">
        <f t="shared" si="3"/>
        <v>75000</v>
      </c>
    </row>
    <row r="70" spans="1:14" x14ac:dyDescent="0.2">
      <c r="A70" s="388"/>
      <c r="B70" s="418"/>
      <c r="C70" s="419"/>
      <c r="D70" s="420" t="s">
        <v>226</v>
      </c>
      <c r="E70" s="420"/>
      <c r="F70" s="420"/>
      <c r="G70" s="273"/>
      <c r="H70" s="267">
        <f>SUM(H64:H69)</f>
        <v>3376210.5</v>
      </c>
      <c r="I70" s="268"/>
      <c r="J70" s="267">
        <f>SUM(J64:J69)</f>
        <v>495062.1</v>
      </c>
      <c r="K70" s="269">
        <f t="shared" si="3"/>
        <v>3871272.6</v>
      </c>
    </row>
    <row r="71" spans="1:14" x14ac:dyDescent="0.2">
      <c r="A71" s="388"/>
      <c r="B71" s="484"/>
      <c r="C71" s="485"/>
      <c r="D71" s="313"/>
      <c r="E71" s="313"/>
      <c r="F71" s="313"/>
      <c r="G71" s="486"/>
      <c r="H71" s="450"/>
      <c r="I71" s="486"/>
      <c r="J71" s="450"/>
      <c r="K71" s="478"/>
    </row>
    <row r="72" spans="1:14" ht="15" x14ac:dyDescent="0.25">
      <c r="A72" s="388"/>
      <c r="B72" s="487"/>
      <c r="C72" s="488" t="s">
        <v>225</v>
      </c>
      <c r="D72" s="488"/>
      <c r="E72" s="489"/>
      <c r="F72" s="489"/>
      <c r="G72" s="490">
        <f>G23+G33+G38+G45</f>
        <v>200451.18741908</v>
      </c>
      <c r="H72" s="491">
        <f>H23+H33+H38+H45+H61+H70</f>
        <v>110166371.45999999</v>
      </c>
      <c r="I72" s="490">
        <f>I23+I33+I38+I45</f>
        <v>3578984.6543000005</v>
      </c>
      <c r="J72" s="491">
        <f>J23+J33+J38+J45+J61+J70</f>
        <v>28978943.590000004</v>
      </c>
      <c r="K72" s="492">
        <f>H72+J72</f>
        <v>139145315.05000001</v>
      </c>
    </row>
    <row r="73" spans="1:14" x14ac:dyDescent="0.2">
      <c r="A73" s="388"/>
      <c r="B73" s="484"/>
      <c r="C73" s="485"/>
      <c r="D73" s="313"/>
      <c r="E73" s="313"/>
      <c r="F73" s="313"/>
      <c r="G73" s="493"/>
      <c r="H73" s="450"/>
      <c r="I73" s="486"/>
      <c r="J73" s="450"/>
      <c r="K73" s="494"/>
    </row>
    <row r="74" spans="1:14" ht="15.75" x14ac:dyDescent="0.25">
      <c r="A74" s="388"/>
      <c r="B74" s="495"/>
      <c r="C74" s="496"/>
      <c r="D74" s="497" t="s">
        <v>224</v>
      </c>
      <c r="E74" s="436"/>
      <c r="F74" s="436"/>
      <c r="G74" s="428"/>
      <c r="H74" s="428"/>
      <c r="I74" s="428"/>
      <c r="J74" s="428"/>
      <c r="K74" s="429"/>
    </row>
    <row r="75" spans="1:14" x14ac:dyDescent="0.2">
      <c r="A75" s="388"/>
      <c r="B75" s="498"/>
      <c r="C75" s="439" t="s">
        <v>223</v>
      </c>
      <c r="D75" s="317" t="s">
        <v>222</v>
      </c>
      <c r="E75" s="440"/>
      <c r="F75" s="441"/>
      <c r="G75" s="499"/>
      <c r="H75" s="444">
        <v>4094275</v>
      </c>
      <c r="I75" s="500"/>
      <c r="J75" s="272"/>
      <c r="K75" s="271">
        <f>H75+J75</f>
        <v>4094275</v>
      </c>
    </row>
    <row r="76" spans="1:14" x14ac:dyDescent="0.2">
      <c r="A76" s="388"/>
      <c r="B76" s="501"/>
      <c r="C76" s="502" t="s">
        <v>221</v>
      </c>
      <c r="D76" s="503" t="s">
        <v>220</v>
      </c>
      <c r="E76" s="504"/>
      <c r="F76" s="505"/>
      <c r="G76" s="506"/>
      <c r="H76" s="507">
        <v>320000</v>
      </c>
      <c r="I76" s="506"/>
      <c r="J76" s="270">
        <v>180000</v>
      </c>
      <c r="K76" s="269">
        <f>H76+J76</f>
        <v>500000</v>
      </c>
    </row>
    <row r="77" spans="1:14" x14ac:dyDescent="0.2">
      <c r="A77" s="388"/>
      <c r="B77" s="418"/>
      <c r="C77" s="502" t="s">
        <v>219</v>
      </c>
      <c r="D77" s="508" t="s">
        <v>218</v>
      </c>
      <c r="E77" s="504"/>
      <c r="F77" s="508"/>
      <c r="G77" s="506"/>
      <c r="H77" s="507">
        <v>4930745</v>
      </c>
      <c r="I77" s="506"/>
      <c r="J77" s="270"/>
      <c r="K77" s="269">
        <f>H77+J77</f>
        <v>4930745</v>
      </c>
    </row>
    <row r="78" spans="1:14" x14ac:dyDescent="0.2">
      <c r="A78" s="388"/>
      <c r="B78" s="418"/>
      <c r="C78" s="419"/>
      <c r="D78" s="509" t="s">
        <v>217</v>
      </c>
      <c r="E78" s="510"/>
      <c r="F78" s="511"/>
      <c r="G78" s="268"/>
      <c r="H78" s="267">
        <f>SUM(H75:H77)</f>
        <v>9345020</v>
      </c>
      <c r="I78" s="268"/>
      <c r="J78" s="267">
        <f>SUM(J75:J76)</f>
        <v>180000</v>
      </c>
      <c r="K78" s="266">
        <f>H78+J78</f>
        <v>9525020</v>
      </c>
    </row>
    <row r="79" spans="1:14" ht="15.75" thickBot="1" x14ac:dyDescent="0.3">
      <c r="A79" s="388"/>
      <c r="B79" s="512"/>
      <c r="C79" s="512"/>
      <c r="D79" s="358"/>
      <c r="E79" s="358"/>
      <c r="F79" s="358"/>
      <c r="G79" s="265"/>
      <c r="H79" s="264"/>
      <c r="I79" s="265"/>
      <c r="J79" s="264"/>
      <c r="K79" s="263"/>
      <c r="M79" s="513" t="s">
        <v>216</v>
      </c>
      <c r="N79" s="514">
        <f>+H82</f>
        <v>119511391.45999999</v>
      </c>
    </row>
    <row r="80" spans="1:14" ht="15" x14ac:dyDescent="0.25">
      <c r="B80" s="515"/>
      <c r="C80" s="421"/>
      <c r="D80" s="340"/>
      <c r="E80" s="340"/>
      <c r="F80" s="340"/>
      <c r="G80" s="516" t="s">
        <v>215</v>
      </c>
      <c r="H80" s="454"/>
      <c r="I80" s="455"/>
      <c r="J80" s="454"/>
      <c r="K80" s="454"/>
      <c r="M80" s="513" t="s">
        <v>214</v>
      </c>
      <c r="N80" s="517">
        <f>-H30</f>
        <v>-1338177.5</v>
      </c>
    </row>
    <row r="81" spans="2:14" ht="15.75" thickBot="1" x14ac:dyDescent="0.3">
      <c r="C81" s="421"/>
      <c r="D81" s="313"/>
      <c r="E81" s="313"/>
      <c r="F81" s="313"/>
      <c r="G81" s="486"/>
      <c r="H81" s="450"/>
      <c r="I81" s="486"/>
      <c r="J81" s="450"/>
      <c r="K81" s="450"/>
      <c r="M81" s="513" t="s">
        <v>213</v>
      </c>
      <c r="N81" s="518">
        <f>SUM(N79:N80)</f>
        <v>118173213.95999999</v>
      </c>
    </row>
    <row r="82" spans="2:14" ht="15.75" thickTop="1" x14ac:dyDescent="0.2">
      <c r="B82" s="256"/>
      <c r="C82" s="519"/>
      <c r="D82" s="520" t="s">
        <v>212</v>
      </c>
      <c r="E82" s="521"/>
      <c r="F82" s="522"/>
      <c r="G82" s="523">
        <f>G72</f>
        <v>200451.18741908</v>
      </c>
      <c r="H82" s="524">
        <f>H72+H78</f>
        <v>119511391.45999999</v>
      </c>
      <c r="I82" s="525">
        <f>I72</f>
        <v>3578984.6543000005</v>
      </c>
      <c r="J82" s="524">
        <f>J72+J78</f>
        <v>29158943.590000004</v>
      </c>
      <c r="K82" s="526">
        <f>H82+J82</f>
        <v>148670335.05000001</v>
      </c>
      <c r="L82" s="340"/>
    </row>
    <row r="83" spans="2:14" ht="15" x14ac:dyDescent="0.2">
      <c r="B83" s="256"/>
      <c r="C83" s="519"/>
      <c r="D83" s="527" t="s">
        <v>211</v>
      </c>
      <c r="E83" s="528"/>
      <c r="F83" s="528"/>
      <c r="G83" s="529">
        <f>G82/8760</f>
        <v>22.882555641447489</v>
      </c>
      <c r="H83" s="530"/>
      <c r="I83" s="531"/>
      <c r="J83" s="530"/>
      <c r="K83" s="532"/>
      <c r="L83" s="340"/>
    </row>
    <row r="84" spans="2:14" ht="15" x14ac:dyDescent="0.2">
      <c r="B84" s="256"/>
      <c r="C84" s="262"/>
      <c r="D84" s="261"/>
      <c r="E84" s="261"/>
      <c r="F84" s="261"/>
      <c r="G84" s="260"/>
      <c r="H84" s="258"/>
      <c r="I84" s="259"/>
      <c r="J84" s="258"/>
      <c r="K84" s="257"/>
    </row>
    <row r="85" spans="2:14" ht="15" x14ac:dyDescent="0.25">
      <c r="B85" s="256"/>
      <c r="E85" s="533" t="s">
        <v>210</v>
      </c>
      <c r="F85" s="534"/>
      <c r="G85" s="419"/>
      <c r="H85" s="535">
        <f>(H38+H61)/H72</f>
        <v>0.11620427849571295</v>
      </c>
      <c r="I85" s="536"/>
      <c r="J85" s="537">
        <f>(J38+J61)/J72</f>
        <v>9.7427922492463764E-2</v>
      </c>
      <c r="K85" s="538"/>
    </row>
    <row r="86" spans="2:14" x14ac:dyDescent="0.2">
      <c r="B86" s="256"/>
      <c r="F86" s="380" t="s">
        <v>209</v>
      </c>
      <c r="G86" s="538"/>
      <c r="H86" s="539"/>
      <c r="I86" s="538"/>
      <c r="J86" s="539"/>
      <c r="K86" s="538"/>
    </row>
    <row r="87" spans="2:14" x14ac:dyDescent="0.2">
      <c r="B87" s="256"/>
      <c r="F87" s="380" t="s">
        <v>208</v>
      </c>
      <c r="G87" s="538"/>
      <c r="H87" s="539"/>
      <c r="I87" s="538"/>
      <c r="J87" s="539"/>
      <c r="K87" s="538"/>
    </row>
    <row r="88" spans="2:14" x14ac:dyDescent="0.2">
      <c r="E88" s="313"/>
      <c r="F88" s="313"/>
      <c r="G88" s="540"/>
      <c r="H88" s="539"/>
      <c r="I88" s="538"/>
      <c r="J88" s="539"/>
      <c r="K88" s="538"/>
    </row>
    <row r="89" spans="2:14" ht="26.25" customHeight="1" x14ac:dyDescent="0.2">
      <c r="B89" s="256"/>
      <c r="E89" s="685" t="s">
        <v>207</v>
      </c>
      <c r="F89" s="686"/>
      <c r="G89" s="686"/>
      <c r="H89" s="541">
        <f>(H48+H50+SUM(H67:H68))/(H23+H33)</f>
        <v>4.9880436229990638E-2</v>
      </c>
      <c r="I89" s="542"/>
      <c r="J89" s="541">
        <f>(J48+J50+SUM(J67:J68))/(J23+J33)</f>
        <v>2.7133556429949406E-2</v>
      </c>
      <c r="K89" s="538"/>
    </row>
    <row r="90" spans="2:14" ht="21" customHeight="1" x14ac:dyDescent="0.25">
      <c r="B90" s="256"/>
      <c r="E90" s="543" t="s">
        <v>206</v>
      </c>
      <c r="F90" s="485"/>
      <c r="G90" s="485"/>
      <c r="H90" s="544">
        <f>(H48+H50+SUM(H67:H68))</f>
        <v>4414555.8</v>
      </c>
      <c r="I90" s="545"/>
      <c r="J90" s="544">
        <f>(J48+J50+SUM(J67:J68))</f>
        <v>645337.30000000005</v>
      </c>
      <c r="K90" s="538"/>
    </row>
    <row r="91" spans="2:14" ht="27" customHeight="1" x14ac:dyDescent="0.2">
      <c r="B91" s="256"/>
      <c r="F91" s="678" t="s">
        <v>205</v>
      </c>
      <c r="G91" s="678"/>
      <c r="H91" s="678"/>
      <c r="I91" s="678"/>
      <c r="J91" s="678"/>
    </row>
    <row r="92" spans="2:14" ht="18.95" customHeight="1" x14ac:dyDescent="0.2">
      <c r="F92" s="678" t="s">
        <v>204</v>
      </c>
      <c r="G92" s="678"/>
      <c r="H92" s="678"/>
      <c r="I92" s="678"/>
      <c r="J92" s="678"/>
    </row>
    <row r="93" spans="2:14" x14ac:dyDescent="0.2">
      <c r="B93" s="256"/>
    </row>
    <row r="98" spans="3:8" ht="15" x14ac:dyDescent="0.25">
      <c r="C98" s="380"/>
      <c r="H98" s="546"/>
    </row>
  </sheetData>
  <mergeCells count="6">
    <mergeCell ref="F92:J92"/>
    <mergeCell ref="G1:I1"/>
    <mergeCell ref="J1:K2"/>
    <mergeCell ref="D3:F3"/>
    <mergeCell ref="E89:G89"/>
    <mergeCell ref="F91:J91"/>
  </mergeCells>
  <hyperlinks>
    <hyperlink ref="G4" location="'2024 Sector View Electric'!A1" display="MWh Savings"/>
    <hyperlink ref="H4" location="'2024 Sector View Electric'!A1" display="Electric Rider Budget"/>
    <hyperlink ref="I4" location="'2024 Sector View Gas'!A1" display="Therm Savings"/>
    <hyperlink ref="J4" location="'2024 Sector View Gas'!A1" display="Gas Rider Budget"/>
  </hyperlinks>
  <pageMargins left="0.28000000000000003" right="0.3" top="0.75" bottom="0.75" header="0.3" footer="0.3"/>
  <pageSetup paperSize="17" scale="80" orientation="portrait" r:id="rId1"/>
  <headerFooter>
    <oddHeader>&amp;R&amp;G</oddHeader>
    <oddFooter>&amp;R&amp;G</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F771402AD9AB24EA1F4888778750E4C" ma:contentTypeVersion="12" ma:contentTypeDescription="" ma:contentTypeScope="" ma:versionID="b8487f1c7de6013614896f3322a76a3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2024-08-29T07:00:00+00:00</OpenedDate>
    <SignificantOrder xmlns="dc463f71-b30c-4ab2-9473-d307f9d35888">false</SignificantOrder>
    <Date1 xmlns="dc463f71-b30c-4ab2-9473-d307f9d35888">2024-08-29T07:00:00+00:00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240646</DocketNumber>
    <DelegatedOrder xmlns="dc463f71-b30c-4ab2-9473-d307f9d35888">false</DelegatedOrder>
  </documentManagement>
</p:properties>
</file>

<file path=customXml/itemProps1.xml><?xml version="1.0" encoding="utf-8"?>
<ds:datastoreItem xmlns:ds="http://schemas.openxmlformats.org/officeDocument/2006/customXml" ds:itemID="{9493476C-80D2-477E-9D12-732D1D0E9C41}"/>
</file>

<file path=customXml/itemProps2.xml><?xml version="1.0" encoding="utf-8"?>
<ds:datastoreItem xmlns:ds="http://schemas.openxmlformats.org/officeDocument/2006/customXml" ds:itemID="{623F2D8F-A946-4B61-8156-DB6AF1810CA2}"/>
</file>

<file path=customXml/itemProps3.xml><?xml version="1.0" encoding="utf-8"?>
<ds:datastoreItem xmlns:ds="http://schemas.openxmlformats.org/officeDocument/2006/customXml" ds:itemID="{2C18F259-3523-4AD0-B712-29CF7F45E28F}"/>
</file>

<file path=customXml/itemProps4.xml><?xml version="1.0" encoding="utf-8"?>
<ds:datastoreItem xmlns:ds="http://schemas.openxmlformats.org/officeDocument/2006/customXml" ds:itemID="{003DC592-F21D-4BE5-8EC8-01EBE2DB99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Revenue Requirement Limit Test</vt:lpstr>
      <vt:lpstr>Statutory Language</vt:lpstr>
      <vt:lpstr>Denominator→</vt:lpstr>
      <vt:lpstr>Elect Rev Req Proposed</vt:lpstr>
      <vt:lpstr>Gas Rev Req Proposed</vt:lpstr>
      <vt:lpstr>Numerator→</vt:lpstr>
      <vt:lpstr>Sch 129 Low Inc Rev Req</vt:lpstr>
      <vt:lpstr>Sch 129D Bill Disc Rt Rev Req</vt:lpstr>
      <vt:lpstr>Sch 120 Conservation Rev Req</vt:lpstr>
      <vt:lpstr>Community Solar</vt:lpstr>
      <vt:lpstr>Sch. 111 CCA Credit</vt:lpstr>
      <vt:lpstr>Non-Test→</vt:lpstr>
      <vt:lpstr>CCA LI Decarbonization </vt:lpstr>
      <vt:lpstr>LIHEAP</vt:lpstr>
      <vt:lpstr>Pledge Payment Pivot</vt:lpstr>
      <vt:lpstr>Pledge Payment Post Conversion </vt:lpstr>
      <vt:lpstr>WHF Donations </vt:lpstr>
      <vt:lpstr>WA Families Clean Energy Cr</vt:lpstr>
      <vt:lpstr>'Gas Rev Req Proposed'!Print_Area</vt:lpstr>
      <vt:lpstr>'Sch 129D Bill Disc Rt Rev Req'!Print_Area</vt:lpstr>
      <vt:lpstr>'Sch. 111 CCA Credit'!Print_Area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dc:creator>
  <cp:lastModifiedBy>Pham, Linh</cp:lastModifiedBy>
  <cp:lastPrinted>2024-07-30T23:39:16Z</cp:lastPrinted>
  <dcterms:created xsi:type="dcterms:W3CDTF">2024-07-30T21:29:33Z</dcterms:created>
  <dcterms:modified xsi:type="dcterms:W3CDTF">2024-08-26T22:56:19Z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0x0101006E56B4D1795A2E4DB2F0B01679ED314A001F771402AD9AB24EA1F4888778750E4C</vt:lpwstr>
  </property>
  <property fmtid="{D5CDD505-2E9C-101B-9397-08002B2CF9AE}" pid="3" name="_docset_NoMedatataSyncRequired">
    <vt:lpwstr>False</vt:lpwstr>
  </property>
</Properties>
</file>