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LeMay\Fuel Surcharge\Grays Harbor\2024\August\"/>
    </mc:Choice>
  </mc:AlternateContent>
  <xr:revisionPtr revIDLastSave="0" documentId="13_ncr:1_{38D29516-D16E-4EB5-8EB0-C249F12D7C5C}" xr6:coauthVersionLast="47" xr6:coauthVersionMax="47" xr10:uidLastSave="{00000000-0000-0000-0000-000000000000}"/>
  <workbookProtection workbookAlgorithmName="SHA-512" workbookHashValue="/GHS7keJFAZazpdMrjDYP5u4CigBzA5pdAKbY1c7EEl59K52KlQEzxMlJhTTxLHQVdAb8rxpyp7pJxXbEMF2wQ==" workbookSaltValue="JIlQfEw9gEdP4lm8rdbFy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7" l="1"/>
  <c r="M60" i="7"/>
  <c r="C60" i="7" s="1"/>
  <c r="E38" i="7"/>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tc={D22A8C90-5A91-4179-99AB-C5DFA9AD2A1B}</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D39" authorId="2" shapeId="0" xr:uid="{D22A8C90-5A91-4179-99AB-C5DFA9AD2A1B}">
      <text>
        <t>[Threaded comment]
Your version of Excel allows you to read this threaded comment; however, any edits to it will get removed if the file is opened in a newer version of Excel. Learn more: https://go.microsoft.com/fwlink/?linkid=870924
Comment:
    Jeanine reported 21,813 from 2024 grc</t>
      </text>
    </comment>
    <comment ref="A46" authorId="3"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4"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5"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6"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7"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8"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<sst xmlns="http://schemas.openxmlformats.org/spreadsheetml/2006/main" count="609" uniqueCount="293">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</sst>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2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2" fontId="23" fillId="19" borderId="18" xfId="5" applyNumberFormat="1" applyFont="1" applyFill="1" applyBorder="1" applyAlignment="1" applyProtection="1">
      <alignmen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D39" dT="2024-05-01T14:37:23.24" personId="{24E6BDF7-E4F2-429E-A03E-2CAFF6201FC6}" id="{D22A8C90-5A91-4179-99AB-C5DFA9AD2A1B}">
    <text>Jeanine reported 21,813 from 2024 grc</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63"/>
  <sheetViews>
    <sheetView tabSelected="1" zoomScale="96" zoomScaleNormal="96" zoomScaleSheetLayoutView="90" zoomScalePageLayoutView="80" workbookViewId="0">
      <selection sqref="A1:F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6" t="s">
        <v>0</v>
      </c>
      <c r="B1" s="236"/>
      <c r="C1" s="236"/>
      <c r="D1" s="236"/>
      <c r="E1" s="236"/>
      <c r="F1" s="236"/>
    </row>
    <row r="2" spans="1:6" ht="26.25" customHeight="1" x14ac:dyDescent="0.2">
      <c r="A2" s="226" t="s">
        <v>1</v>
      </c>
      <c r="B2" s="227"/>
      <c r="C2" s="58" t="s">
        <v>2</v>
      </c>
      <c r="D2" s="246" t="s">
        <v>188</v>
      </c>
      <c r="E2" s="246"/>
      <c r="F2" s="246"/>
    </row>
    <row r="3" spans="1:6" ht="5.25" customHeight="1" x14ac:dyDescent="0.2">
      <c r="A3" s="228"/>
      <c r="B3" s="229"/>
      <c r="C3" s="59"/>
      <c r="D3" s="59"/>
      <c r="F3" s="59"/>
    </row>
    <row r="4" spans="1:6" x14ac:dyDescent="0.2">
      <c r="A4" s="228"/>
      <c r="B4" s="229"/>
      <c r="C4" s="60" t="s">
        <v>4</v>
      </c>
      <c r="D4" s="248">
        <v>45505</v>
      </c>
      <c r="E4" s="248"/>
      <c r="F4" s="248"/>
    </row>
    <row r="5" spans="1:6" ht="5.25" customHeight="1" x14ac:dyDescent="0.2">
      <c r="A5" s="228"/>
      <c r="B5" s="229"/>
      <c r="C5" s="59"/>
      <c r="D5" s="59"/>
      <c r="F5" s="59"/>
    </row>
    <row r="6" spans="1:6" x14ac:dyDescent="0.2">
      <c r="A6" s="228"/>
      <c r="B6" s="229"/>
      <c r="C6" s="60" t="s">
        <v>5</v>
      </c>
      <c r="D6" s="233">
        <v>6092288</v>
      </c>
      <c r="E6" s="233"/>
      <c r="F6" s="233"/>
    </row>
    <row r="7" spans="1:6" x14ac:dyDescent="0.2">
      <c r="A7" s="249"/>
      <c r="B7" s="249"/>
      <c r="C7" s="249"/>
      <c r="D7" s="249"/>
      <c r="E7" s="249"/>
      <c r="F7" s="249"/>
    </row>
    <row r="8" spans="1:6" ht="28.5" customHeight="1" x14ac:dyDescent="0.2">
      <c r="A8" s="226" t="s">
        <v>6</v>
      </c>
      <c r="B8" s="227"/>
      <c r="C8" s="61" t="s">
        <v>7</v>
      </c>
      <c r="D8" s="235">
        <f>IF(AND(D2&gt;"", D4&gt;0, D6&gt;0), F45, 0)</f>
        <v>1.239006E-2</v>
      </c>
      <c r="E8" s="235"/>
      <c r="F8" s="235"/>
    </row>
    <row r="9" spans="1:6" ht="5.25" customHeight="1" x14ac:dyDescent="0.2">
      <c r="A9" s="228"/>
      <c r="B9" s="229"/>
      <c r="C9" s="62"/>
      <c r="D9" s="62"/>
      <c r="E9" s="62"/>
      <c r="F9" s="62"/>
    </row>
    <row r="10" spans="1:6" ht="29.25" customHeight="1" x14ac:dyDescent="0.2">
      <c r="A10" s="228"/>
      <c r="B10" s="229"/>
      <c r="C10" s="61" t="s">
        <v>8</v>
      </c>
      <c r="D10" s="247">
        <f>IF(AND(D2&gt;"", D4&gt;0, D6&gt;0), IF(F45&lt;F61, F45,F61), 0)</f>
        <v>4.6491074042133331E-4</v>
      </c>
      <c r="E10" s="247"/>
      <c r="F10" s="247"/>
    </row>
    <row r="11" spans="1:6" ht="5.25" customHeight="1" x14ac:dyDescent="0.2">
      <c r="A11" s="228"/>
      <c r="B11" s="229"/>
      <c r="C11" s="62"/>
      <c r="D11" s="62"/>
      <c r="E11" s="62"/>
      <c r="F11" s="62"/>
    </row>
    <row r="12" spans="1:6" ht="39" customHeight="1" x14ac:dyDescent="0.2">
      <c r="A12" s="228"/>
      <c r="B12" s="229"/>
      <c r="C12" s="234"/>
      <c r="D12" s="234"/>
      <c r="E12" s="234"/>
      <c r="F12" s="234"/>
    </row>
    <row r="13" spans="1:6" x14ac:dyDescent="0.2">
      <c r="A13" s="63"/>
      <c r="B13" s="64"/>
      <c r="C13" s="64"/>
      <c r="D13" s="65"/>
      <c r="E13" s="63"/>
      <c r="F13" s="63"/>
    </row>
    <row r="14" spans="1:6" ht="25.5" x14ac:dyDescent="0.2">
      <c r="A14" s="66" t="s">
        <v>9</v>
      </c>
      <c r="B14" s="59"/>
      <c r="C14" s="60"/>
      <c r="D14" s="59"/>
      <c r="F14" s="59"/>
    </row>
    <row r="15" spans="1:6" x14ac:dyDescent="0.2">
      <c r="A15" s="59">
        <v>1</v>
      </c>
      <c r="B15" s="237" t="s">
        <v>10</v>
      </c>
      <c r="C15" s="238"/>
      <c r="D15" s="238"/>
      <c r="E15" s="238"/>
      <c r="F15" s="239"/>
    </row>
    <row r="16" spans="1:6" x14ac:dyDescent="0.2">
      <c r="A16" s="59">
        <v>2</v>
      </c>
      <c r="C16" s="57" t="s">
        <v>11</v>
      </c>
      <c r="F16" s="67">
        <f>IF(D2="","",VLOOKUP(D2,CompanyInfo,3, FALSE))</f>
        <v>4870249</v>
      </c>
    </row>
    <row r="17" spans="1:6" x14ac:dyDescent="0.2">
      <c r="A17" s="59">
        <v>3</v>
      </c>
      <c r="C17" s="57" t="s">
        <v>12</v>
      </c>
      <c r="F17" s="67">
        <f>IF(D2="","",VLOOKUP(D2,CompanyInfo,4, FALSE))</f>
        <v>228218</v>
      </c>
    </row>
    <row r="18" spans="1:6" x14ac:dyDescent="0.2">
      <c r="A18" s="59">
        <v>4</v>
      </c>
      <c r="C18" s="57" t="s">
        <v>13</v>
      </c>
      <c r="F18" s="68">
        <f>IF(D4="","",VLOOKUP(D2,CompanyInfo,5, FALSE))</f>
        <v>44286</v>
      </c>
    </row>
    <row r="19" spans="1:6" x14ac:dyDescent="0.2">
      <c r="A19" s="59">
        <v>5</v>
      </c>
      <c r="C19" s="57" t="s">
        <v>14</v>
      </c>
      <c r="F19" s="68">
        <f>IF(D4="","",VLOOKUP(D2,CompanyInfo,6,FALSE ))</f>
        <v>44409</v>
      </c>
    </row>
    <row r="20" spans="1:6" x14ac:dyDescent="0.2">
      <c r="A20" s="59">
        <v>6</v>
      </c>
      <c r="C20" s="60" t="s">
        <v>15</v>
      </c>
      <c r="F20" s="213">
        <f>IF(D2="","",VLOOKUP(D2,CompanyInfo,2, FALSE))</f>
        <v>2</v>
      </c>
    </row>
    <row r="21" spans="1:6" x14ac:dyDescent="0.2">
      <c r="A21" s="59">
        <v>7</v>
      </c>
      <c r="B21" s="59"/>
      <c r="C21" s="60" t="s">
        <v>16</v>
      </c>
      <c r="D21" s="59"/>
      <c r="F21" s="213" t="str">
        <f>IF(D2="","",VLOOKUP(D2,CompanyInfo,9,FALSE ))</f>
        <v>West</v>
      </c>
    </row>
    <row r="22" spans="1:6" x14ac:dyDescent="0.2">
      <c r="A22" s="59">
        <v>8</v>
      </c>
      <c r="B22" s="59"/>
      <c r="C22" s="60" t="s">
        <v>17</v>
      </c>
      <c r="D22" s="59"/>
      <c r="F22" s="67">
        <f>IF(D2="","",VLOOKUP(D2,CompanyInfo,7,FALSE ))</f>
        <v>5713098</v>
      </c>
    </row>
    <row r="23" spans="1:6" x14ac:dyDescent="0.2">
      <c r="A23" s="59">
        <v>9</v>
      </c>
      <c r="B23" s="59"/>
      <c r="C23" s="60"/>
      <c r="D23" s="59"/>
      <c r="F23" s="59"/>
    </row>
    <row r="24" spans="1:6" x14ac:dyDescent="0.2">
      <c r="A24" s="59">
        <v>10</v>
      </c>
      <c r="B24" s="240" t="s">
        <v>18</v>
      </c>
      <c r="C24" s="241"/>
      <c r="D24" s="241"/>
      <c r="E24" s="241"/>
      <c r="F24" s="242"/>
    </row>
    <row r="25" spans="1:6" x14ac:dyDescent="0.2">
      <c r="A25" s="59">
        <v>11</v>
      </c>
      <c r="C25" s="60" t="s">
        <v>19</v>
      </c>
      <c r="F25" s="67">
        <f>+F17</f>
        <v>228218</v>
      </c>
    </row>
    <row r="26" spans="1:6" x14ac:dyDescent="0.2">
      <c r="A26" s="59">
        <v>12</v>
      </c>
      <c r="C26" s="69" t="s">
        <v>20</v>
      </c>
      <c r="E26" s="59" t="s">
        <v>21</v>
      </c>
      <c r="F26" s="70">
        <f>+F16</f>
        <v>4870249</v>
      </c>
    </row>
    <row r="27" spans="1:6" x14ac:dyDescent="0.2">
      <c r="A27" s="59">
        <v>13</v>
      </c>
      <c r="C27" s="57" t="s">
        <v>22</v>
      </c>
      <c r="E27" s="59" t="s">
        <v>23</v>
      </c>
      <c r="F27" s="71">
        <f>F17/F16</f>
        <v>4.6859616417969596E-2</v>
      </c>
    </row>
    <row r="28" spans="1:6" x14ac:dyDescent="0.2">
      <c r="A28" s="59">
        <v>14</v>
      </c>
      <c r="C28" s="57" t="s">
        <v>24</v>
      </c>
      <c r="E28" s="59" t="s">
        <v>25</v>
      </c>
      <c r="F28" s="72">
        <v>100</v>
      </c>
    </row>
    <row r="29" spans="1:6" x14ac:dyDescent="0.2">
      <c r="A29" s="59">
        <v>15</v>
      </c>
      <c r="C29" s="57" t="s">
        <v>26</v>
      </c>
      <c r="E29" s="59" t="s">
        <v>23</v>
      </c>
      <c r="F29" s="73">
        <f>ROUND(F27,4)</f>
        <v>4.6899999999999997E-2</v>
      </c>
    </row>
    <row r="30" spans="1:6" x14ac:dyDescent="0.2">
      <c r="A30" s="59">
        <v>16</v>
      </c>
    </row>
    <row r="31" spans="1:6" x14ac:dyDescent="0.2">
      <c r="A31" s="59">
        <v>17</v>
      </c>
      <c r="B31" s="240" t="s">
        <v>27</v>
      </c>
      <c r="C31" s="241"/>
      <c r="D31" s="241"/>
      <c r="E31" s="241"/>
      <c r="F31" s="242"/>
    </row>
    <row r="32" spans="1:6"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3.9994999999999998</v>
      </c>
    </row>
    <row r="33" spans="1:6" x14ac:dyDescent="0.2">
      <c r="A33" s="59">
        <v>19</v>
      </c>
      <c r="C33" s="69" t="s">
        <v>30</v>
      </c>
      <c r="E33" s="59" t="s">
        <v>31</v>
      </c>
      <c r="F33" s="75">
        <f>+IF(F21="West",(+VLOOKUP(F18,'Weekly OPIS Averages'!B15:J323,9,FALSE)),(+VLOOKUP(F18,'Weekly OPIS Averages'!M15:U323,9,FALSE)))</f>
        <v>2.7070833333333333</v>
      </c>
    </row>
    <row r="34" spans="1:6" x14ac:dyDescent="0.2">
      <c r="A34" s="59">
        <v>20</v>
      </c>
      <c r="C34" s="57" t="s">
        <v>32</v>
      </c>
      <c r="E34" s="59" t="s">
        <v>23</v>
      </c>
      <c r="F34" s="76">
        <f>+F32-F33</f>
        <v>1.2924166666666665</v>
      </c>
    </row>
    <row r="35" spans="1:6" x14ac:dyDescent="0.2">
      <c r="A35" s="59">
        <v>21</v>
      </c>
      <c r="C35" s="69" t="s">
        <v>33</v>
      </c>
      <c r="E35" s="59" t="s">
        <v>21</v>
      </c>
      <c r="F35" s="77">
        <f>+F33</f>
        <v>2.7070833333333333</v>
      </c>
    </row>
    <row r="36" spans="1:6" x14ac:dyDescent="0.2">
      <c r="A36" s="59">
        <v>22</v>
      </c>
      <c r="C36" s="57" t="s">
        <v>34</v>
      </c>
      <c r="E36" s="59" t="s">
        <v>23</v>
      </c>
      <c r="F36" s="71">
        <f>F34/F35</f>
        <v>0.47742034785285514</v>
      </c>
    </row>
    <row r="37" spans="1:6" x14ac:dyDescent="0.2">
      <c r="A37" s="59">
        <v>23</v>
      </c>
      <c r="C37" s="57" t="s">
        <v>24</v>
      </c>
      <c r="E37" s="59" t="s">
        <v>25</v>
      </c>
      <c r="F37" s="72">
        <v>100</v>
      </c>
    </row>
    <row r="38" spans="1:6" x14ac:dyDescent="0.2">
      <c r="A38" s="59">
        <v>24</v>
      </c>
      <c r="C38" s="57" t="s">
        <v>35</v>
      </c>
      <c r="E38" s="59" t="s">
        <v>23</v>
      </c>
      <c r="F38" s="73">
        <f>ROUND(F36,4)</f>
        <v>0.47739999999999999</v>
      </c>
    </row>
    <row r="39" spans="1:6" x14ac:dyDescent="0.2">
      <c r="A39" s="59">
        <v>25</v>
      </c>
    </row>
    <row r="40" spans="1:6" ht="56.25" customHeight="1" x14ac:dyDescent="0.2">
      <c r="A40" s="78">
        <v>26</v>
      </c>
      <c r="B40" s="243" t="s">
        <v>36</v>
      </c>
      <c r="C40" s="244"/>
      <c r="D40" s="244"/>
      <c r="E40" s="244"/>
      <c r="F40" s="245"/>
    </row>
    <row r="41" spans="1:6" x14ac:dyDescent="0.2">
      <c r="A41" s="59">
        <v>27</v>
      </c>
      <c r="C41" s="69" t="s">
        <v>37</v>
      </c>
      <c r="F41" s="79">
        <f>F29</f>
        <v>4.6899999999999997E-2</v>
      </c>
    </row>
    <row r="42" spans="1:6" x14ac:dyDescent="0.2">
      <c r="A42" s="59">
        <v>28</v>
      </c>
      <c r="C42" s="69" t="s">
        <v>38</v>
      </c>
      <c r="E42" s="59" t="s">
        <v>25</v>
      </c>
      <c r="F42" s="80">
        <f>F38</f>
        <v>0.47739999999999999</v>
      </c>
    </row>
    <row r="43" spans="1:6" x14ac:dyDescent="0.2">
      <c r="A43" s="59">
        <v>29</v>
      </c>
      <c r="B43" s="57" t="s">
        <v>39</v>
      </c>
      <c r="C43" s="57" t="s">
        <v>40</v>
      </c>
      <c r="E43" s="59" t="s">
        <v>23</v>
      </c>
      <c r="F43" s="79">
        <f>F42*F41</f>
        <v>2.239006E-2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1.239006E-2</v>
      </c>
    </row>
    <row r="46" spans="1:6" ht="13.5" thickTop="1" x14ac:dyDescent="0.2">
      <c r="A46" s="59">
        <v>32</v>
      </c>
      <c r="C46" s="69"/>
    </row>
    <row r="47" spans="1:6" ht="64.5" customHeight="1" x14ac:dyDescent="0.2">
      <c r="A47" s="78">
        <v>33</v>
      </c>
      <c r="B47" s="230" t="s">
        <v>43</v>
      </c>
      <c r="C47" s="231"/>
      <c r="D47" s="231"/>
      <c r="E47" s="231"/>
      <c r="F47" s="232"/>
    </row>
    <row r="48" spans="1:6" x14ac:dyDescent="0.2">
      <c r="A48" s="59">
        <v>34</v>
      </c>
      <c r="C48" s="57" t="s">
        <v>44</v>
      </c>
      <c r="F48" s="79">
        <f>F45</f>
        <v>1.239006E-2</v>
      </c>
    </row>
    <row r="49" spans="1:6" x14ac:dyDescent="0.2">
      <c r="A49" s="59">
        <v>35</v>
      </c>
      <c r="C49" s="57" t="s">
        <v>45</v>
      </c>
      <c r="E49" s="59" t="s">
        <v>25</v>
      </c>
      <c r="F49" s="70">
        <f>F16</f>
        <v>4870249</v>
      </c>
    </row>
    <row r="50" spans="1:6" x14ac:dyDescent="0.2">
      <c r="A50" s="59">
        <v>36</v>
      </c>
      <c r="C50" s="57" t="s">
        <v>46</v>
      </c>
      <c r="E50" s="59" t="s">
        <v>23</v>
      </c>
      <c r="F50" s="67">
        <f>F49*F48</f>
        <v>60342.677324939999</v>
      </c>
    </row>
    <row r="51" spans="1:6" x14ac:dyDescent="0.2">
      <c r="A51" s="59">
        <v>37</v>
      </c>
    </row>
    <row r="52" spans="1:6" x14ac:dyDescent="0.2">
      <c r="A52" s="59">
        <v>38</v>
      </c>
      <c r="C52" s="57" t="s">
        <v>47</v>
      </c>
      <c r="F52" s="79">
        <f>F29</f>
        <v>4.6899999999999997E-2</v>
      </c>
    </row>
    <row r="53" spans="1:6" x14ac:dyDescent="0.2">
      <c r="A53" s="59">
        <v>39</v>
      </c>
      <c r="C53" s="57" t="s">
        <v>48</v>
      </c>
      <c r="E53" s="59" t="s">
        <v>25</v>
      </c>
      <c r="F53" s="70">
        <f>IF(D6&gt;F22, D6, F22)</f>
        <v>6092288</v>
      </c>
    </row>
    <row r="54" spans="1:6" x14ac:dyDescent="0.2">
      <c r="A54" s="59">
        <v>40</v>
      </c>
      <c r="C54" s="57" t="s">
        <v>49</v>
      </c>
      <c r="E54" s="59" t="s">
        <v>23</v>
      </c>
      <c r="F54" s="67">
        <f>F53*F52</f>
        <v>285728.30719999998</v>
      </c>
    </row>
    <row r="55" spans="1:6" x14ac:dyDescent="0.2">
      <c r="A55" s="59">
        <v>41</v>
      </c>
      <c r="F55" s="67"/>
    </row>
    <row r="56" spans="1:6" x14ac:dyDescent="0.2">
      <c r="A56" s="59">
        <v>42</v>
      </c>
      <c r="C56" s="57" t="s">
        <v>50</v>
      </c>
      <c r="F56" s="67">
        <f>F17</f>
        <v>228218</v>
      </c>
    </row>
    <row r="57" spans="1:6" x14ac:dyDescent="0.2">
      <c r="A57" s="59">
        <v>43</v>
      </c>
      <c r="C57" s="57" t="s">
        <v>51</v>
      </c>
      <c r="E57" s="59" t="s">
        <v>52</v>
      </c>
      <c r="F57" s="67">
        <f>F50</f>
        <v>60342.677324939999</v>
      </c>
    </row>
    <row r="58" spans="1:6" x14ac:dyDescent="0.2">
      <c r="A58" s="59">
        <v>44</v>
      </c>
      <c r="C58" s="57" t="s">
        <v>53</v>
      </c>
      <c r="E58" s="59" t="s">
        <v>31</v>
      </c>
      <c r="F58" s="70">
        <f>F54</f>
        <v>285728.30719999998</v>
      </c>
    </row>
    <row r="59" spans="1:6" x14ac:dyDescent="0.2">
      <c r="A59" s="59">
        <v>45</v>
      </c>
      <c r="C59" s="57" t="s">
        <v>54</v>
      </c>
      <c r="E59" s="59" t="s">
        <v>23</v>
      </c>
      <c r="F59" s="67">
        <f>F56+F57-F58</f>
        <v>2832.3701249400037</v>
      </c>
    </row>
    <row r="60" spans="1:6" x14ac:dyDescent="0.2">
      <c r="A60" s="59">
        <v>46</v>
      </c>
      <c r="C60" s="57" t="s">
        <v>55</v>
      </c>
      <c r="E60" s="59" t="s">
        <v>21</v>
      </c>
      <c r="F60" s="83">
        <f>F53</f>
        <v>6092288</v>
      </c>
    </row>
    <row r="61" spans="1:6" ht="13.5" thickBot="1" x14ac:dyDescent="0.25">
      <c r="A61" s="59">
        <v>47</v>
      </c>
      <c r="C61" s="84" t="s">
        <v>56</v>
      </c>
      <c r="E61" s="59" t="s">
        <v>23</v>
      </c>
      <c r="F61" s="82">
        <f>IF(AND(D2&gt;"", D4&gt;0, D6&gt;0), IF(F60=0, 0, F59/F60), 0)</f>
        <v>4.6491074042133331E-4</v>
      </c>
    </row>
    <row r="62" spans="1:6" ht="13.5" thickTop="1" x14ac:dyDescent="0.2"/>
    <row r="63" spans="1:6" x14ac:dyDescent="0.2">
      <c r="A63" s="224">
        <f ca="1">NOW()</f>
        <v>45481.637077893516</v>
      </c>
      <c r="B63" s="224"/>
      <c r="C63" s="224"/>
      <c r="D63" s="225" t="s">
        <v>57</v>
      </c>
      <c r="E63" s="225"/>
      <c r="F63" s="22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08"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
      <c r="A235" s="43">
        <v>45444</v>
      </c>
      <c r="C235" s="44">
        <f>+IF('Weekly OPIS Averages'!D247&gt;0,'Weekly OPIS Averages'!D247,"NA")</f>
        <v>4.1100000000000003</v>
      </c>
      <c r="E235" s="44">
        <f>+IF('Weekly OPIS Averages'!F247&gt;0,'Weekly OPIS Averages'!F247,"NA")</f>
        <v>4.1434999999999995</v>
      </c>
      <c r="G235" s="44">
        <f>+IF('Weekly OPIS Averages'!H247&gt;0,'Weekly OPIS Averages'!H247,"NA")</f>
        <v>4.1463333333333336</v>
      </c>
      <c r="J235" s="43">
        <v>45444</v>
      </c>
      <c r="L235" s="44">
        <f>+IF('Weekly OPIS Averages'!O247&gt;0,'Weekly OPIS Averages'!O247,"NA")</f>
        <v>4.1100000000000003</v>
      </c>
      <c r="N235" s="44">
        <f>+IF('Weekly OPIS Averages'!Q247&gt;0,'Weekly OPIS Averages'!Q247,"NA")</f>
        <v>4.1434999999999995</v>
      </c>
      <c r="P235" s="44">
        <f>+IF('Weekly OPIS Averages'!S247&gt;0,'Weekly OPIS Averages'!S247,"NA")</f>
        <v>4.1463333333333336</v>
      </c>
    </row>
    <row r="236" spans="1:16" x14ac:dyDescent="0.2">
      <c r="A236" s="43">
        <v>45474</v>
      </c>
      <c r="C236" s="44">
        <f>+IF('Weekly OPIS Averages'!D248&gt;0,'Weekly OPIS Averages'!D248,"NA")</f>
        <v>3.96</v>
      </c>
      <c r="E236" s="44">
        <f>+IF('Weekly OPIS Averages'!F248&gt;0,'Weekly OPIS Averages'!F248,"NA")</f>
        <v>4.0350000000000001</v>
      </c>
      <c r="G236" s="44">
        <f>+IF('Weekly OPIS Averages'!H248&gt;0,'Weekly OPIS Averages'!H248,"NA")</f>
        <v>4.0823333333333336</v>
      </c>
      <c r="J236" s="43">
        <v>45474</v>
      </c>
      <c r="L236" s="44">
        <f>+IF('Weekly OPIS Averages'!O248&gt;0,'Weekly OPIS Averages'!O248,"NA")</f>
        <v>3.96</v>
      </c>
      <c r="N236" s="44">
        <f>+IF('Weekly OPIS Averages'!Q248&gt;0,'Weekly OPIS Averages'!Q248,"NA")</f>
        <v>4.0350000000000001</v>
      </c>
      <c r="P236" s="44">
        <f>+IF('Weekly OPIS Averages'!S248&gt;0,'Weekly OPIS Averages'!S248,"NA")</f>
        <v>4.0823333333333336</v>
      </c>
    </row>
    <row r="237" spans="1:16" x14ac:dyDescent="0.2">
      <c r="A237" s="43">
        <v>45505</v>
      </c>
      <c r="C237" s="44">
        <f>+IF('Weekly OPIS Averages'!D249&gt;0,'Weekly OPIS Averages'!D249,"NA")</f>
        <v>4.0389999999999997</v>
      </c>
      <c r="E237" s="44">
        <f>+IF('Weekly OPIS Averages'!F249&gt;0,'Weekly OPIS Averages'!F249,"NA")</f>
        <v>3.9994999999999998</v>
      </c>
      <c r="G237" s="44">
        <f>+IF('Weekly OPIS Averages'!H249&gt;0,'Weekly OPIS Averages'!H249,"NA")</f>
        <v>4.0363333333333333</v>
      </c>
      <c r="J237" s="43">
        <v>45505</v>
      </c>
      <c r="L237" s="44">
        <f>+IF('Weekly OPIS Averages'!O249&gt;0,'Weekly OPIS Averages'!O249,"NA")</f>
        <v>4.0389999999999997</v>
      </c>
      <c r="N237" s="44">
        <f>+IF('Weekly OPIS Averages'!Q249&gt;0,'Weekly OPIS Averages'!Q249,"NA")</f>
        <v>3.9994999999999998</v>
      </c>
      <c r="P237" s="44">
        <f>+IF('Weekly OPIS Averages'!S249&gt;0,'Weekly OPIS Averages'!S249,"NA")</f>
        <v>4.0363333333333333</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2:U323"/>
  <sheetViews>
    <sheetView zoomScaleNormal="100" workbookViewId="0">
      <pane ySplit="3" topLeftCell="A215" activePane="bottomLeft" state="frozen"/>
      <selection activeCell="I14" sqref="I14"/>
      <selection pane="bottomLeft" activeCell="D249" sqref="D249"/>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1"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1"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1"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1"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1"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1"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1"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1"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1"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1"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1"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1"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1" x14ac:dyDescent="0.2">
      <c r="B221" s="49">
        <v>44620</v>
      </c>
      <c r="D221" s="127">
        <v>4.266</v>
      </c>
      <c r="F221" s="128">
        <f t="shared" si="35"/>
        <v>4.1619999999999999</v>
      </c>
      <c r="G221" s="128"/>
      <c r="H221" s="128">
        <f t="shared" si="36"/>
        <v>4.093</v>
      </c>
      <c r="I221" s="128"/>
      <c r="J221" s="128">
        <f t="shared" si="37"/>
        <v>3.6929999999999996</v>
      </c>
      <c r="K221" s="124"/>
      <c r="L221" s="125"/>
      <c r="M221" s="216">
        <v>44620</v>
      </c>
      <c r="N221" s="124"/>
      <c r="O221" s="126">
        <f t="shared" si="34"/>
        <v>4.266</v>
      </c>
      <c r="P221" s="124"/>
      <c r="Q221" s="124">
        <f t="shared" si="38"/>
        <v>4.1619999999999999</v>
      </c>
      <c r="R221" s="124"/>
      <c r="S221" s="124">
        <f t="shared" si="39"/>
        <v>4.093</v>
      </c>
      <c r="T221" s="124"/>
      <c r="U221" s="124">
        <f t="shared" si="40"/>
        <v>3.6929999999999996</v>
      </c>
    </row>
    <row r="222" spans="2:21" x14ac:dyDescent="0.2">
      <c r="B222" s="49">
        <v>44651</v>
      </c>
      <c r="D222" s="204">
        <v>5.2789999999999999</v>
      </c>
      <c r="F222" s="128">
        <f t="shared" si="35"/>
        <v>4.7725</v>
      </c>
      <c r="G222" s="128"/>
      <c r="H222" s="128">
        <f t="shared" si="36"/>
        <v>4.5343333333333335</v>
      </c>
      <c r="I222" s="128"/>
      <c r="J222" s="128">
        <f t="shared" si="37"/>
        <v>3.8619166666666671</v>
      </c>
      <c r="K222" s="124"/>
      <c r="L222" s="125"/>
      <c r="M222" s="216">
        <v>44651</v>
      </c>
      <c r="N222" s="124"/>
      <c r="O222" s="126">
        <f t="shared" si="34"/>
        <v>5.2789999999999999</v>
      </c>
      <c r="P222" s="124"/>
      <c r="Q222" s="124">
        <f t="shared" si="38"/>
        <v>4.7725</v>
      </c>
      <c r="R222" s="124"/>
      <c r="S222" s="124">
        <f t="shared" si="39"/>
        <v>4.5343333333333335</v>
      </c>
      <c r="T222" s="124"/>
      <c r="U222" s="124">
        <f t="shared" si="40"/>
        <v>3.8619166666666671</v>
      </c>
    </row>
    <row r="223" spans="2:21"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6">
        <v>44681</v>
      </c>
      <c r="N223" s="124"/>
      <c r="O223" s="126">
        <f t="shared" si="34"/>
        <v>5.2930000000000001</v>
      </c>
      <c r="P223" s="124"/>
      <c r="Q223" s="124">
        <f t="shared" si="38"/>
        <v>5.2859999999999996</v>
      </c>
      <c r="R223" s="124"/>
      <c r="S223" s="124">
        <f t="shared" si="39"/>
        <v>4.9460000000000006</v>
      </c>
      <c r="T223" s="124"/>
      <c r="U223" s="124">
        <f t="shared" si="40"/>
        <v>4.0320833333333335</v>
      </c>
    </row>
    <row r="224" spans="2:21"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6">
        <v>44712</v>
      </c>
      <c r="N224" s="124"/>
      <c r="O224" s="126">
        <f t="shared" si="34"/>
        <v>5.6189999999999998</v>
      </c>
      <c r="P224" s="124"/>
      <c r="Q224" s="124">
        <f t="shared" si="38"/>
        <v>5.4559999999999995</v>
      </c>
      <c r="R224" s="124"/>
      <c r="S224" s="124">
        <f t="shared" si="39"/>
        <v>5.3969999999999994</v>
      </c>
      <c r="T224" s="124"/>
      <c r="U224" s="124">
        <f t="shared" si="40"/>
        <v>4.2205833333333329</v>
      </c>
    </row>
    <row r="225" spans="2:21" x14ac:dyDescent="0.2">
      <c r="B225" s="49">
        <v>44742</v>
      </c>
      <c r="D225" s="204">
        <v>6.0220000000000002</v>
      </c>
      <c r="F225" s="128">
        <f t="shared" si="35"/>
        <v>5.8205</v>
      </c>
      <c r="G225" s="128"/>
      <c r="H225" s="128">
        <f t="shared" si="36"/>
        <v>5.6446666666666658</v>
      </c>
      <c r="I225" s="128"/>
      <c r="J225" s="128">
        <f t="shared" si="37"/>
        <v>4.4334999999999996</v>
      </c>
      <c r="K225" s="124"/>
      <c r="L225" s="125"/>
      <c r="M225" s="216">
        <v>44742</v>
      </c>
      <c r="N225" s="124"/>
      <c r="O225" s="126">
        <f t="shared" si="34"/>
        <v>6.0220000000000002</v>
      </c>
      <c r="P225" s="124"/>
      <c r="Q225" s="124">
        <f t="shared" si="38"/>
        <v>5.8205</v>
      </c>
      <c r="R225" s="124"/>
      <c r="S225" s="124">
        <f t="shared" si="39"/>
        <v>5.6446666666666658</v>
      </c>
      <c r="T225" s="124"/>
      <c r="U225" s="124">
        <f t="shared" si="40"/>
        <v>4.4334999999999996</v>
      </c>
    </row>
    <row r="226" spans="2:21" x14ac:dyDescent="0.2">
      <c r="B226" s="49">
        <v>44773</v>
      </c>
      <c r="D226" s="204">
        <v>5.84</v>
      </c>
      <c r="F226" s="128">
        <f t="shared" si="35"/>
        <v>5.931</v>
      </c>
      <c r="G226" s="128"/>
      <c r="H226" s="128">
        <f t="shared" si="36"/>
        <v>5.8270000000000008</v>
      </c>
      <c r="I226" s="128"/>
      <c r="J226" s="128">
        <f t="shared" si="37"/>
        <v>4.6216666666666661</v>
      </c>
      <c r="K226" s="124"/>
      <c r="L226" s="125"/>
      <c r="M226" s="216">
        <v>44773</v>
      </c>
      <c r="N226" s="124"/>
      <c r="O226" s="126">
        <f t="shared" si="34"/>
        <v>5.84</v>
      </c>
      <c r="P226" s="124"/>
      <c r="Q226" s="124">
        <f t="shared" si="38"/>
        <v>5.931</v>
      </c>
      <c r="R226" s="124"/>
      <c r="S226" s="124">
        <f t="shared" si="39"/>
        <v>5.8270000000000008</v>
      </c>
      <c r="T226" s="124"/>
      <c r="U226" s="124">
        <f t="shared" si="40"/>
        <v>4.6216666666666661</v>
      </c>
    </row>
    <row r="227" spans="2:21"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6">
        <v>44804</v>
      </c>
      <c r="N227" s="124"/>
      <c r="O227" s="126">
        <f t="shared" si="34"/>
        <v>5.2350000000000003</v>
      </c>
      <c r="P227" s="124"/>
      <c r="Q227" s="124">
        <f t="shared" si="38"/>
        <v>5.5374999999999996</v>
      </c>
      <c r="R227" s="124"/>
      <c r="S227" s="124">
        <f t="shared" si="39"/>
        <v>5.6990000000000007</v>
      </c>
      <c r="T227" s="124"/>
      <c r="U227" s="124">
        <f t="shared" si="40"/>
        <v>4.7528333333333341</v>
      </c>
    </row>
    <row r="228" spans="2:21"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6">
        <v>44834</v>
      </c>
      <c r="N228" s="124"/>
      <c r="O228" s="126">
        <f t="shared" si="34"/>
        <v>5.1829999999999998</v>
      </c>
      <c r="P228" s="124"/>
      <c r="Q228" s="124">
        <f t="shared" si="38"/>
        <v>5.2089999999999996</v>
      </c>
      <c r="R228" s="124"/>
      <c r="S228" s="124">
        <f t="shared" si="39"/>
        <v>5.4193333333333333</v>
      </c>
      <c r="T228" s="124"/>
      <c r="U228" s="124">
        <f t="shared" si="40"/>
        <v>4.8794999999999993</v>
      </c>
    </row>
    <row r="229" spans="2:21"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6">
        <v>44865</v>
      </c>
      <c r="N229" s="124"/>
      <c r="O229" s="126">
        <f t="shared" si="34"/>
        <v>5.4119999999999999</v>
      </c>
      <c r="P229" s="124"/>
      <c r="Q229" s="124">
        <f t="shared" si="38"/>
        <v>5.2974999999999994</v>
      </c>
      <c r="R229" s="124"/>
      <c r="S229" s="124">
        <f t="shared" si="39"/>
        <v>5.2766666666666664</v>
      </c>
      <c r="T229" s="124"/>
      <c r="U229" s="124">
        <f t="shared" si="40"/>
        <v>5.0127499999999996</v>
      </c>
    </row>
    <row r="230" spans="2:21"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6">
        <v>44895</v>
      </c>
      <c r="N230" s="124"/>
      <c r="O230" s="126">
        <f t="shared" si="34"/>
        <v>5.4009999999999998</v>
      </c>
      <c r="P230" s="124"/>
      <c r="Q230" s="124">
        <f t="shared" si="38"/>
        <v>5.4064999999999994</v>
      </c>
      <c r="R230" s="124"/>
      <c r="S230" s="124">
        <f t="shared" si="39"/>
        <v>5.3319999999999999</v>
      </c>
      <c r="T230" s="124"/>
      <c r="U230" s="124">
        <f t="shared" si="40"/>
        <v>5.1302499999999993</v>
      </c>
    </row>
    <row r="231" spans="2:21"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6">
        <v>44926</v>
      </c>
      <c r="N231" s="124"/>
      <c r="O231" s="126">
        <f t="shared" si="34"/>
        <v>4.9800000000000004</v>
      </c>
      <c r="P231" s="124"/>
      <c r="Q231" s="124">
        <f t="shared" si="38"/>
        <v>5.1905000000000001</v>
      </c>
      <c r="R231" s="124"/>
      <c r="S231" s="124">
        <f t="shared" si="39"/>
        <v>5.2643333333333331</v>
      </c>
      <c r="T231" s="124"/>
      <c r="U231" s="124">
        <f t="shared" si="40"/>
        <v>5.2156666666666665</v>
      </c>
    </row>
    <row r="232" spans="2:21"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6">
        <v>44957</v>
      </c>
      <c r="N232" s="124"/>
      <c r="O232" s="126">
        <f t="shared" si="34"/>
        <v>4.7530000000000001</v>
      </c>
      <c r="P232" s="124"/>
      <c r="Q232" s="124">
        <f t="shared" si="38"/>
        <v>4.8665000000000003</v>
      </c>
      <c r="R232" s="124"/>
      <c r="S232" s="124">
        <f t="shared" si="39"/>
        <v>5.0446666666666671</v>
      </c>
      <c r="T232" s="124"/>
      <c r="U232" s="124">
        <f t="shared" si="40"/>
        <v>5.2735833333333337</v>
      </c>
    </row>
    <row r="233" spans="2:21"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6">
        <v>44985</v>
      </c>
      <c r="N233" s="124"/>
      <c r="O233" s="126">
        <f t="shared" si="34"/>
        <v>4.6429999999999998</v>
      </c>
      <c r="P233" s="124"/>
      <c r="Q233" s="124">
        <f t="shared" si="38"/>
        <v>4.6980000000000004</v>
      </c>
      <c r="R233" s="124"/>
      <c r="S233" s="124">
        <f t="shared" si="39"/>
        <v>4.7920000000000007</v>
      </c>
      <c r="T233" s="124"/>
      <c r="U233" s="124">
        <f t="shared" si="40"/>
        <v>5.3050000000000006</v>
      </c>
    </row>
    <row r="234" spans="2:21" x14ac:dyDescent="0.2">
      <c r="B234" s="49">
        <v>45016</v>
      </c>
      <c r="D234" s="212">
        <v>4.4880000000000004</v>
      </c>
      <c r="F234" s="128">
        <f t="shared" si="35"/>
        <v>4.5655000000000001</v>
      </c>
      <c r="G234" s="128"/>
      <c r="H234" s="128">
        <f t="shared" si="36"/>
        <v>4.6280000000000001</v>
      </c>
      <c r="I234" s="128"/>
      <c r="J234" s="128">
        <f t="shared" si="37"/>
        <v>5.2390833333333333</v>
      </c>
      <c r="K234" s="124"/>
      <c r="L234" s="125"/>
      <c r="M234" s="216">
        <v>45016</v>
      </c>
      <c r="N234" s="124"/>
      <c r="O234" s="126">
        <f t="shared" si="34"/>
        <v>4.4880000000000004</v>
      </c>
      <c r="P234" s="124"/>
      <c r="Q234" s="124">
        <f t="shared" si="38"/>
        <v>4.5655000000000001</v>
      </c>
      <c r="R234" s="124"/>
      <c r="S234" s="124">
        <f t="shared" si="39"/>
        <v>4.6280000000000001</v>
      </c>
      <c r="T234" s="124"/>
      <c r="U234" s="124">
        <f t="shared" si="40"/>
        <v>5.2390833333333333</v>
      </c>
    </row>
    <row r="235" spans="2:21" x14ac:dyDescent="0.2">
      <c r="B235" s="49">
        <v>45046</v>
      </c>
      <c r="D235" s="204">
        <v>4.4589999999999996</v>
      </c>
      <c r="F235" s="128">
        <f t="shared" si="35"/>
        <v>4.4734999999999996</v>
      </c>
      <c r="G235" s="128"/>
      <c r="H235" s="128">
        <f t="shared" si="36"/>
        <v>4.53</v>
      </c>
      <c r="I235" s="128"/>
      <c r="J235" s="128">
        <f t="shared" si="37"/>
        <v>5.1695833333333345</v>
      </c>
      <c r="K235" s="124"/>
      <c r="L235" s="125"/>
      <c r="M235" s="216">
        <v>45046</v>
      </c>
      <c r="N235" s="124"/>
      <c r="O235" s="126">
        <f t="shared" si="34"/>
        <v>4.4589999999999996</v>
      </c>
      <c r="P235" s="124"/>
      <c r="Q235" s="124">
        <f t="shared" si="38"/>
        <v>4.4734999999999996</v>
      </c>
      <c r="R235" s="124"/>
      <c r="S235" s="124">
        <f t="shared" si="39"/>
        <v>4.53</v>
      </c>
      <c r="T235" s="124"/>
      <c r="U235" s="124">
        <f t="shared" si="40"/>
        <v>5.1695833333333345</v>
      </c>
    </row>
    <row r="236" spans="2:21"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6">
        <v>45077</v>
      </c>
      <c r="N236" s="124"/>
      <c r="O236" s="126">
        <f t="shared" si="34"/>
        <v>4.3049999999999997</v>
      </c>
      <c r="P236" s="124"/>
      <c r="Q236" s="124">
        <f t="shared" si="38"/>
        <v>4.3819999999999997</v>
      </c>
      <c r="R236" s="124"/>
      <c r="S236" s="124">
        <f t="shared" si="39"/>
        <v>4.4173333333333327</v>
      </c>
      <c r="T236" s="124"/>
      <c r="U236" s="124">
        <f t="shared" si="40"/>
        <v>5.0600833333333339</v>
      </c>
    </row>
    <row r="237" spans="2:21" x14ac:dyDescent="0.2">
      <c r="B237" s="49">
        <v>45107</v>
      </c>
      <c r="D237" s="204">
        <v>4.109</v>
      </c>
      <c r="F237" s="128">
        <f t="shared" si="35"/>
        <v>4.2069999999999999</v>
      </c>
      <c r="G237" s="128"/>
      <c r="H237" s="128">
        <f t="shared" si="36"/>
        <v>4.2909999999999995</v>
      </c>
      <c r="I237" s="128"/>
      <c r="J237" s="128">
        <f t="shared" si="37"/>
        <v>4.9006666666666669</v>
      </c>
      <c r="K237" s="124"/>
      <c r="L237" s="125"/>
      <c r="M237" s="216">
        <v>45107</v>
      </c>
      <c r="N237" s="124"/>
      <c r="O237" s="126">
        <f t="shared" si="34"/>
        <v>4.109</v>
      </c>
      <c r="P237" s="124"/>
      <c r="Q237" s="124">
        <f t="shared" si="38"/>
        <v>4.2069999999999999</v>
      </c>
      <c r="R237" s="124"/>
      <c r="S237" s="124">
        <f t="shared" si="39"/>
        <v>4.2909999999999995</v>
      </c>
      <c r="T237" s="124"/>
      <c r="U237" s="124">
        <f t="shared" si="40"/>
        <v>4.9006666666666669</v>
      </c>
    </row>
    <row r="238" spans="2:21"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6">
        <v>45138</v>
      </c>
      <c r="N238" s="124"/>
      <c r="O238" s="126">
        <f t="shared" si="34"/>
        <v>4.4009999999999998</v>
      </c>
      <c r="P238" s="124"/>
      <c r="Q238" s="124">
        <f t="shared" si="38"/>
        <v>4.2549999999999999</v>
      </c>
      <c r="R238" s="124"/>
      <c r="S238" s="124">
        <f t="shared" si="39"/>
        <v>4.2716666666666665</v>
      </c>
      <c r="T238" s="124"/>
      <c r="U238" s="124">
        <f t="shared" si="40"/>
        <v>4.7807500000000003</v>
      </c>
    </row>
    <row r="239" spans="2:21"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6">
        <v>45169</v>
      </c>
      <c r="N239" s="124"/>
      <c r="O239" s="126">
        <f t="shared" si="34"/>
        <v>5.0279999999999996</v>
      </c>
      <c r="P239" s="124"/>
      <c r="Q239" s="124">
        <f t="shared" si="38"/>
        <v>4.7144999999999992</v>
      </c>
      <c r="R239" s="124"/>
      <c r="S239" s="124">
        <f t="shared" si="39"/>
        <v>4.512666666666667</v>
      </c>
      <c r="T239" s="124"/>
      <c r="U239" s="124">
        <f t="shared" si="40"/>
        <v>4.7634999999999996</v>
      </c>
    </row>
    <row r="240" spans="2:21" x14ac:dyDescent="0.2">
      <c r="B240" s="49">
        <v>45199</v>
      </c>
      <c r="D240" s="204">
        <v>5.19</v>
      </c>
      <c r="F240" s="128">
        <f t="shared" si="35"/>
        <v>5.109</v>
      </c>
      <c r="G240" s="128"/>
      <c r="H240" s="128">
        <f t="shared" si="36"/>
        <v>4.8730000000000002</v>
      </c>
      <c r="I240" s="128"/>
      <c r="J240" s="128">
        <f t="shared" si="37"/>
        <v>4.7640833333333328</v>
      </c>
      <c r="K240" s="124"/>
      <c r="L240" s="125"/>
      <c r="M240" s="216">
        <v>45199</v>
      </c>
      <c r="N240" s="124"/>
      <c r="O240" s="126">
        <f t="shared" si="34"/>
        <v>5.19</v>
      </c>
      <c r="P240" s="124"/>
      <c r="Q240" s="124">
        <f t="shared" si="38"/>
        <v>5.109</v>
      </c>
      <c r="R240" s="124"/>
      <c r="S240" s="124">
        <f t="shared" si="39"/>
        <v>4.8730000000000002</v>
      </c>
      <c r="T240" s="124"/>
      <c r="U240" s="124">
        <f t="shared" si="40"/>
        <v>4.7640833333333328</v>
      </c>
    </row>
    <row r="241" spans="2:21"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6">
        <v>45230</v>
      </c>
      <c r="N241" s="124"/>
      <c r="O241" s="126">
        <f t="shared" si="34"/>
        <v>4.8730000000000002</v>
      </c>
      <c r="P241" s="124"/>
      <c r="Q241" s="124">
        <f t="shared" si="38"/>
        <v>5.0315000000000003</v>
      </c>
      <c r="R241" s="124"/>
      <c r="S241" s="124">
        <f t="shared" si="39"/>
        <v>5.030333333333334</v>
      </c>
      <c r="T241" s="124"/>
      <c r="U241" s="124">
        <f t="shared" si="40"/>
        <v>4.7191666666666663</v>
      </c>
    </row>
    <row r="242" spans="2:21" x14ac:dyDescent="0.2">
      <c r="B242" s="49">
        <v>45260</v>
      </c>
      <c r="D242" s="204">
        <v>4.49</v>
      </c>
      <c r="F242" s="128">
        <f t="shared" si="35"/>
        <v>4.6814999999999998</v>
      </c>
      <c r="G242" s="128"/>
      <c r="H242" s="128">
        <f t="shared" si="36"/>
        <v>4.851</v>
      </c>
      <c r="I242" s="128"/>
      <c r="J242" s="128">
        <f t="shared" si="37"/>
        <v>4.6432500000000001</v>
      </c>
      <c r="K242" s="124"/>
      <c r="L242" s="125"/>
      <c r="M242" s="216">
        <v>45260</v>
      </c>
      <c r="N242" s="124"/>
      <c r="O242" s="126">
        <f t="shared" si="34"/>
        <v>4.49</v>
      </c>
      <c r="P242" s="124"/>
      <c r="Q242" s="124">
        <f t="shared" si="38"/>
        <v>4.6814999999999998</v>
      </c>
      <c r="R242" s="124"/>
      <c r="S242" s="124">
        <f t="shared" si="39"/>
        <v>4.851</v>
      </c>
      <c r="T242" s="124"/>
      <c r="U242" s="124">
        <f t="shared" si="40"/>
        <v>4.6432500000000001</v>
      </c>
    </row>
    <row r="243" spans="2:21"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6">
        <v>45291</v>
      </c>
      <c r="N243" s="124"/>
      <c r="O243" s="126">
        <f t="shared" si="34"/>
        <v>4.1260000000000003</v>
      </c>
      <c r="P243" s="124"/>
      <c r="Q243" s="124">
        <f t="shared" si="38"/>
        <v>4.3079999999999998</v>
      </c>
      <c r="R243" s="124"/>
      <c r="S243" s="124">
        <f t="shared" si="39"/>
        <v>4.4963333333333333</v>
      </c>
      <c r="T243" s="124"/>
      <c r="U243" s="124">
        <f t="shared" si="40"/>
        <v>4.5720833333333326</v>
      </c>
    </row>
    <row r="244" spans="2:21" x14ac:dyDescent="0.2">
      <c r="B244" s="49">
        <v>45322</v>
      </c>
      <c r="D244" s="204">
        <v>4.0110000000000001</v>
      </c>
      <c r="F244" s="128">
        <f t="shared" si="35"/>
        <v>4.0685000000000002</v>
      </c>
      <c r="G244" s="128"/>
      <c r="H244" s="128">
        <f t="shared" si="36"/>
        <v>4.2089999999999996</v>
      </c>
      <c r="I244" s="128"/>
      <c r="J244" s="128">
        <f t="shared" si="37"/>
        <v>4.5102500000000001</v>
      </c>
      <c r="K244" s="124"/>
      <c r="L244" s="125"/>
      <c r="M244" s="216">
        <v>45322</v>
      </c>
      <c r="N244" s="124"/>
      <c r="O244" s="126">
        <f t="shared" si="34"/>
        <v>4.0110000000000001</v>
      </c>
      <c r="P244" s="124"/>
      <c r="Q244" s="124">
        <f t="shared" si="38"/>
        <v>4.0685000000000002</v>
      </c>
      <c r="R244" s="124"/>
      <c r="S244" s="124">
        <f t="shared" si="39"/>
        <v>4.2089999999999996</v>
      </c>
      <c r="T244" s="124"/>
      <c r="U244" s="124">
        <f t="shared" si="40"/>
        <v>4.5102500000000001</v>
      </c>
    </row>
    <row r="245" spans="2:21" x14ac:dyDescent="0.2">
      <c r="B245" s="49">
        <v>45351</v>
      </c>
      <c r="D245" s="204">
        <v>4.1520000000000001</v>
      </c>
      <c r="F245" s="128">
        <f t="shared" si="35"/>
        <v>4.0815000000000001</v>
      </c>
      <c r="G245" s="128"/>
      <c r="H245" s="128">
        <f t="shared" si="36"/>
        <v>4.0963333333333338</v>
      </c>
      <c r="I245" s="128"/>
      <c r="J245" s="128">
        <f t="shared" si="37"/>
        <v>4.4693333333333332</v>
      </c>
      <c r="K245" s="124"/>
      <c r="L245" s="125"/>
      <c r="M245" s="216">
        <v>45351</v>
      </c>
      <c r="N245" s="124"/>
      <c r="O245" s="126">
        <f t="shared" si="34"/>
        <v>4.1520000000000001</v>
      </c>
      <c r="P245" s="124"/>
      <c r="Q245" s="124">
        <f t="shared" si="38"/>
        <v>4.0815000000000001</v>
      </c>
      <c r="R245" s="124"/>
      <c r="S245" s="124">
        <f t="shared" si="39"/>
        <v>4.0963333333333338</v>
      </c>
      <c r="T245" s="124"/>
      <c r="U245" s="124">
        <f t="shared" si="40"/>
        <v>4.4693333333333332</v>
      </c>
    </row>
    <row r="246" spans="2:21" x14ac:dyDescent="0.2">
      <c r="B246" s="49">
        <v>45382</v>
      </c>
      <c r="D246" s="204">
        <v>4.1769999999999996</v>
      </c>
      <c r="F246" s="128">
        <f t="shared" si="35"/>
        <v>4.1645000000000003</v>
      </c>
      <c r="G246" s="128"/>
      <c r="H246" s="128">
        <f t="shared" si="36"/>
        <v>4.1133333333333333</v>
      </c>
      <c r="I246" s="128"/>
      <c r="J246" s="128">
        <f t="shared" si="37"/>
        <v>4.4434166666666668</v>
      </c>
      <c r="K246" s="124"/>
      <c r="L246" s="125"/>
      <c r="M246" s="216">
        <v>45382</v>
      </c>
      <c r="N246" s="124"/>
      <c r="O246" s="126">
        <f t="shared" si="34"/>
        <v>4.1769999999999996</v>
      </c>
      <c r="P246" s="124"/>
      <c r="Q246" s="124">
        <f t="shared" si="38"/>
        <v>4.1645000000000003</v>
      </c>
      <c r="R246" s="124"/>
      <c r="S246" s="124">
        <f t="shared" si="39"/>
        <v>4.1133333333333333</v>
      </c>
      <c r="T246" s="124"/>
      <c r="U246" s="124">
        <f t="shared" si="40"/>
        <v>4.4434166666666668</v>
      </c>
    </row>
    <row r="247" spans="2:21" x14ac:dyDescent="0.2">
      <c r="B247" s="49">
        <v>45412</v>
      </c>
      <c r="D247" s="204">
        <v>4.1100000000000003</v>
      </c>
      <c r="F247" s="128">
        <f t="shared" si="35"/>
        <v>4.1434999999999995</v>
      </c>
      <c r="G247" s="128"/>
      <c r="H247" s="128">
        <f t="shared" si="36"/>
        <v>4.1463333333333336</v>
      </c>
      <c r="I247" s="128"/>
      <c r="J247" s="128">
        <f t="shared" si="37"/>
        <v>4.4143333333333334</v>
      </c>
      <c r="K247" s="124"/>
      <c r="L247" s="125"/>
      <c r="M247" s="216">
        <v>45412</v>
      </c>
      <c r="N247" s="124"/>
      <c r="O247" s="126">
        <f t="shared" si="34"/>
        <v>4.1100000000000003</v>
      </c>
      <c r="P247" s="124"/>
      <c r="Q247" s="124">
        <f t="shared" si="38"/>
        <v>4.1434999999999995</v>
      </c>
      <c r="R247" s="124"/>
      <c r="S247" s="124">
        <f t="shared" si="39"/>
        <v>4.1463333333333336</v>
      </c>
      <c r="T247" s="124"/>
      <c r="U247" s="124">
        <f t="shared" si="40"/>
        <v>4.4143333333333334</v>
      </c>
    </row>
    <row r="248" spans="2:21" x14ac:dyDescent="0.2">
      <c r="B248" s="49">
        <v>45443</v>
      </c>
      <c r="D248" s="204">
        <v>3.96</v>
      </c>
      <c r="F248" s="128">
        <f t="shared" si="35"/>
        <v>4.0350000000000001</v>
      </c>
      <c r="G248" s="128"/>
      <c r="H248" s="128">
        <f t="shared" si="36"/>
        <v>4.0823333333333336</v>
      </c>
      <c r="I248" s="128"/>
      <c r="J248" s="128">
        <f t="shared" si="37"/>
        <v>4.3855833333333338</v>
      </c>
      <c r="K248" s="124"/>
      <c r="L248" s="125"/>
      <c r="M248" s="216">
        <v>45443</v>
      </c>
      <c r="N248" s="124"/>
      <c r="O248" s="126">
        <f t="shared" si="34"/>
        <v>3.96</v>
      </c>
      <c r="P248" s="124"/>
      <c r="Q248" s="124">
        <f t="shared" si="38"/>
        <v>4.0350000000000001</v>
      </c>
      <c r="R248" s="124"/>
      <c r="S248" s="124">
        <f t="shared" si="39"/>
        <v>4.0823333333333336</v>
      </c>
      <c r="T248" s="124"/>
      <c r="U248" s="124">
        <f t="shared" si="40"/>
        <v>4.3855833333333338</v>
      </c>
    </row>
    <row r="249" spans="2:21" x14ac:dyDescent="0.2">
      <c r="B249" s="49">
        <v>45473</v>
      </c>
      <c r="D249" s="204">
        <v>4.0389999999999997</v>
      </c>
      <c r="F249" s="128">
        <f t="shared" si="35"/>
        <v>3.9994999999999998</v>
      </c>
      <c r="G249" s="128"/>
      <c r="H249" s="128">
        <f t="shared" si="36"/>
        <v>4.0363333333333333</v>
      </c>
      <c r="I249" s="128"/>
      <c r="J249" s="128">
        <f t="shared" si="37"/>
        <v>4.3797500000000005</v>
      </c>
      <c r="K249" s="124"/>
      <c r="L249" s="125"/>
      <c r="M249" s="216">
        <v>45473</v>
      </c>
      <c r="N249" s="124"/>
      <c r="O249" s="126">
        <f t="shared" si="34"/>
        <v>4.0389999999999997</v>
      </c>
      <c r="P249" s="124"/>
      <c r="Q249" s="124">
        <f t="shared" si="38"/>
        <v>3.9994999999999998</v>
      </c>
      <c r="R249" s="124"/>
      <c r="S249" s="124">
        <f t="shared" si="39"/>
        <v>4.0363333333333333</v>
      </c>
      <c r="T249" s="124"/>
      <c r="U249" s="124">
        <f t="shared" si="40"/>
        <v>4.3797500000000005</v>
      </c>
    </row>
    <row r="250" spans="2:21" x14ac:dyDescent="0.2">
      <c r="B250" s="49">
        <v>45504</v>
      </c>
      <c r="D250" s="122"/>
      <c r="F250" s="128" t="str">
        <f t="shared" si="35"/>
        <v>NA</v>
      </c>
      <c r="G250" s="128"/>
      <c r="H250" s="128" t="str">
        <f t="shared" si="36"/>
        <v>NA</v>
      </c>
      <c r="I250" s="128"/>
      <c r="J250" s="128" t="str">
        <f t="shared" si="37"/>
        <v>NA</v>
      </c>
      <c r="K250" s="124"/>
      <c r="L250" s="125"/>
      <c r="M250" s="216">
        <v>45504</v>
      </c>
      <c r="N250" s="124"/>
      <c r="O250" s="126">
        <f t="shared" si="34"/>
        <v>0</v>
      </c>
      <c r="P250" s="124"/>
      <c r="Q250" s="124" t="str">
        <f t="shared" si="38"/>
        <v>NA</v>
      </c>
      <c r="R250" s="124"/>
      <c r="S250" s="124" t="str">
        <f t="shared" si="39"/>
        <v>NA</v>
      </c>
      <c r="T250" s="124"/>
      <c r="U250" s="124" t="str">
        <f t="shared" si="40"/>
        <v>NA</v>
      </c>
    </row>
    <row r="251" spans="2:21" x14ac:dyDescent="0.2">
      <c r="B251" s="49">
        <v>45535</v>
      </c>
      <c r="D251" s="122"/>
      <c r="F251" s="128" t="str">
        <f t="shared" si="35"/>
        <v>NA</v>
      </c>
      <c r="G251" s="128"/>
      <c r="H251" s="128" t="str">
        <f t="shared" si="36"/>
        <v>NA</v>
      </c>
      <c r="I251" s="128"/>
      <c r="J251" s="128" t="str">
        <f t="shared" si="37"/>
        <v>NA</v>
      </c>
      <c r="K251" s="124"/>
      <c r="L251" s="125"/>
      <c r="M251" s="216">
        <v>45535</v>
      </c>
      <c r="N251" s="124"/>
      <c r="O251" s="126">
        <f t="shared" si="34"/>
        <v>0</v>
      </c>
      <c r="P251" s="124"/>
      <c r="Q251" s="124" t="str">
        <f t="shared" si="38"/>
        <v>NA</v>
      </c>
      <c r="R251" s="124"/>
      <c r="S251" s="124" t="str">
        <f t="shared" si="39"/>
        <v>NA</v>
      </c>
      <c r="T251" s="124"/>
      <c r="U251" s="124" t="str">
        <f t="shared" si="40"/>
        <v>NA</v>
      </c>
    </row>
    <row r="252" spans="2:21" x14ac:dyDescent="0.2">
      <c r="B252" s="49">
        <v>45565</v>
      </c>
      <c r="D252" s="122"/>
      <c r="F252" s="128" t="str">
        <f t="shared" si="35"/>
        <v>NA</v>
      </c>
      <c r="G252" s="128"/>
      <c r="H252" s="128" t="str">
        <f t="shared" si="36"/>
        <v>NA</v>
      </c>
      <c r="I252" s="128"/>
      <c r="J252" s="128" t="str">
        <f t="shared" si="37"/>
        <v>NA</v>
      </c>
      <c r="K252" s="124"/>
      <c r="L252" s="125"/>
      <c r="M252" s="216">
        <v>45565</v>
      </c>
      <c r="N252" s="124"/>
      <c r="O252" s="126">
        <f t="shared" si="34"/>
        <v>0</v>
      </c>
      <c r="P252" s="124"/>
      <c r="Q252" s="124" t="str">
        <f t="shared" si="38"/>
        <v>NA</v>
      </c>
      <c r="R252" s="124"/>
      <c r="S252" s="124" t="str">
        <f t="shared" si="39"/>
        <v>NA</v>
      </c>
      <c r="T252" s="124"/>
      <c r="U252" s="124" t="str">
        <f t="shared" si="40"/>
        <v>NA</v>
      </c>
    </row>
    <row r="253" spans="2:21" x14ac:dyDescent="0.2">
      <c r="B253" s="49">
        <v>45596</v>
      </c>
      <c r="D253" s="122"/>
      <c r="F253" s="128" t="str">
        <f t="shared" si="35"/>
        <v>NA</v>
      </c>
      <c r="G253" s="128"/>
      <c r="H253" s="128" t="str">
        <f t="shared" si="36"/>
        <v>NA</v>
      </c>
      <c r="I253" s="128"/>
      <c r="J253" s="128" t="str">
        <f t="shared" si="37"/>
        <v>NA</v>
      </c>
      <c r="K253" s="124"/>
      <c r="L253" s="125"/>
      <c r="M253" s="216">
        <v>45596</v>
      </c>
      <c r="N253" s="124"/>
      <c r="O253" s="126">
        <f t="shared" si="34"/>
        <v>0</v>
      </c>
      <c r="P253" s="124"/>
      <c r="Q253" s="124" t="str">
        <f t="shared" si="38"/>
        <v>NA</v>
      </c>
      <c r="R253" s="124"/>
      <c r="S253" s="124" t="str">
        <f t="shared" si="39"/>
        <v>NA</v>
      </c>
      <c r="T253" s="124"/>
      <c r="U253" s="124" t="str">
        <f t="shared" si="40"/>
        <v>NA</v>
      </c>
    </row>
    <row r="254" spans="2:21" x14ac:dyDescent="0.2">
      <c r="B254" s="49">
        <v>45626</v>
      </c>
      <c r="D254" s="122"/>
      <c r="F254" s="128" t="str">
        <f t="shared" si="35"/>
        <v>NA</v>
      </c>
      <c r="G254" s="128"/>
      <c r="H254" s="128" t="str">
        <f t="shared" si="36"/>
        <v>NA</v>
      </c>
      <c r="I254" s="128"/>
      <c r="J254" s="128" t="str">
        <f t="shared" si="37"/>
        <v>NA</v>
      </c>
      <c r="K254" s="124"/>
      <c r="L254" s="125"/>
      <c r="M254" s="216">
        <v>45626</v>
      </c>
      <c r="N254" s="124"/>
      <c r="O254" s="126">
        <f t="shared" si="34"/>
        <v>0</v>
      </c>
      <c r="P254" s="124"/>
      <c r="Q254" s="124" t="str">
        <f t="shared" si="38"/>
        <v>NA</v>
      </c>
      <c r="R254" s="124"/>
      <c r="S254" s="124" t="str">
        <f t="shared" si="39"/>
        <v>NA</v>
      </c>
      <c r="T254" s="124"/>
      <c r="U254" s="124" t="str">
        <f t="shared" si="40"/>
        <v>NA</v>
      </c>
    </row>
    <row r="255" spans="2:21" x14ac:dyDescent="0.2">
      <c r="B255" s="49">
        <v>45657</v>
      </c>
      <c r="D255" s="122"/>
      <c r="F255" s="128" t="str">
        <f t="shared" si="35"/>
        <v>NA</v>
      </c>
      <c r="G255" s="128"/>
      <c r="H255" s="128" t="str">
        <f t="shared" si="36"/>
        <v>NA</v>
      </c>
      <c r="I255" s="128"/>
      <c r="J255" s="128" t="str">
        <f t="shared" si="37"/>
        <v>NA</v>
      </c>
      <c r="K255" s="124"/>
      <c r="L255" s="125"/>
      <c r="M255" s="216">
        <v>45657</v>
      </c>
      <c r="N255" s="124"/>
      <c r="O255" s="126">
        <f t="shared" si="34"/>
        <v>0</v>
      </c>
      <c r="P255" s="124"/>
      <c r="Q255" s="124" t="str">
        <f t="shared" si="38"/>
        <v>NA</v>
      </c>
      <c r="R255" s="124"/>
      <c r="S255" s="124" t="str">
        <f t="shared" si="39"/>
        <v>NA</v>
      </c>
      <c r="T255" s="124"/>
      <c r="U255" s="124" t="str">
        <f t="shared" si="40"/>
        <v>NA</v>
      </c>
    </row>
    <row r="256" spans="2:21" x14ac:dyDescent="0.2">
      <c r="B256" s="49">
        <v>45688</v>
      </c>
      <c r="D256" s="122"/>
      <c r="F256" s="128" t="str">
        <f t="shared" si="35"/>
        <v>NA</v>
      </c>
      <c r="G256" s="128"/>
      <c r="H256" s="128" t="str">
        <f t="shared" si="36"/>
        <v>NA</v>
      </c>
      <c r="I256" s="128"/>
      <c r="J256" s="128" t="str">
        <f t="shared" si="37"/>
        <v>NA</v>
      </c>
      <c r="K256" s="124"/>
      <c r="L256" s="125"/>
      <c r="M256" s="216">
        <v>45688</v>
      </c>
      <c r="N256" s="124"/>
      <c r="O256" s="126">
        <f t="shared" si="34"/>
        <v>0</v>
      </c>
      <c r="P256" s="124"/>
      <c r="Q256" s="124" t="str">
        <f t="shared" si="38"/>
        <v>NA</v>
      </c>
      <c r="R256" s="124"/>
      <c r="S256" s="124" t="str">
        <f t="shared" si="39"/>
        <v>NA</v>
      </c>
      <c r="T256" s="124"/>
      <c r="U256" s="124" t="str">
        <f t="shared" si="40"/>
        <v>NA</v>
      </c>
    </row>
    <row r="257" spans="2:21" x14ac:dyDescent="0.2">
      <c r="B257" s="49">
        <v>45716</v>
      </c>
      <c r="D257" s="122"/>
      <c r="F257" s="128" t="str">
        <f t="shared" si="35"/>
        <v>NA</v>
      </c>
      <c r="G257" s="128"/>
      <c r="H257" s="128" t="str">
        <f t="shared" si="36"/>
        <v>NA</v>
      </c>
      <c r="I257" s="128"/>
      <c r="J257" s="128" t="str">
        <f t="shared" si="37"/>
        <v>NA</v>
      </c>
      <c r="K257" s="124"/>
      <c r="L257" s="125"/>
      <c r="M257" s="216">
        <v>45716</v>
      </c>
      <c r="N257" s="124"/>
      <c r="O257" s="126">
        <f t="shared" si="34"/>
        <v>0</v>
      </c>
      <c r="P257" s="124"/>
      <c r="Q257" s="124" t="str">
        <f t="shared" si="38"/>
        <v>NA</v>
      </c>
      <c r="R257" s="124"/>
      <c r="S257" s="124" t="str">
        <f t="shared" si="39"/>
        <v>NA</v>
      </c>
      <c r="T257" s="124"/>
      <c r="U257" s="124" t="str">
        <f t="shared" si="40"/>
        <v>NA</v>
      </c>
    </row>
    <row r="258" spans="2:21" x14ac:dyDescent="0.2">
      <c r="B258" s="49">
        <v>45747</v>
      </c>
      <c r="D258" s="122"/>
      <c r="F258" s="128" t="str">
        <f t="shared" si="35"/>
        <v>NA</v>
      </c>
      <c r="G258" s="128"/>
      <c r="H258" s="128" t="str">
        <f t="shared" si="36"/>
        <v>NA</v>
      </c>
      <c r="I258" s="128"/>
      <c r="J258" s="128" t="str">
        <f t="shared" si="37"/>
        <v>NA</v>
      </c>
      <c r="K258" s="124"/>
      <c r="L258" s="125"/>
      <c r="M258" s="216">
        <v>45747</v>
      </c>
      <c r="N258" s="124"/>
      <c r="O258" s="126">
        <f t="shared" si="34"/>
        <v>0</v>
      </c>
      <c r="P258" s="124"/>
      <c r="Q258" s="124" t="str">
        <f t="shared" si="38"/>
        <v>NA</v>
      </c>
      <c r="R258" s="124"/>
      <c r="S258" s="124" t="str">
        <f t="shared" si="39"/>
        <v>NA</v>
      </c>
      <c r="T258" s="124"/>
      <c r="U258" s="124" t="str">
        <f t="shared" si="40"/>
        <v>NA</v>
      </c>
    </row>
    <row r="259" spans="2:21" x14ac:dyDescent="0.2">
      <c r="B259" s="49">
        <v>45777</v>
      </c>
      <c r="D259" s="122"/>
      <c r="F259" s="128" t="str">
        <f t="shared" si="35"/>
        <v>NA</v>
      </c>
      <c r="G259" s="128"/>
      <c r="H259" s="128" t="str">
        <f t="shared" si="36"/>
        <v>NA</v>
      </c>
      <c r="I259" s="128"/>
      <c r="J259" s="128" t="str">
        <f t="shared" si="37"/>
        <v>NA</v>
      </c>
      <c r="K259" s="124"/>
      <c r="L259" s="125"/>
      <c r="M259" s="216">
        <v>45777</v>
      </c>
      <c r="N259" s="124"/>
      <c r="O259" s="126">
        <f t="shared" si="34"/>
        <v>0</v>
      </c>
      <c r="P259" s="124"/>
      <c r="Q259" s="124" t="str">
        <f t="shared" si="38"/>
        <v>NA</v>
      </c>
      <c r="R259" s="124"/>
      <c r="S259" s="124" t="str">
        <f t="shared" si="39"/>
        <v>NA</v>
      </c>
      <c r="T259" s="124"/>
      <c r="U259" s="124" t="str">
        <f t="shared" si="40"/>
        <v>NA</v>
      </c>
    </row>
    <row r="260" spans="2:21" x14ac:dyDescent="0.2">
      <c r="B260" s="49">
        <v>45808</v>
      </c>
      <c r="D260" s="122"/>
      <c r="F260" s="128" t="str">
        <f t="shared" si="35"/>
        <v>NA</v>
      </c>
      <c r="G260" s="128"/>
      <c r="H260" s="128" t="str">
        <f t="shared" si="36"/>
        <v>NA</v>
      </c>
      <c r="I260" s="128"/>
      <c r="J260" s="128" t="str">
        <f t="shared" si="37"/>
        <v>NA</v>
      </c>
      <c r="K260" s="124"/>
      <c r="L260" s="125"/>
      <c r="M260" s="216">
        <v>45808</v>
      </c>
      <c r="N260" s="124"/>
      <c r="O260" s="126">
        <f t="shared" si="34"/>
        <v>0</v>
      </c>
      <c r="P260" s="124"/>
      <c r="Q260" s="124" t="str">
        <f t="shared" si="38"/>
        <v>NA</v>
      </c>
      <c r="R260" s="124"/>
      <c r="S260" s="124" t="str">
        <f t="shared" si="39"/>
        <v>NA</v>
      </c>
      <c r="T260" s="124"/>
      <c r="U260" s="124" t="str">
        <f t="shared" si="40"/>
        <v>NA</v>
      </c>
    </row>
    <row r="261" spans="2:21" x14ac:dyDescent="0.2">
      <c r="B261" s="49">
        <v>45838</v>
      </c>
      <c r="D261" s="122"/>
      <c r="F261" s="128" t="str">
        <f t="shared" si="35"/>
        <v>NA</v>
      </c>
      <c r="G261" s="128"/>
      <c r="H261" s="128" t="str">
        <f t="shared" si="36"/>
        <v>NA</v>
      </c>
      <c r="I261" s="128"/>
      <c r="J261" s="128" t="str">
        <f t="shared" si="37"/>
        <v>NA</v>
      </c>
      <c r="K261" s="124"/>
      <c r="L261" s="125"/>
      <c r="M261" s="216">
        <v>45838</v>
      </c>
      <c r="N261" s="124"/>
      <c r="O261" s="126">
        <f t="shared" si="34"/>
        <v>0</v>
      </c>
      <c r="P261" s="124"/>
      <c r="Q261" s="124" t="str">
        <f t="shared" si="38"/>
        <v>NA</v>
      </c>
      <c r="R261" s="124"/>
      <c r="S261" s="124" t="str">
        <f t="shared" si="39"/>
        <v>NA</v>
      </c>
      <c r="T261" s="124"/>
      <c r="U261" s="124" t="str">
        <f t="shared" si="40"/>
        <v>NA</v>
      </c>
    </row>
    <row r="262" spans="2:21" x14ac:dyDescent="0.2">
      <c r="B262" s="49">
        <v>45869</v>
      </c>
      <c r="D262" s="122"/>
      <c r="F262" s="128" t="str">
        <f t="shared" si="35"/>
        <v>NA</v>
      </c>
      <c r="G262" s="128"/>
      <c r="H262" s="128" t="str">
        <f t="shared" si="36"/>
        <v>NA</v>
      </c>
      <c r="I262" s="128"/>
      <c r="J262" s="128" t="str">
        <f t="shared" si="37"/>
        <v>NA</v>
      </c>
      <c r="K262" s="124"/>
      <c r="L262" s="125"/>
      <c r="M262" s="216">
        <v>45869</v>
      </c>
      <c r="N262" s="124"/>
      <c r="O262" s="126">
        <f t="shared" si="34"/>
        <v>0</v>
      </c>
      <c r="P262" s="124"/>
      <c r="Q262" s="124" t="str">
        <f t="shared" si="38"/>
        <v>NA</v>
      </c>
      <c r="R262" s="124"/>
      <c r="S262" s="124" t="str">
        <f t="shared" si="39"/>
        <v>NA</v>
      </c>
      <c r="T262" s="124"/>
      <c r="U262" s="124" t="str">
        <f t="shared" si="40"/>
        <v>NA</v>
      </c>
    </row>
    <row r="263" spans="2:21" x14ac:dyDescent="0.2">
      <c r="B263" s="49">
        <v>45900</v>
      </c>
      <c r="D263" s="122"/>
      <c r="F263" s="128" t="str">
        <f t="shared" si="35"/>
        <v>NA</v>
      </c>
      <c r="G263" s="128"/>
      <c r="H263" s="128" t="str">
        <f t="shared" si="36"/>
        <v>NA</v>
      </c>
      <c r="I263" s="128"/>
      <c r="J263" s="128" t="str">
        <f t="shared" si="37"/>
        <v>NA</v>
      </c>
      <c r="K263" s="124"/>
      <c r="L263" s="125"/>
      <c r="M263" s="216">
        <v>45900</v>
      </c>
      <c r="N263" s="124"/>
      <c r="O263" s="126">
        <f t="shared" si="34"/>
        <v>0</v>
      </c>
      <c r="P263" s="124"/>
      <c r="Q263" s="124" t="str">
        <f t="shared" si="38"/>
        <v>NA</v>
      </c>
      <c r="R263" s="124"/>
      <c r="S263" s="124" t="str">
        <f t="shared" si="39"/>
        <v>NA</v>
      </c>
      <c r="T263" s="124"/>
      <c r="U263" s="124" t="str">
        <f t="shared" si="40"/>
        <v>NA</v>
      </c>
    </row>
    <row r="264" spans="2:21" x14ac:dyDescent="0.2">
      <c r="B264" s="49">
        <v>45930</v>
      </c>
      <c r="D264" s="122"/>
      <c r="F264" s="128" t="str">
        <f t="shared" si="35"/>
        <v>NA</v>
      </c>
      <c r="G264" s="128"/>
      <c r="H264" s="128" t="str">
        <f t="shared" si="36"/>
        <v>NA</v>
      </c>
      <c r="I264" s="128"/>
      <c r="J264" s="128" t="str">
        <f t="shared" si="37"/>
        <v>NA</v>
      </c>
      <c r="K264" s="124"/>
      <c r="L264" s="125"/>
      <c r="M264" s="216">
        <v>45930</v>
      </c>
      <c r="N264" s="124"/>
      <c r="O264" s="126">
        <f t="shared" si="34"/>
        <v>0</v>
      </c>
      <c r="P264" s="124"/>
      <c r="Q264" s="124" t="str">
        <f t="shared" si="38"/>
        <v>NA</v>
      </c>
      <c r="R264" s="124"/>
      <c r="S264" s="124" t="str">
        <f t="shared" si="39"/>
        <v>NA</v>
      </c>
      <c r="T264" s="124"/>
      <c r="U264" s="124" t="str">
        <f t="shared" si="40"/>
        <v>NA</v>
      </c>
    </row>
    <row r="265" spans="2:21" x14ac:dyDescent="0.2">
      <c r="B265" s="49">
        <v>45961</v>
      </c>
      <c r="D265" s="122"/>
      <c r="F265" s="128" t="str">
        <f t="shared" si="35"/>
        <v>NA</v>
      </c>
      <c r="G265" s="128"/>
      <c r="H265" s="128" t="str">
        <f t="shared" si="36"/>
        <v>NA</v>
      </c>
      <c r="I265" s="128"/>
      <c r="J265" s="128" t="str">
        <f t="shared" si="37"/>
        <v>NA</v>
      </c>
      <c r="K265" s="124"/>
      <c r="L265" s="125"/>
      <c r="M265" s="216">
        <v>45961</v>
      </c>
      <c r="N265" s="124"/>
      <c r="O265" s="126">
        <f t="shared" si="34"/>
        <v>0</v>
      </c>
      <c r="P265" s="124"/>
      <c r="Q265" s="124" t="str">
        <f t="shared" si="38"/>
        <v>NA</v>
      </c>
      <c r="R265" s="124"/>
      <c r="S265" s="124" t="str">
        <f t="shared" si="39"/>
        <v>NA</v>
      </c>
      <c r="T265" s="124"/>
      <c r="U265" s="124" t="str">
        <f t="shared" si="40"/>
        <v>NA</v>
      </c>
    </row>
    <row r="266" spans="2:21" x14ac:dyDescent="0.2">
      <c r="B266" s="49">
        <v>45991</v>
      </c>
      <c r="D266" s="122"/>
      <c r="F266" s="128" t="str">
        <f t="shared" si="35"/>
        <v>NA</v>
      </c>
      <c r="G266" s="128"/>
      <c r="H266" s="128" t="str">
        <f t="shared" si="36"/>
        <v>NA</v>
      </c>
      <c r="I266" s="128"/>
      <c r="J266" s="128" t="str">
        <f t="shared" si="37"/>
        <v>NA</v>
      </c>
      <c r="K266" s="124"/>
      <c r="L266" s="125"/>
      <c r="M266" s="216">
        <v>45991</v>
      </c>
      <c r="N266" s="124"/>
      <c r="O266" s="126">
        <f t="shared" si="34"/>
        <v>0</v>
      </c>
      <c r="P266" s="124"/>
      <c r="Q266" s="124" t="str">
        <f t="shared" si="38"/>
        <v>NA</v>
      </c>
      <c r="R266" s="124"/>
      <c r="S266" s="124" t="str">
        <f t="shared" si="39"/>
        <v>NA</v>
      </c>
      <c r="T266" s="124"/>
      <c r="U266" s="124" t="str">
        <f t="shared" si="40"/>
        <v>NA</v>
      </c>
    </row>
    <row r="267" spans="2:21" x14ac:dyDescent="0.2">
      <c r="B267" s="49">
        <v>46022</v>
      </c>
      <c r="D267" s="122"/>
      <c r="F267" s="128" t="str">
        <f t="shared" si="35"/>
        <v>NA</v>
      </c>
      <c r="G267" s="128"/>
      <c r="H267" s="128" t="str">
        <f t="shared" si="36"/>
        <v>NA</v>
      </c>
      <c r="I267" s="128"/>
      <c r="J267" s="128" t="str">
        <f t="shared" si="37"/>
        <v>NA</v>
      </c>
      <c r="K267" s="124"/>
      <c r="L267" s="125"/>
      <c r="M267" s="216">
        <v>46022</v>
      </c>
      <c r="N267" s="124"/>
      <c r="O267" s="126">
        <f t="shared" si="34"/>
        <v>0</v>
      </c>
      <c r="P267" s="124"/>
      <c r="Q267" s="124" t="str">
        <f t="shared" si="38"/>
        <v>NA</v>
      </c>
      <c r="R267" s="124"/>
      <c r="S267" s="124" t="str">
        <f t="shared" si="39"/>
        <v>NA</v>
      </c>
      <c r="T267" s="124"/>
      <c r="U267" s="124" t="str">
        <f t="shared" si="40"/>
        <v>NA</v>
      </c>
    </row>
    <row r="268" spans="2:21" x14ac:dyDescent="0.2">
      <c r="B268" s="49">
        <v>46053</v>
      </c>
      <c r="D268" s="122"/>
      <c r="F268" s="128" t="str">
        <f t="shared" si="35"/>
        <v>NA</v>
      </c>
      <c r="G268" s="128"/>
      <c r="H268" s="128" t="str">
        <f t="shared" si="36"/>
        <v>NA</v>
      </c>
      <c r="I268" s="128"/>
      <c r="J268" s="128" t="str">
        <f t="shared" si="37"/>
        <v>NA</v>
      </c>
      <c r="K268" s="124"/>
      <c r="L268" s="125"/>
      <c r="M268" s="216">
        <v>46053</v>
      </c>
      <c r="N268" s="124"/>
      <c r="O268" s="126">
        <f t="shared" si="34"/>
        <v>0</v>
      </c>
      <c r="P268" s="124"/>
      <c r="Q268" s="124" t="str">
        <f t="shared" si="38"/>
        <v>NA</v>
      </c>
      <c r="R268" s="124"/>
      <c r="S268" s="124" t="str">
        <f t="shared" si="39"/>
        <v>NA</v>
      </c>
      <c r="T268" s="124"/>
      <c r="U268" s="124" t="str">
        <f t="shared" si="40"/>
        <v>NA</v>
      </c>
    </row>
    <row r="269" spans="2:21" x14ac:dyDescent="0.2">
      <c r="B269" s="49">
        <v>46081</v>
      </c>
      <c r="D269" s="122"/>
      <c r="F269" s="128" t="str">
        <f t="shared" si="35"/>
        <v>NA</v>
      </c>
      <c r="G269" s="128"/>
      <c r="H269" s="128" t="str">
        <f t="shared" si="36"/>
        <v>NA</v>
      </c>
      <c r="I269" s="128"/>
      <c r="J269" s="128" t="str">
        <f t="shared" si="37"/>
        <v>NA</v>
      </c>
      <c r="K269" s="124"/>
      <c r="L269" s="125"/>
      <c r="M269" s="216">
        <v>46081</v>
      </c>
      <c r="N269" s="124"/>
      <c r="O269" s="126">
        <f t="shared" si="34"/>
        <v>0</v>
      </c>
      <c r="P269" s="124"/>
      <c r="Q269" s="124" t="str">
        <f t="shared" si="38"/>
        <v>NA</v>
      </c>
      <c r="R269" s="124"/>
      <c r="S269" s="124" t="str">
        <f t="shared" si="39"/>
        <v>NA</v>
      </c>
      <c r="T269" s="124"/>
      <c r="U269" s="124" t="str">
        <f t="shared" si="40"/>
        <v>NA</v>
      </c>
    </row>
    <row r="270" spans="2:21" x14ac:dyDescent="0.2">
      <c r="B270" s="49">
        <v>46112</v>
      </c>
      <c r="D270" s="122"/>
      <c r="F270" s="128" t="str">
        <f t="shared" si="35"/>
        <v>NA</v>
      </c>
      <c r="G270" s="128"/>
      <c r="H270" s="128" t="str">
        <f t="shared" si="36"/>
        <v>NA</v>
      </c>
      <c r="I270" s="128"/>
      <c r="J270" s="128" t="str">
        <f t="shared" si="37"/>
        <v>NA</v>
      </c>
      <c r="K270" s="124"/>
      <c r="L270" s="125"/>
      <c r="M270" s="216">
        <v>46112</v>
      </c>
      <c r="N270" s="124"/>
      <c r="O270" s="126">
        <f t="shared" si="34"/>
        <v>0</v>
      </c>
      <c r="P270" s="124"/>
      <c r="Q270" s="124" t="str">
        <f t="shared" si="38"/>
        <v>NA</v>
      </c>
      <c r="R270" s="124"/>
      <c r="S270" s="124" t="str">
        <f t="shared" si="39"/>
        <v>NA</v>
      </c>
      <c r="T270" s="124"/>
      <c r="U270" s="124" t="str">
        <f t="shared" si="40"/>
        <v>NA</v>
      </c>
    </row>
    <row r="271" spans="2:21" x14ac:dyDescent="0.2">
      <c r="B271" s="49">
        <v>46142</v>
      </c>
      <c r="D271" s="122"/>
      <c r="F271" s="128" t="str">
        <f t="shared" si="35"/>
        <v>NA</v>
      </c>
      <c r="G271" s="128"/>
      <c r="H271" s="128" t="str">
        <f t="shared" si="36"/>
        <v>NA</v>
      </c>
      <c r="I271" s="128"/>
      <c r="J271" s="128" t="str">
        <f t="shared" si="37"/>
        <v>NA</v>
      </c>
      <c r="K271" s="124"/>
      <c r="L271" s="125"/>
      <c r="M271" s="216">
        <v>46142</v>
      </c>
      <c r="N271" s="124"/>
      <c r="O271" s="126">
        <f t="shared" si="34"/>
        <v>0</v>
      </c>
      <c r="P271" s="124"/>
      <c r="Q271" s="124" t="str">
        <f t="shared" si="38"/>
        <v>NA</v>
      </c>
      <c r="R271" s="124"/>
      <c r="S271" s="124" t="str">
        <f t="shared" si="39"/>
        <v>NA</v>
      </c>
      <c r="T271" s="124"/>
      <c r="U271" s="124" t="str">
        <f t="shared" si="40"/>
        <v>NA</v>
      </c>
    </row>
    <row r="272" spans="2:21" x14ac:dyDescent="0.2">
      <c r="B272" s="49">
        <v>46173</v>
      </c>
      <c r="D272" s="122"/>
      <c r="F272" s="128" t="str">
        <f t="shared" si="35"/>
        <v>NA</v>
      </c>
      <c r="G272" s="128"/>
      <c r="H272" s="128" t="str">
        <f t="shared" si="36"/>
        <v>NA</v>
      </c>
      <c r="I272" s="128"/>
      <c r="J272" s="128" t="str">
        <f t="shared" si="37"/>
        <v>NA</v>
      </c>
      <c r="K272" s="124"/>
      <c r="L272" s="125"/>
      <c r="M272" s="216">
        <v>46173</v>
      </c>
      <c r="N272" s="124"/>
      <c r="O272" s="126">
        <f t="shared" si="34"/>
        <v>0</v>
      </c>
      <c r="P272" s="124"/>
      <c r="Q272" s="124" t="str">
        <f t="shared" si="38"/>
        <v>NA</v>
      </c>
      <c r="R272" s="124"/>
      <c r="S272" s="124" t="str">
        <f t="shared" si="39"/>
        <v>NA</v>
      </c>
      <c r="T272" s="124"/>
      <c r="U272" s="124" t="str">
        <f t="shared" si="40"/>
        <v>NA</v>
      </c>
    </row>
    <row r="273" spans="2:21" x14ac:dyDescent="0.2">
      <c r="B273" s="49">
        <v>46203</v>
      </c>
      <c r="D273" s="122"/>
      <c r="F273" s="128" t="str">
        <f t="shared" si="35"/>
        <v>NA</v>
      </c>
      <c r="G273" s="128"/>
      <c r="H273" s="128" t="str">
        <f t="shared" si="36"/>
        <v>NA</v>
      </c>
      <c r="I273" s="128"/>
      <c r="J273" s="128" t="str">
        <f t="shared" si="37"/>
        <v>NA</v>
      </c>
      <c r="K273" s="124"/>
      <c r="L273" s="125"/>
      <c r="M273" s="216">
        <v>46203</v>
      </c>
      <c r="N273" s="124"/>
      <c r="O273" s="126">
        <f t="shared" si="34"/>
        <v>0</v>
      </c>
      <c r="P273" s="124"/>
      <c r="Q273" s="124" t="str">
        <f t="shared" si="38"/>
        <v>NA</v>
      </c>
      <c r="R273" s="124"/>
      <c r="S273" s="124" t="str">
        <f t="shared" si="39"/>
        <v>NA</v>
      </c>
      <c r="T273" s="124"/>
      <c r="U273" s="124" t="str">
        <f t="shared" si="40"/>
        <v>NA</v>
      </c>
    </row>
    <row r="274" spans="2:21" x14ac:dyDescent="0.2">
      <c r="B274" s="49">
        <v>46234</v>
      </c>
      <c r="D274" s="122"/>
      <c r="F274" s="128" t="str">
        <f t="shared" si="35"/>
        <v>NA</v>
      </c>
      <c r="G274" s="128"/>
      <c r="H274" s="128" t="str">
        <f t="shared" si="36"/>
        <v>NA</v>
      </c>
      <c r="I274" s="128"/>
      <c r="J274" s="128" t="str">
        <f t="shared" si="37"/>
        <v>NA</v>
      </c>
      <c r="K274" s="124"/>
      <c r="L274" s="125"/>
      <c r="M274" s="216">
        <v>46234</v>
      </c>
      <c r="N274" s="124"/>
      <c r="O274" s="126">
        <f t="shared" si="34"/>
        <v>0</v>
      </c>
      <c r="P274" s="124"/>
      <c r="Q274" s="124" t="str">
        <f t="shared" si="38"/>
        <v>NA</v>
      </c>
      <c r="R274" s="124"/>
      <c r="S274" s="124" t="str">
        <f t="shared" si="39"/>
        <v>NA</v>
      </c>
      <c r="T274" s="124"/>
      <c r="U274" s="124" t="str">
        <f t="shared" si="40"/>
        <v>NA</v>
      </c>
    </row>
    <row r="275" spans="2:21" x14ac:dyDescent="0.2">
      <c r="B275" s="49">
        <v>46265</v>
      </c>
      <c r="D275" s="122"/>
      <c r="F275" s="128" t="str">
        <f t="shared" si="35"/>
        <v>NA</v>
      </c>
      <c r="G275" s="128"/>
      <c r="H275" s="128" t="str">
        <f t="shared" si="36"/>
        <v>NA</v>
      </c>
      <c r="I275" s="128"/>
      <c r="J275" s="128" t="str">
        <f t="shared" si="37"/>
        <v>NA</v>
      </c>
      <c r="K275" s="124"/>
      <c r="L275" s="125"/>
      <c r="M275" s="216">
        <v>46265</v>
      </c>
      <c r="N275" s="124"/>
      <c r="O275" s="126">
        <f t="shared" si="34"/>
        <v>0</v>
      </c>
      <c r="P275" s="124"/>
      <c r="Q275" s="124" t="str">
        <f t="shared" si="38"/>
        <v>NA</v>
      </c>
      <c r="R275" s="124"/>
      <c r="S275" s="124" t="str">
        <f t="shared" si="39"/>
        <v>NA</v>
      </c>
      <c r="T275" s="124"/>
      <c r="U275" s="124" t="str">
        <f t="shared" si="40"/>
        <v>NA</v>
      </c>
    </row>
    <row r="276" spans="2:21" x14ac:dyDescent="0.2">
      <c r="B276" s="49">
        <v>46295</v>
      </c>
      <c r="D276" s="122"/>
      <c r="F276" s="128" t="str">
        <f t="shared" si="35"/>
        <v>NA</v>
      </c>
      <c r="G276" s="128"/>
      <c r="H276" s="128" t="str">
        <f t="shared" si="36"/>
        <v>NA</v>
      </c>
      <c r="I276" s="128"/>
      <c r="J276" s="128" t="str">
        <f t="shared" si="37"/>
        <v>NA</v>
      </c>
      <c r="K276" s="124"/>
      <c r="L276" s="125"/>
      <c r="M276" s="216">
        <v>46295</v>
      </c>
      <c r="N276" s="124"/>
      <c r="O276" s="126">
        <f t="shared" si="34"/>
        <v>0</v>
      </c>
      <c r="P276" s="124"/>
      <c r="Q276" s="124" t="str">
        <f t="shared" si="38"/>
        <v>NA</v>
      </c>
      <c r="R276" s="124"/>
      <c r="S276" s="124" t="str">
        <f t="shared" si="39"/>
        <v>NA</v>
      </c>
      <c r="T276" s="124"/>
      <c r="U276" s="124" t="str">
        <f t="shared" si="40"/>
        <v>NA</v>
      </c>
    </row>
    <row r="277" spans="2:21" x14ac:dyDescent="0.2">
      <c r="B277" s="49">
        <v>46326</v>
      </c>
      <c r="D277" s="122"/>
      <c r="F277" s="128" t="str">
        <f t="shared" si="35"/>
        <v>NA</v>
      </c>
      <c r="G277" s="128"/>
      <c r="H277" s="128" t="str">
        <f t="shared" si="36"/>
        <v>NA</v>
      </c>
      <c r="I277" s="128"/>
      <c r="J277" s="128" t="str">
        <f t="shared" si="37"/>
        <v>NA</v>
      </c>
      <c r="K277" s="124"/>
      <c r="L277" s="125"/>
      <c r="M277" s="216">
        <v>46326</v>
      </c>
      <c r="N277" s="124"/>
      <c r="O277" s="126">
        <f t="shared" ref="O277:O323" si="41">D277</f>
        <v>0</v>
      </c>
      <c r="P277" s="124"/>
      <c r="Q277" s="124" t="str">
        <f t="shared" si="38"/>
        <v>NA</v>
      </c>
      <c r="R277" s="124"/>
      <c r="S277" s="124" t="str">
        <f t="shared" si="39"/>
        <v>NA</v>
      </c>
      <c r="T277" s="124"/>
      <c r="U277" s="124" t="str">
        <f t="shared" si="40"/>
        <v>NA</v>
      </c>
    </row>
    <row r="278" spans="2:21" x14ac:dyDescent="0.2">
      <c r="B278" s="49">
        <v>46356</v>
      </c>
      <c r="D278" s="122"/>
      <c r="F278" s="128" t="str">
        <f t="shared" si="35"/>
        <v>NA</v>
      </c>
      <c r="G278" s="128"/>
      <c r="H278" s="128" t="str">
        <f t="shared" si="36"/>
        <v>NA</v>
      </c>
      <c r="I278" s="128"/>
      <c r="J278" s="128" t="str">
        <f t="shared" si="37"/>
        <v>NA</v>
      </c>
      <c r="K278" s="124"/>
      <c r="L278" s="125"/>
      <c r="M278" s="216">
        <v>46356</v>
      </c>
      <c r="N278" s="124"/>
      <c r="O278" s="126">
        <f t="shared" si="41"/>
        <v>0</v>
      </c>
      <c r="P278" s="124"/>
      <c r="Q278" s="124" t="str">
        <f t="shared" si="38"/>
        <v>NA</v>
      </c>
      <c r="R278" s="124"/>
      <c r="S278" s="124" t="str">
        <f t="shared" si="39"/>
        <v>NA</v>
      </c>
      <c r="T278" s="124"/>
      <c r="U278" s="124" t="str">
        <f t="shared" si="40"/>
        <v>NA</v>
      </c>
    </row>
    <row r="279" spans="2:21" x14ac:dyDescent="0.2">
      <c r="B279" s="49">
        <v>46387</v>
      </c>
      <c r="D279" s="122"/>
      <c r="F279" s="128" t="str">
        <f t="shared" si="35"/>
        <v>NA</v>
      </c>
      <c r="G279" s="128"/>
      <c r="H279" s="128" t="str">
        <f t="shared" si="36"/>
        <v>NA</v>
      </c>
      <c r="I279" s="128"/>
      <c r="J279" s="128" t="str">
        <f t="shared" si="37"/>
        <v>NA</v>
      </c>
      <c r="K279" s="124"/>
      <c r="L279" s="125"/>
      <c r="M279" s="216">
        <v>46387</v>
      </c>
      <c r="N279" s="124"/>
      <c r="O279" s="126">
        <f t="shared" si="41"/>
        <v>0</v>
      </c>
      <c r="P279" s="124"/>
      <c r="Q279" s="124" t="str">
        <f t="shared" si="38"/>
        <v>NA</v>
      </c>
      <c r="R279" s="124"/>
      <c r="S279" s="124" t="str">
        <f t="shared" si="39"/>
        <v>NA</v>
      </c>
      <c r="T279" s="124"/>
      <c r="U279" s="124" t="str">
        <f t="shared" si="40"/>
        <v>NA</v>
      </c>
    </row>
    <row r="280" spans="2:21" x14ac:dyDescent="0.2">
      <c r="B280" s="49">
        <v>46418</v>
      </c>
      <c r="D280" s="122"/>
      <c r="F280" s="128" t="str">
        <f t="shared" si="35"/>
        <v>NA</v>
      </c>
      <c r="G280" s="128"/>
      <c r="H280" s="128" t="str">
        <f t="shared" si="36"/>
        <v>NA</v>
      </c>
      <c r="I280" s="128"/>
      <c r="J280" s="128" t="str">
        <f t="shared" si="37"/>
        <v>NA</v>
      </c>
      <c r="K280" s="124"/>
      <c r="L280" s="125"/>
      <c r="M280" s="216">
        <v>46418</v>
      </c>
      <c r="N280" s="124"/>
      <c r="O280" s="126">
        <f t="shared" si="41"/>
        <v>0</v>
      </c>
      <c r="P280" s="124"/>
      <c r="Q280" s="124" t="str">
        <f t="shared" si="38"/>
        <v>NA</v>
      </c>
      <c r="R280" s="124"/>
      <c r="S280" s="124" t="str">
        <f t="shared" si="39"/>
        <v>NA</v>
      </c>
      <c r="T280" s="124"/>
      <c r="U280" s="124" t="str">
        <f t="shared" si="40"/>
        <v>NA</v>
      </c>
    </row>
    <row r="281" spans="2:21"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6">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row>
    <row r="282" spans="2:21" x14ac:dyDescent="0.2">
      <c r="B282" s="49">
        <v>46477</v>
      </c>
      <c r="D282" s="122"/>
      <c r="F282" s="128" t="str">
        <f t="shared" si="42"/>
        <v>NA</v>
      </c>
      <c r="G282" s="128"/>
      <c r="H282" s="128" t="str">
        <f t="shared" si="43"/>
        <v>NA</v>
      </c>
      <c r="I282" s="128"/>
      <c r="J282" s="128" t="str">
        <f t="shared" si="44"/>
        <v>NA</v>
      </c>
      <c r="K282" s="124"/>
      <c r="L282" s="125"/>
      <c r="M282" s="216">
        <v>46477</v>
      </c>
      <c r="N282" s="124"/>
      <c r="O282" s="126">
        <f t="shared" si="41"/>
        <v>0</v>
      </c>
      <c r="P282" s="124"/>
      <c r="Q282" s="124" t="str">
        <f t="shared" si="45"/>
        <v>NA</v>
      </c>
      <c r="R282" s="124"/>
      <c r="S282" s="124" t="str">
        <f t="shared" si="46"/>
        <v>NA</v>
      </c>
      <c r="T282" s="124"/>
      <c r="U282" s="124" t="str">
        <f t="shared" si="47"/>
        <v>NA</v>
      </c>
    </row>
    <row r="283" spans="2:21" x14ac:dyDescent="0.2">
      <c r="B283" s="49">
        <v>46507</v>
      </c>
      <c r="D283" s="122"/>
      <c r="F283" s="128" t="str">
        <f t="shared" si="42"/>
        <v>NA</v>
      </c>
      <c r="G283" s="128"/>
      <c r="H283" s="128" t="str">
        <f t="shared" si="43"/>
        <v>NA</v>
      </c>
      <c r="I283" s="128"/>
      <c r="J283" s="128" t="str">
        <f t="shared" si="44"/>
        <v>NA</v>
      </c>
      <c r="K283" s="124"/>
      <c r="L283" s="125"/>
      <c r="M283" s="216">
        <v>46507</v>
      </c>
      <c r="N283" s="124"/>
      <c r="O283" s="126">
        <f t="shared" si="41"/>
        <v>0</v>
      </c>
      <c r="P283" s="124"/>
      <c r="Q283" s="124" t="str">
        <f t="shared" si="45"/>
        <v>NA</v>
      </c>
      <c r="R283" s="124"/>
      <c r="S283" s="124" t="str">
        <f t="shared" si="46"/>
        <v>NA</v>
      </c>
      <c r="T283" s="124"/>
      <c r="U283" s="124" t="str">
        <f t="shared" si="47"/>
        <v>NA</v>
      </c>
    </row>
    <row r="284" spans="2:21" x14ac:dyDescent="0.2">
      <c r="B284" s="49">
        <v>46538</v>
      </c>
      <c r="D284" s="122"/>
      <c r="F284" s="128" t="str">
        <f t="shared" si="42"/>
        <v>NA</v>
      </c>
      <c r="G284" s="128"/>
      <c r="H284" s="128" t="str">
        <f t="shared" si="43"/>
        <v>NA</v>
      </c>
      <c r="I284" s="128"/>
      <c r="J284" s="128" t="str">
        <f t="shared" si="44"/>
        <v>NA</v>
      </c>
      <c r="K284" s="124"/>
      <c r="L284" s="125"/>
      <c r="M284" s="216">
        <v>46538</v>
      </c>
      <c r="N284" s="124"/>
      <c r="O284" s="126">
        <f t="shared" si="41"/>
        <v>0</v>
      </c>
      <c r="P284" s="124"/>
      <c r="Q284" s="124" t="str">
        <f t="shared" si="45"/>
        <v>NA</v>
      </c>
      <c r="R284" s="124"/>
      <c r="S284" s="124" t="str">
        <f t="shared" si="46"/>
        <v>NA</v>
      </c>
      <c r="T284" s="124"/>
      <c r="U284" s="124" t="str">
        <f t="shared" si="47"/>
        <v>NA</v>
      </c>
    </row>
    <row r="285" spans="2:21" x14ac:dyDescent="0.2">
      <c r="B285" s="49">
        <v>46568</v>
      </c>
      <c r="D285" s="122"/>
      <c r="F285" s="128" t="str">
        <f t="shared" si="42"/>
        <v>NA</v>
      </c>
      <c r="G285" s="128"/>
      <c r="H285" s="128" t="str">
        <f t="shared" si="43"/>
        <v>NA</v>
      </c>
      <c r="I285" s="128"/>
      <c r="J285" s="128" t="str">
        <f t="shared" si="44"/>
        <v>NA</v>
      </c>
      <c r="K285" s="124"/>
      <c r="L285" s="125"/>
      <c r="M285" s="216">
        <v>46568</v>
      </c>
      <c r="N285" s="124"/>
      <c r="O285" s="126">
        <f t="shared" si="41"/>
        <v>0</v>
      </c>
      <c r="P285" s="124"/>
      <c r="Q285" s="124" t="str">
        <f t="shared" si="45"/>
        <v>NA</v>
      </c>
      <c r="R285" s="124"/>
      <c r="S285" s="124" t="str">
        <f t="shared" si="46"/>
        <v>NA</v>
      </c>
      <c r="T285" s="124"/>
      <c r="U285" s="124" t="str">
        <f t="shared" si="47"/>
        <v>NA</v>
      </c>
    </row>
    <row r="286" spans="2:21" x14ac:dyDescent="0.2">
      <c r="B286" s="49">
        <v>46599</v>
      </c>
      <c r="D286" s="122"/>
      <c r="F286" s="128" t="str">
        <f t="shared" si="42"/>
        <v>NA</v>
      </c>
      <c r="G286" s="128"/>
      <c r="H286" s="128" t="str">
        <f t="shared" si="43"/>
        <v>NA</v>
      </c>
      <c r="I286" s="128"/>
      <c r="J286" s="128" t="str">
        <f t="shared" si="44"/>
        <v>NA</v>
      </c>
      <c r="K286" s="124"/>
      <c r="L286" s="125"/>
      <c r="M286" s="216">
        <v>46599</v>
      </c>
      <c r="N286" s="124"/>
      <c r="O286" s="126">
        <f t="shared" si="41"/>
        <v>0</v>
      </c>
      <c r="P286" s="124"/>
      <c r="Q286" s="124" t="str">
        <f t="shared" si="45"/>
        <v>NA</v>
      </c>
      <c r="R286" s="124"/>
      <c r="S286" s="124" t="str">
        <f t="shared" si="46"/>
        <v>NA</v>
      </c>
      <c r="T286" s="124"/>
      <c r="U286" s="124" t="str">
        <f t="shared" si="47"/>
        <v>NA</v>
      </c>
    </row>
    <row r="287" spans="2:21" x14ac:dyDescent="0.2">
      <c r="B287" s="49">
        <v>46630</v>
      </c>
      <c r="D287" s="122"/>
      <c r="F287" s="128" t="str">
        <f t="shared" si="42"/>
        <v>NA</v>
      </c>
      <c r="G287" s="128"/>
      <c r="H287" s="128" t="str">
        <f t="shared" si="43"/>
        <v>NA</v>
      </c>
      <c r="I287" s="128"/>
      <c r="J287" s="128" t="str">
        <f t="shared" si="44"/>
        <v>NA</v>
      </c>
      <c r="K287" s="124"/>
      <c r="L287" s="125"/>
      <c r="M287" s="216">
        <v>46630</v>
      </c>
      <c r="N287" s="124"/>
      <c r="O287" s="126">
        <f t="shared" si="41"/>
        <v>0</v>
      </c>
      <c r="P287" s="124"/>
      <c r="Q287" s="124" t="str">
        <f t="shared" si="45"/>
        <v>NA</v>
      </c>
      <c r="R287" s="124"/>
      <c r="S287" s="124" t="str">
        <f t="shared" si="46"/>
        <v>NA</v>
      </c>
      <c r="T287" s="124"/>
      <c r="U287" s="124" t="str">
        <f t="shared" si="47"/>
        <v>NA</v>
      </c>
    </row>
    <row r="288" spans="2:21" x14ac:dyDescent="0.2">
      <c r="B288" s="49">
        <v>46660</v>
      </c>
      <c r="D288" s="122"/>
      <c r="F288" s="128" t="str">
        <f t="shared" si="42"/>
        <v>NA</v>
      </c>
      <c r="G288" s="128"/>
      <c r="H288" s="128" t="str">
        <f t="shared" si="43"/>
        <v>NA</v>
      </c>
      <c r="I288" s="128"/>
      <c r="J288" s="128" t="str">
        <f t="shared" si="44"/>
        <v>NA</v>
      </c>
      <c r="K288" s="124"/>
      <c r="L288" s="125"/>
      <c r="M288" s="216">
        <v>46660</v>
      </c>
      <c r="N288" s="124"/>
      <c r="O288" s="126">
        <f t="shared" si="41"/>
        <v>0</v>
      </c>
      <c r="P288" s="124"/>
      <c r="Q288" s="124" t="str">
        <f t="shared" si="45"/>
        <v>NA</v>
      </c>
      <c r="R288" s="124"/>
      <c r="S288" s="124" t="str">
        <f t="shared" si="46"/>
        <v>NA</v>
      </c>
      <c r="T288" s="124"/>
      <c r="U288" s="124" t="str">
        <f t="shared" si="47"/>
        <v>NA</v>
      </c>
    </row>
    <row r="289" spans="2:21" x14ac:dyDescent="0.2">
      <c r="B289" s="49">
        <v>46691</v>
      </c>
      <c r="D289" s="122"/>
      <c r="F289" s="128" t="str">
        <f t="shared" si="42"/>
        <v>NA</v>
      </c>
      <c r="G289" s="128"/>
      <c r="H289" s="128" t="str">
        <f t="shared" si="43"/>
        <v>NA</v>
      </c>
      <c r="I289" s="128"/>
      <c r="J289" s="128" t="str">
        <f t="shared" si="44"/>
        <v>NA</v>
      </c>
      <c r="K289" s="124"/>
      <c r="L289" s="125"/>
      <c r="M289" s="216">
        <v>46691</v>
      </c>
      <c r="N289" s="124"/>
      <c r="O289" s="126">
        <f t="shared" si="41"/>
        <v>0</v>
      </c>
      <c r="P289" s="124"/>
      <c r="Q289" s="124" t="str">
        <f t="shared" si="45"/>
        <v>NA</v>
      </c>
      <c r="R289" s="124"/>
      <c r="S289" s="124" t="str">
        <f t="shared" si="46"/>
        <v>NA</v>
      </c>
      <c r="T289" s="124"/>
      <c r="U289" s="124" t="str">
        <f t="shared" si="47"/>
        <v>NA</v>
      </c>
    </row>
    <row r="290" spans="2:21" x14ac:dyDescent="0.2">
      <c r="B290" s="49">
        <v>46721</v>
      </c>
      <c r="D290" s="122"/>
      <c r="F290" s="128" t="str">
        <f t="shared" si="42"/>
        <v>NA</v>
      </c>
      <c r="G290" s="128"/>
      <c r="H290" s="128" t="str">
        <f t="shared" si="43"/>
        <v>NA</v>
      </c>
      <c r="I290" s="128"/>
      <c r="J290" s="128" t="str">
        <f t="shared" si="44"/>
        <v>NA</v>
      </c>
      <c r="K290" s="124"/>
      <c r="L290" s="125"/>
      <c r="M290" s="216">
        <v>46721</v>
      </c>
      <c r="N290" s="124"/>
      <c r="O290" s="126">
        <f t="shared" si="41"/>
        <v>0</v>
      </c>
      <c r="P290" s="124"/>
      <c r="Q290" s="124" t="str">
        <f t="shared" si="45"/>
        <v>NA</v>
      </c>
      <c r="R290" s="124"/>
      <c r="S290" s="124" t="str">
        <f t="shared" si="46"/>
        <v>NA</v>
      </c>
      <c r="T290" s="124"/>
      <c r="U290" s="124" t="str">
        <f t="shared" si="47"/>
        <v>NA</v>
      </c>
    </row>
    <row r="291" spans="2:21" x14ac:dyDescent="0.2">
      <c r="B291" s="49">
        <v>46752</v>
      </c>
      <c r="D291" s="122"/>
      <c r="F291" s="128" t="str">
        <f t="shared" si="42"/>
        <v>NA</v>
      </c>
      <c r="G291" s="128"/>
      <c r="H291" s="128" t="str">
        <f t="shared" si="43"/>
        <v>NA</v>
      </c>
      <c r="I291" s="128"/>
      <c r="J291" s="128" t="str">
        <f t="shared" si="44"/>
        <v>NA</v>
      </c>
      <c r="K291" s="124"/>
      <c r="L291" s="125"/>
      <c r="M291" s="216">
        <v>46752</v>
      </c>
      <c r="N291" s="124"/>
      <c r="O291" s="126">
        <f t="shared" si="41"/>
        <v>0</v>
      </c>
      <c r="P291" s="124"/>
      <c r="Q291" s="124" t="str">
        <f t="shared" si="45"/>
        <v>NA</v>
      </c>
      <c r="R291" s="124"/>
      <c r="S291" s="124" t="str">
        <f t="shared" si="46"/>
        <v>NA</v>
      </c>
      <c r="T291" s="124"/>
      <c r="U291" s="124" t="str">
        <f t="shared" si="47"/>
        <v>NA</v>
      </c>
    </row>
    <row r="292" spans="2:21" x14ac:dyDescent="0.2">
      <c r="B292" s="49">
        <v>46783</v>
      </c>
      <c r="D292" s="122"/>
      <c r="F292" s="128" t="str">
        <f t="shared" si="42"/>
        <v>NA</v>
      </c>
      <c r="G292" s="128"/>
      <c r="H292" s="128" t="str">
        <f t="shared" si="43"/>
        <v>NA</v>
      </c>
      <c r="I292" s="128"/>
      <c r="J292" s="128" t="str">
        <f t="shared" si="44"/>
        <v>NA</v>
      </c>
      <c r="K292" s="124"/>
      <c r="L292" s="125"/>
      <c r="M292" s="216">
        <v>46783</v>
      </c>
      <c r="N292" s="124"/>
      <c r="O292" s="126">
        <f t="shared" si="41"/>
        <v>0</v>
      </c>
      <c r="P292" s="124"/>
      <c r="Q292" s="124" t="str">
        <f t="shared" si="45"/>
        <v>NA</v>
      </c>
      <c r="R292" s="124"/>
      <c r="S292" s="124" t="str">
        <f t="shared" si="46"/>
        <v>NA</v>
      </c>
      <c r="T292" s="124"/>
      <c r="U292" s="124" t="str">
        <f t="shared" si="47"/>
        <v>NA</v>
      </c>
    </row>
    <row r="293" spans="2:21" x14ac:dyDescent="0.2">
      <c r="B293" s="49">
        <v>46812</v>
      </c>
      <c r="D293" s="122"/>
      <c r="F293" s="128" t="str">
        <f t="shared" si="42"/>
        <v>NA</v>
      </c>
      <c r="G293" s="128"/>
      <c r="H293" s="128" t="str">
        <f t="shared" si="43"/>
        <v>NA</v>
      </c>
      <c r="I293" s="128"/>
      <c r="J293" s="128" t="str">
        <f t="shared" si="44"/>
        <v>NA</v>
      </c>
      <c r="K293" s="124"/>
      <c r="L293" s="125"/>
      <c r="M293" s="216">
        <v>46812</v>
      </c>
      <c r="N293" s="124"/>
      <c r="O293" s="126">
        <f t="shared" si="41"/>
        <v>0</v>
      </c>
      <c r="P293" s="124"/>
      <c r="Q293" s="124" t="str">
        <f t="shared" si="45"/>
        <v>NA</v>
      </c>
      <c r="R293" s="124"/>
      <c r="S293" s="124" t="str">
        <f t="shared" si="46"/>
        <v>NA</v>
      </c>
      <c r="T293" s="124"/>
      <c r="U293" s="124" t="str">
        <f t="shared" si="47"/>
        <v>NA</v>
      </c>
    </row>
    <row r="294" spans="2:21" x14ac:dyDescent="0.2">
      <c r="B294" s="49">
        <v>46843</v>
      </c>
      <c r="D294" s="122"/>
      <c r="F294" s="128" t="str">
        <f t="shared" si="42"/>
        <v>NA</v>
      </c>
      <c r="G294" s="128"/>
      <c r="H294" s="128" t="str">
        <f t="shared" si="43"/>
        <v>NA</v>
      </c>
      <c r="I294" s="128"/>
      <c r="J294" s="128" t="str">
        <f t="shared" si="44"/>
        <v>NA</v>
      </c>
      <c r="K294" s="124"/>
      <c r="L294" s="125"/>
      <c r="M294" s="216">
        <v>46843</v>
      </c>
      <c r="N294" s="124"/>
      <c r="O294" s="126">
        <f t="shared" si="41"/>
        <v>0</v>
      </c>
      <c r="P294" s="124"/>
      <c r="Q294" s="124" t="str">
        <f t="shared" si="45"/>
        <v>NA</v>
      </c>
      <c r="R294" s="124"/>
      <c r="S294" s="124" t="str">
        <f t="shared" si="46"/>
        <v>NA</v>
      </c>
      <c r="T294" s="124"/>
      <c r="U294" s="124" t="str">
        <f t="shared" si="47"/>
        <v>NA</v>
      </c>
    </row>
    <row r="295" spans="2:21" x14ac:dyDescent="0.2">
      <c r="B295" s="49">
        <v>46873</v>
      </c>
      <c r="D295" s="122"/>
      <c r="F295" s="128" t="str">
        <f t="shared" si="42"/>
        <v>NA</v>
      </c>
      <c r="G295" s="128"/>
      <c r="H295" s="128" t="str">
        <f t="shared" si="43"/>
        <v>NA</v>
      </c>
      <c r="I295" s="128"/>
      <c r="J295" s="128" t="str">
        <f t="shared" si="44"/>
        <v>NA</v>
      </c>
      <c r="K295" s="124"/>
      <c r="L295" s="125"/>
      <c r="M295" s="216">
        <v>46873</v>
      </c>
      <c r="N295" s="124"/>
      <c r="O295" s="126">
        <f t="shared" si="41"/>
        <v>0</v>
      </c>
      <c r="P295" s="124"/>
      <c r="Q295" s="124" t="str">
        <f t="shared" si="45"/>
        <v>NA</v>
      </c>
      <c r="R295" s="124"/>
      <c r="S295" s="124" t="str">
        <f t="shared" si="46"/>
        <v>NA</v>
      </c>
      <c r="T295" s="124"/>
      <c r="U295" s="124" t="str">
        <f t="shared" si="47"/>
        <v>NA</v>
      </c>
    </row>
    <row r="296" spans="2:21" x14ac:dyDescent="0.2">
      <c r="B296" s="49">
        <v>46904</v>
      </c>
      <c r="D296" s="122"/>
      <c r="F296" s="128" t="str">
        <f t="shared" si="42"/>
        <v>NA</v>
      </c>
      <c r="G296" s="128"/>
      <c r="H296" s="128" t="str">
        <f t="shared" si="43"/>
        <v>NA</v>
      </c>
      <c r="I296" s="128"/>
      <c r="J296" s="128" t="str">
        <f t="shared" si="44"/>
        <v>NA</v>
      </c>
      <c r="K296" s="124"/>
      <c r="L296" s="125"/>
      <c r="M296" s="216">
        <v>46904</v>
      </c>
      <c r="N296" s="124"/>
      <c r="O296" s="126">
        <f t="shared" si="41"/>
        <v>0</v>
      </c>
      <c r="P296" s="124"/>
      <c r="Q296" s="124" t="str">
        <f t="shared" si="45"/>
        <v>NA</v>
      </c>
      <c r="R296" s="124"/>
      <c r="S296" s="124" t="str">
        <f t="shared" si="46"/>
        <v>NA</v>
      </c>
      <c r="T296" s="124"/>
      <c r="U296" s="124" t="str">
        <f t="shared" si="47"/>
        <v>NA</v>
      </c>
    </row>
    <row r="297" spans="2:21" x14ac:dyDescent="0.2">
      <c r="B297" s="49">
        <v>46934</v>
      </c>
      <c r="D297" s="122"/>
      <c r="F297" s="128" t="str">
        <f t="shared" si="42"/>
        <v>NA</v>
      </c>
      <c r="G297" s="128"/>
      <c r="H297" s="128" t="str">
        <f t="shared" si="43"/>
        <v>NA</v>
      </c>
      <c r="I297" s="128"/>
      <c r="J297" s="128" t="str">
        <f t="shared" si="44"/>
        <v>NA</v>
      </c>
      <c r="K297" s="124"/>
      <c r="L297" s="125"/>
      <c r="M297" s="216">
        <v>46934</v>
      </c>
      <c r="N297" s="124"/>
      <c r="O297" s="126">
        <f t="shared" si="41"/>
        <v>0</v>
      </c>
      <c r="P297" s="124"/>
      <c r="Q297" s="124" t="str">
        <f t="shared" si="45"/>
        <v>NA</v>
      </c>
      <c r="R297" s="124"/>
      <c r="S297" s="124" t="str">
        <f t="shared" si="46"/>
        <v>NA</v>
      </c>
      <c r="T297" s="124"/>
      <c r="U297" s="124" t="str">
        <f t="shared" si="47"/>
        <v>NA</v>
      </c>
    </row>
    <row r="298" spans="2:21" x14ac:dyDescent="0.2">
      <c r="B298" s="49">
        <v>46965</v>
      </c>
      <c r="D298" s="122"/>
      <c r="F298" s="128" t="str">
        <f t="shared" si="42"/>
        <v>NA</v>
      </c>
      <c r="G298" s="128"/>
      <c r="H298" s="128" t="str">
        <f t="shared" si="43"/>
        <v>NA</v>
      </c>
      <c r="I298" s="128"/>
      <c r="J298" s="128" t="str">
        <f t="shared" si="44"/>
        <v>NA</v>
      </c>
      <c r="K298" s="124"/>
      <c r="L298" s="125"/>
      <c r="M298" s="216">
        <v>46965</v>
      </c>
      <c r="N298" s="124"/>
      <c r="O298" s="126">
        <f t="shared" si="41"/>
        <v>0</v>
      </c>
      <c r="P298" s="124"/>
      <c r="Q298" s="124" t="str">
        <f t="shared" si="45"/>
        <v>NA</v>
      </c>
      <c r="R298" s="124"/>
      <c r="S298" s="124" t="str">
        <f t="shared" si="46"/>
        <v>NA</v>
      </c>
      <c r="T298" s="124"/>
      <c r="U298" s="124" t="str">
        <f t="shared" si="47"/>
        <v>NA</v>
      </c>
    </row>
    <row r="299" spans="2:21" x14ac:dyDescent="0.2">
      <c r="B299" s="49">
        <v>46996</v>
      </c>
      <c r="D299" s="122"/>
      <c r="F299" s="128" t="str">
        <f t="shared" si="42"/>
        <v>NA</v>
      </c>
      <c r="G299" s="128"/>
      <c r="H299" s="128" t="str">
        <f t="shared" si="43"/>
        <v>NA</v>
      </c>
      <c r="I299" s="128"/>
      <c r="J299" s="128" t="str">
        <f t="shared" si="44"/>
        <v>NA</v>
      </c>
      <c r="K299" s="124"/>
      <c r="L299" s="125"/>
      <c r="M299" s="216">
        <v>46996</v>
      </c>
      <c r="N299" s="124"/>
      <c r="O299" s="126">
        <f t="shared" si="41"/>
        <v>0</v>
      </c>
      <c r="P299" s="124"/>
      <c r="Q299" s="124" t="str">
        <f t="shared" si="45"/>
        <v>NA</v>
      </c>
      <c r="R299" s="124"/>
      <c r="S299" s="124" t="str">
        <f t="shared" si="46"/>
        <v>NA</v>
      </c>
      <c r="T299" s="124"/>
      <c r="U299" s="124" t="str">
        <f t="shared" si="47"/>
        <v>NA</v>
      </c>
    </row>
    <row r="300" spans="2:21" x14ac:dyDescent="0.2">
      <c r="B300" s="49">
        <v>47026</v>
      </c>
      <c r="D300" s="122"/>
      <c r="F300" s="128" t="str">
        <f t="shared" si="42"/>
        <v>NA</v>
      </c>
      <c r="G300" s="128"/>
      <c r="H300" s="128" t="str">
        <f t="shared" si="43"/>
        <v>NA</v>
      </c>
      <c r="I300" s="128"/>
      <c r="J300" s="128" t="str">
        <f t="shared" si="44"/>
        <v>NA</v>
      </c>
      <c r="K300" s="124"/>
      <c r="L300" s="125"/>
      <c r="M300" s="216">
        <v>47026</v>
      </c>
      <c r="N300" s="124"/>
      <c r="O300" s="126">
        <f t="shared" si="41"/>
        <v>0</v>
      </c>
      <c r="P300" s="124"/>
      <c r="Q300" s="124" t="str">
        <f t="shared" si="45"/>
        <v>NA</v>
      </c>
      <c r="R300" s="124"/>
      <c r="S300" s="124" t="str">
        <f t="shared" si="46"/>
        <v>NA</v>
      </c>
      <c r="T300" s="124"/>
      <c r="U300" s="124" t="str">
        <f t="shared" si="47"/>
        <v>NA</v>
      </c>
    </row>
    <row r="301" spans="2:21" x14ac:dyDescent="0.2">
      <c r="B301" s="49">
        <v>47057</v>
      </c>
      <c r="D301" s="122"/>
      <c r="F301" s="128" t="str">
        <f t="shared" si="42"/>
        <v>NA</v>
      </c>
      <c r="G301" s="128"/>
      <c r="H301" s="128" t="str">
        <f t="shared" si="43"/>
        <v>NA</v>
      </c>
      <c r="I301" s="128"/>
      <c r="J301" s="128" t="str">
        <f t="shared" si="44"/>
        <v>NA</v>
      </c>
      <c r="K301" s="124"/>
      <c r="L301" s="125"/>
      <c r="M301" s="216">
        <v>47057</v>
      </c>
      <c r="N301" s="124"/>
      <c r="O301" s="126">
        <f t="shared" si="41"/>
        <v>0</v>
      </c>
      <c r="P301" s="124"/>
      <c r="Q301" s="124" t="str">
        <f t="shared" si="45"/>
        <v>NA</v>
      </c>
      <c r="R301" s="124"/>
      <c r="S301" s="124" t="str">
        <f t="shared" si="46"/>
        <v>NA</v>
      </c>
      <c r="T301" s="124"/>
      <c r="U301" s="124" t="str">
        <f t="shared" si="47"/>
        <v>NA</v>
      </c>
    </row>
    <row r="302" spans="2:21" x14ac:dyDescent="0.2">
      <c r="B302" s="49">
        <v>47087</v>
      </c>
      <c r="D302" s="122"/>
      <c r="F302" s="128" t="str">
        <f t="shared" si="42"/>
        <v>NA</v>
      </c>
      <c r="G302" s="128"/>
      <c r="H302" s="128" t="str">
        <f t="shared" si="43"/>
        <v>NA</v>
      </c>
      <c r="I302" s="128"/>
      <c r="J302" s="128" t="str">
        <f t="shared" si="44"/>
        <v>NA</v>
      </c>
      <c r="K302" s="124"/>
      <c r="L302" s="125"/>
      <c r="M302" s="216">
        <v>47087</v>
      </c>
      <c r="N302" s="124"/>
      <c r="O302" s="126">
        <f t="shared" si="41"/>
        <v>0</v>
      </c>
      <c r="P302" s="124"/>
      <c r="Q302" s="124" t="str">
        <f t="shared" si="45"/>
        <v>NA</v>
      </c>
      <c r="R302" s="124"/>
      <c r="S302" s="124" t="str">
        <f t="shared" si="46"/>
        <v>NA</v>
      </c>
      <c r="T302" s="124"/>
      <c r="U302" s="124" t="str">
        <f t="shared" si="47"/>
        <v>NA</v>
      </c>
    </row>
    <row r="303" spans="2:21" x14ac:dyDescent="0.2">
      <c r="B303" s="49">
        <v>47118</v>
      </c>
      <c r="D303" s="122"/>
      <c r="F303" s="128" t="str">
        <f t="shared" si="42"/>
        <v>NA</v>
      </c>
      <c r="G303" s="128"/>
      <c r="H303" s="128" t="str">
        <f t="shared" si="43"/>
        <v>NA</v>
      </c>
      <c r="I303" s="128"/>
      <c r="J303" s="128" t="str">
        <f t="shared" si="44"/>
        <v>NA</v>
      </c>
      <c r="K303" s="124"/>
      <c r="L303" s="125"/>
      <c r="M303" s="216">
        <v>47118</v>
      </c>
      <c r="N303" s="124"/>
      <c r="O303" s="126">
        <f t="shared" si="41"/>
        <v>0</v>
      </c>
      <c r="P303" s="124"/>
      <c r="Q303" s="124" t="str">
        <f t="shared" si="45"/>
        <v>NA</v>
      </c>
      <c r="R303" s="124"/>
      <c r="S303" s="124" t="str">
        <f t="shared" si="46"/>
        <v>NA</v>
      </c>
      <c r="T303" s="124"/>
      <c r="U303" s="124" t="str">
        <f t="shared" si="47"/>
        <v>NA</v>
      </c>
    </row>
    <row r="304" spans="2:21" x14ac:dyDescent="0.2">
      <c r="B304" s="49">
        <v>47149</v>
      </c>
      <c r="D304" s="122"/>
      <c r="F304" s="128" t="str">
        <f t="shared" si="42"/>
        <v>NA</v>
      </c>
      <c r="G304" s="128"/>
      <c r="H304" s="128" t="str">
        <f t="shared" si="43"/>
        <v>NA</v>
      </c>
      <c r="I304" s="128"/>
      <c r="J304" s="128" t="str">
        <f t="shared" si="44"/>
        <v>NA</v>
      </c>
      <c r="K304" s="124"/>
      <c r="L304" s="125"/>
      <c r="M304" s="216">
        <v>47149</v>
      </c>
      <c r="N304" s="124"/>
      <c r="O304" s="126">
        <f t="shared" si="41"/>
        <v>0</v>
      </c>
      <c r="P304" s="124"/>
      <c r="Q304" s="124" t="str">
        <f t="shared" si="45"/>
        <v>NA</v>
      </c>
      <c r="R304" s="124"/>
      <c r="S304" s="124" t="str">
        <f t="shared" si="46"/>
        <v>NA</v>
      </c>
      <c r="T304" s="124"/>
      <c r="U304" s="124" t="str">
        <f t="shared" si="47"/>
        <v>NA</v>
      </c>
    </row>
    <row r="305" spans="2:21" x14ac:dyDescent="0.2">
      <c r="B305" s="49">
        <v>47177</v>
      </c>
      <c r="D305" s="122"/>
      <c r="F305" s="128" t="str">
        <f t="shared" si="42"/>
        <v>NA</v>
      </c>
      <c r="G305" s="128"/>
      <c r="H305" s="128" t="str">
        <f t="shared" si="43"/>
        <v>NA</v>
      </c>
      <c r="I305" s="128"/>
      <c r="J305" s="128" t="str">
        <f t="shared" si="44"/>
        <v>NA</v>
      </c>
      <c r="K305" s="124"/>
      <c r="L305" s="125"/>
      <c r="M305" s="216">
        <v>47177</v>
      </c>
      <c r="N305" s="124"/>
      <c r="O305" s="126">
        <f t="shared" si="41"/>
        <v>0</v>
      </c>
      <c r="P305" s="124"/>
      <c r="Q305" s="124" t="str">
        <f t="shared" si="45"/>
        <v>NA</v>
      </c>
      <c r="R305" s="124"/>
      <c r="S305" s="124" t="str">
        <f t="shared" si="46"/>
        <v>NA</v>
      </c>
      <c r="T305" s="124"/>
      <c r="U305" s="124" t="str">
        <f t="shared" si="47"/>
        <v>NA</v>
      </c>
    </row>
    <row r="306" spans="2:21" x14ac:dyDescent="0.2">
      <c r="B306" s="49">
        <v>47208</v>
      </c>
      <c r="D306" s="122"/>
      <c r="F306" s="128" t="str">
        <f t="shared" si="42"/>
        <v>NA</v>
      </c>
      <c r="G306" s="128"/>
      <c r="H306" s="128" t="str">
        <f t="shared" si="43"/>
        <v>NA</v>
      </c>
      <c r="I306" s="128"/>
      <c r="J306" s="128" t="str">
        <f t="shared" si="44"/>
        <v>NA</v>
      </c>
      <c r="K306" s="124"/>
      <c r="L306" s="125"/>
      <c r="M306" s="216">
        <v>47208</v>
      </c>
      <c r="N306" s="124"/>
      <c r="O306" s="126">
        <f t="shared" si="41"/>
        <v>0</v>
      </c>
      <c r="P306" s="124"/>
      <c r="Q306" s="124" t="str">
        <f t="shared" si="45"/>
        <v>NA</v>
      </c>
      <c r="R306" s="124"/>
      <c r="S306" s="124" t="str">
        <f t="shared" si="46"/>
        <v>NA</v>
      </c>
      <c r="T306" s="124"/>
      <c r="U306" s="124" t="str">
        <f t="shared" si="47"/>
        <v>NA</v>
      </c>
    </row>
    <row r="307" spans="2:21" x14ac:dyDescent="0.2">
      <c r="B307" s="49">
        <v>47238</v>
      </c>
      <c r="D307" s="122"/>
      <c r="F307" s="128" t="str">
        <f t="shared" si="42"/>
        <v>NA</v>
      </c>
      <c r="G307" s="128"/>
      <c r="H307" s="128" t="str">
        <f t="shared" si="43"/>
        <v>NA</v>
      </c>
      <c r="I307" s="128"/>
      <c r="J307" s="128" t="str">
        <f t="shared" si="44"/>
        <v>NA</v>
      </c>
      <c r="K307" s="124"/>
      <c r="L307" s="125"/>
      <c r="M307" s="216">
        <v>47238</v>
      </c>
      <c r="N307" s="124"/>
      <c r="O307" s="126">
        <f t="shared" si="41"/>
        <v>0</v>
      </c>
      <c r="P307" s="124"/>
      <c r="Q307" s="124" t="str">
        <f t="shared" si="45"/>
        <v>NA</v>
      </c>
      <c r="R307" s="124"/>
      <c r="S307" s="124" t="str">
        <f t="shared" si="46"/>
        <v>NA</v>
      </c>
      <c r="T307" s="124"/>
      <c r="U307" s="124" t="str">
        <f t="shared" si="47"/>
        <v>NA</v>
      </c>
    </row>
    <row r="308" spans="2:21" x14ac:dyDescent="0.2">
      <c r="B308" s="49">
        <v>47269</v>
      </c>
      <c r="D308" s="122"/>
      <c r="F308" s="128" t="str">
        <f t="shared" si="42"/>
        <v>NA</v>
      </c>
      <c r="G308" s="128"/>
      <c r="H308" s="128" t="str">
        <f t="shared" si="43"/>
        <v>NA</v>
      </c>
      <c r="I308" s="128"/>
      <c r="J308" s="128" t="str">
        <f t="shared" si="44"/>
        <v>NA</v>
      </c>
      <c r="K308" s="124"/>
      <c r="L308" s="125"/>
      <c r="M308" s="216">
        <v>47269</v>
      </c>
      <c r="N308" s="124"/>
      <c r="O308" s="126">
        <f t="shared" si="41"/>
        <v>0</v>
      </c>
      <c r="P308" s="124"/>
      <c r="Q308" s="124" t="str">
        <f t="shared" si="45"/>
        <v>NA</v>
      </c>
      <c r="R308" s="124"/>
      <c r="S308" s="124" t="str">
        <f t="shared" si="46"/>
        <v>NA</v>
      </c>
      <c r="T308" s="124"/>
      <c r="U308" s="124" t="str">
        <f t="shared" si="47"/>
        <v>NA</v>
      </c>
    </row>
    <row r="309" spans="2:21" x14ac:dyDescent="0.2">
      <c r="B309" s="49">
        <v>47299</v>
      </c>
      <c r="D309" s="122"/>
      <c r="F309" s="128" t="str">
        <f t="shared" si="42"/>
        <v>NA</v>
      </c>
      <c r="G309" s="128"/>
      <c r="H309" s="128" t="str">
        <f t="shared" si="43"/>
        <v>NA</v>
      </c>
      <c r="I309" s="128"/>
      <c r="J309" s="128" t="str">
        <f t="shared" si="44"/>
        <v>NA</v>
      </c>
      <c r="K309" s="124"/>
      <c r="L309" s="125"/>
      <c r="M309" s="216">
        <v>47299</v>
      </c>
      <c r="N309" s="124"/>
      <c r="O309" s="126">
        <f t="shared" si="41"/>
        <v>0</v>
      </c>
      <c r="P309" s="124"/>
      <c r="Q309" s="124" t="str">
        <f t="shared" si="45"/>
        <v>NA</v>
      </c>
      <c r="R309" s="124"/>
      <c r="S309" s="124" t="str">
        <f t="shared" si="46"/>
        <v>NA</v>
      </c>
      <c r="T309" s="124"/>
      <c r="U309" s="124" t="str">
        <f t="shared" si="47"/>
        <v>NA</v>
      </c>
    </row>
    <row r="310" spans="2:21" x14ac:dyDescent="0.2">
      <c r="B310" s="49">
        <v>47330</v>
      </c>
      <c r="D310" s="122"/>
      <c r="F310" s="128" t="str">
        <f t="shared" si="42"/>
        <v>NA</v>
      </c>
      <c r="G310" s="128"/>
      <c r="H310" s="128" t="str">
        <f t="shared" si="43"/>
        <v>NA</v>
      </c>
      <c r="I310" s="128"/>
      <c r="J310" s="128" t="str">
        <f t="shared" si="44"/>
        <v>NA</v>
      </c>
      <c r="K310" s="124"/>
      <c r="L310" s="125"/>
      <c r="M310" s="216">
        <v>47330</v>
      </c>
      <c r="N310" s="124"/>
      <c r="O310" s="126">
        <f t="shared" si="41"/>
        <v>0</v>
      </c>
      <c r="P310" s="124"/>
      <c r="Q310" s="124" t="str">
        <f t="shared" si="45"/>
        <v>NA</v>
      </c>
      <c r="R310" s="124"/>
      <c r="S310" s="124" t="str">
        <f t="shared" si="46"/>
        <v>NA</v>
      </c>
      <c r="T310" s="124"/>
      <c r="U310" s="124" t="str">
        <f t="shared" si="47"/>
        <v>NA</v>
      </c>
    </row>
    <row r="311" spans="2:21" x14ac:dyDescent="0.2">
      <c r="B311" s="49">
        <v>47361</v>
      </c>
      <c r="D311" s="122"/>
      <c r="F311" s="128" t="str">
        <f t="shared" si="42"/>
        <v>NA</v>
      </c>
      <c r="G311" s="128"/>
      <c r="H311" s="128" t="str">
        <f t="shared" si="43"/>
        <v>NA</v>
      </c>
      <c r="I311" s="128"/>
      <c r="J311" s="128" t="str">
        <f t="shared" si="44"/>
        <v>NA</v>
      </c>
      <c r="K311" s="124"/>
      <c r="L311" s="125"/>
      <c r="M311" s="216">
        <v>47361</v>
      </c>
      <c r="N311" s="124"/>
      <c r="O311" s="126">
        <f t="shared" si="41"/>
        <v>0</v>
      </c>
      <c r="P311" s="124"/>
      <c r="Q311" s="124" t="str">
        <f t="shared" si="45"/>
        <v>NA</v>
      </c>
      <c r="R311" s="124"/>
      <c r="S311" s="124" t="str">
        <f t="shared" si="46"/>
        <v>NA</v>
      </c>
      <c r="T311" s="124"/>
      <c r="U311" s="124" t="str">
        <f t="shared" si="47"/>
        <v>NA</v>
      </c>
    </row>
    <row r="312" spans="2:21" x14ac:dyDescent="0.2">
      <c r="B312" s="49">
        <v>47391</v>
      </c>
      <c r="D312" s="122"/>
      <c r="F312" s="128" t="str">
        <f t="shared" si="42"/>
        <v>NA</v>
      </c>
      <c r="G312" s="128"/>
      <c r="H312" s="128" t="str">
        <f t="shared" si="43"/>
        <v>NA</v>
      </c>
      <c r="I312" s="128"/>
      <c r="J312" s="128" t="str">
        <f t="shared" si="44"/>
        <v>NA</v>
      </c>
      <c r="K312" s="124"/>
      <c r="L312" s="125"/>
      <c r="M312" s="216">
        <v>47391</v>
      </c>
      <c r="N312" s="124"/>
      <c r="O312" s="126">
        <f t="shared" si="41"/>
        <v>0</v>
      </c>
      <c r="P312" s="124"/>
      <c r="Q312" s="124" t="str">
        <f t="shared" si="45"/>
        <v>NA</v>
      </c>
      <c r="R312" s="124"/>
      <c r="S312" s="124" t="str">
        <f t="shared" si="46"/>
        <v>NA</v>
      </c>
      <c r="T312" s="124"/>
      <c r="U312" s="124" t="str">
        <f t="shared" si="47"/>
        <v>NA</v>
      </c>
    </row>
    <row r="313" spans="2:21" x14ac:dyDescent="0.2">
      <c r="B313" s="49">
        <v>47422</v>
      </c>
      <c r="D313" s="122"/>
      <c r="F313" s="128" t="str">
        <f t="shared" si="42"/>
        <v>NA</v>
      </c>
      <c r="G313" s="128"/>
      <c r="H313" s="128" t="str">
        <f t="shared" si="43"/>
        <v>NA</v>
      </c>
      <c r="I313" s="128"/>
      <c r="J313" s="128" t="str">
        <f t="shared" si="44"/>
        <v>NA</v>
      </c>
      <c r="K313" s="124"/>
      <c r="L313" s="125"/>
      <c r="M313" s="216">
        <v>47422</v>
      </c>
      <c r="N313" s="124"/>
      <c r="O313" s="126">
        <f t="shared" si="41"/>
        <v>0</v>
      </c>
      <c r="P313" s="124"/>
      <c r="Q313" s="124" t="str">
        <f t="shared" si="45"/>
        <v>NA</v>
      </c>
      <c r="R313" s="124"/>
      <c r="S313" s="124" t="str">
        <f t="shared" si="46"/>
        <v>NA</v>
      </c>
      <c r="T313" s="124"/>
      <c r="U313" s="124" t="str">
        <f t="shared" si="47"/>
        <v>NA</v>
      </c>
    </row>
    <row r="314" spans="2:21" x14ac:dyDescent="0.2">
      <c r="B314" s="49">
        <v>47452</v>
      </c>
      <c r="D314" s="122"/>
      <c r="F314" s="128" t="str">
        <f t="shared" si="42"/>
        <v>NA</v>
      </c>
      <c r="G314" s="128"/>
      <c r="H314" s="128" t="str">
        <f t="shared" si="43"/>
        <v>NA</v>
      </c>
      <c r="I314" s="128"/>
      <c r="J314" s="128" t="str">
        <f t="shared" si="44"/>
        <v>NA</v>
      </c>
      <c r="K314" s="124"/>
      <c r="L314" s="125"/>
      <c r="M314" s="216">
        <v>47452</v>
      </c>
      <c r="N314" s="124"/>
      <c r="O314" s="126">
        <f t="shared" si="41"/>
        <v>0</v>
      </c>
      <c r="P314" s="124"/>
      <c r="Q314" s="124" t="str">
        <f t="shared" si="45"/>
        <v>NA</v>
      </c>
      <c r="R314" s="124"/>
      <c r="S314" s="124" t="str">
        <f t="shared" si="46"/>
        <v>NA</v>
      </c>
      <c r="T314" s="124"/>
      <c r="U314" s="124" t="str">
        <f t="shared" si="47"/>
        <v>NA</v>
      </c>
    </row>
    <row r="315" spans="2:21" x14ac:dyDescent="0.2">
      <c r="B315" s="49">
        <v>47483</v>
      </c>
      <c r="D315" s="122"/>
      <c r="F315" s="128" t="str">
        <f t="shared" si="42"/>
        <v>NA</v>
      </c>
      <c r="G315" s="128"/>
      <c r="H315" s="128" t="str">
        <f t="shared" si="43"/>
        <v>NA</v>
      </c>
      <c r="I315" s="128"/>
      <c r="J315" s="128" t="str">
        <f t="shared" si="44"/>
        <v>NA</v>
      </c>
      <c r="K315" s="124"/>
      <c r="L315" s="125"/>
      <c r="M315" s="216">
        <v>47483</v>
      </c>
      <c r="N315" s="124"/>
      <c r="O315" s="126">
        <f t="shared" si="41"/>
        <v>0</v>
      </c>
      <c r="P315" s="124"/>
      <c r="Q315" s="124" t="str">
        <f t="shared" si="45"/>
        <v>NA</v>
      </c>
      <c r="R315" s="124"/>
      <c r="S315" s="124" t="str">
        <f t="shared" si="46"/>
        <v>NA</v>
      </c>
      <c r="T315" s="124"/>
      <c r="U315" s="124" t="str">
        <f t="shared" si="47"/>
        <v>NA</v>
      </c>
    </row>
    <row r="316" spans="2:21" x14ac:dyDescent="0.2">
      <c r="B316" s="49">
        <v>47514</v>
      </c>
      <c r="D316" s="122"/>
      <c r="F316" s="128" t="str">
        <f t="shared" si="42"/>
        <v>NA</v>
      </c>
      <c r="G316" s="128"/>
      <c r="H316" s="128" t="str">
        <f t="shared" si="43"/>
        <v>NA</v>
      </c>
      <c r="I316" s="128"/>
      <c r="J316" s="128" t="str">
        <f t="shared" si="44"/>
        <v>NA</v>
      </c>
      <c r="K316" s="124"/>
      <c r="L316" s="125"/>
      <c r="M316" s="216">
        <v>47514</v>
      </c>
      <c r="N316" s="124"/>
      <c r="O316" s="126">
        <f t="shared" si="41"/>
        <v>0</v>
      </c>
      <c r="P316" s="124"/>
      <c r="Q316" s="124" t="str">
        <f t="shared" si="45"/>
        <v>NA</v>
      </c>
      <c r="R316" s="124"/>
      <c r="S316" s="124" t="str">
        <f t="shared" si="46"/>
        <v>NA</v>
      </c>
      <c r="T316" s="124"/>
      <c r="U316" s="124" t="str">
        <f t="shared" si="47"/>
        <v>NA</v>
      </c>
    </row>
    <row r="317" spans="2:21" x14ac:dyDescent="0.2">
      <c r="B317" s="49">
        <v>47542</v>
      </c>
      <c r="D317" s="122"/>
      <c r="F317" s="128" t="str">
        <f t="shared" si="42"/>
        <v>NA</v>
      </c>
      <c r="G317" s="128"/>
      <c r="H317" s="128" t="str">
        <f t="shared" si="43"/>
        <v>NA</v>
      </c>
      <c r="I317" s="128"/>
      <c r="J317" s="128" t="str">
        <f t="shared" si="44"/>
        <v>NA</v>
      </c>
      <c r="K317" s="124"/>
      <c r="L317" s="125"/>
      <c r="M317" s="216">
        <v>47542</v>
      </c>
      <c r="N317" s="124"/>
      <c r="O317" s="126">
        <f t="shared" si="41"/>
        <v>0</v>
      </c>
      <c r="P317" s="124"/>
      <c r="Q317" s="124" t="str">
        <f t="shared" si="45"/>
        <v>NA</v>
      </c>
      <c r="R317" s="124"/>
      <c r="S317" s="124" t="str">
        <f t="shared" si="46"/>
        <v>NA</v>
      </c>
      <c r="T317" s="124"/>
      <c r="U317" s="124" t="str">
        <f t="shared" si="47"/>
        <v>NA</v>
      </c>
    </row>
    <row r="318" spans="2:21" x14ac:dyDescent="0.2">
      <c r="B318" s="49">
        <v>47573</v>
      </c>
      <c r="D318" s="122"/>
      <c r="F318" s="128" t="str">
        <f t="shared" si="42"/>
        <v>NA</v>
      </c>
      <c r="G318" s="128"/>
      <c r="H318" s="128" t="str">
        <f t="shared" si="43"/>
        <v>NA</v>
      </c>
      <c r="I318" s="128"/>
      <c r="J318" s="128" t="str">
        <f t="shared" si="44"/>
        <v>NA</v>
      </c>
      <c r="K318" s="124"/>
      <c r="L318" s="125"/>
      <c r="M318" s="216">
        <v>47573</v>
      </c>
      <c r="N318" s="124"/>
      <c r="O318" s="126">
        <f t="shared" si="41"/>
        <v>0</v>
      </c>
      <c r="P318" s="124"/>
      <c r="Q318" s="124" t="str">
        <f t="shared" si="45"/>
        <v>NA</v>
      </c>
      <c r="R318" s="124"/>
      <c r="S318" s="124" t="str">
        <f t="shared" si="46"/>
        <v>NA</v>
      </c>
      <c r="T318" s="124"/>
      <c r="U318" s="124" t="str">
        <f t="shared" si="47"/>
        <v>NA</v>
      </c>
    </row>
    <row r="319" spans="2:21" x14ac:dyDescent="0.2">
      <c r="B319" s="49">
        <v>47603</v>
      </c>
      <c r="D319" s="122"/>
      <c r="F319" s="128" t="str">
        <f t="shared" si="42"/>
        <v>NA</v>
      </c>
      <c r="G319" s="128"/>
      <c r="H319" s="128" t="str">
        <f t="shared" si="43"/>
        <v>NA</v>
      </c>
      <c r="I319" s="128"/>
      <c r="J319" s="128" t="str">
        <f t="shared" si="44"/>
        <v>NA</v>
      </c>
      <c r="K319" s="124"/>
      <c r="L319" s="125"/>
      <c r="M319" s="216">
        <v>47603</v>
      </c>
      <c r="N319" s="124"/>
      <c r="O319" s="126">
        <f t="shared" si="41"/>
        <v>0</v>
      </c>
      <c r="P319" s="124"/>
      <c r="Q319" s="124" t="str">
        <f t="shared" si="45"/>
        <v>NA</v>
      </c>
      <c r="R319" s="124"/>
      <c r="S319" s="124" t="str">
        <f t="shared" si="46"/>
        <v>NA</v>
      </c>
      <c r="T319" s="124"/>
      <c r="U319" s="124" t="str">
        <f t="shared" si="47"/>
        <v>NA</v>
      </c>
    </row>
    <row r="320" spans="2:21" x14ac:dyDescent="0.2">
      <c r="B320" s="49">
        <v>47634</v>
      </c>
      <c r="D320" s="122"/>
      <c r="F320" s="128" t="str">
        <f t="shared" si="42"/>
        <v>NA</v>
      </c>
      <c r="G320" s="128"/>
      <c r="H320" s="128" t="str">
        <f t="shared" si="43"/>
        <v>NA</v>
      </c>
      <c r="I320" s="128"/>
      <c r="J320" s="128" t="str">
        <f t="shared" si="44"/>
        <v>NA</v>
      </c>
      <c r="K320" s="124"/>
      <c r="L320" s="125"/>
      <c r="M320" s="216">
        <v>47634</v>
      </c>
      <c r="N320" s="124"/>
      <c r="O320" s="126">
        <f t="shared" si="41"/>
        <v>0</v>
      </c>
      <c r="P320" s="124"/>
      <c r="Q320" s="124" t="str">
        <f t="shared" si="45"/>
        <v>NA</v>
      </c>
      <c r="R320" s="124"/>
      <c r="S320" s="124" t="str">
        <f t="shared" si="46"/>
        <v>NA</v>
      </c>
      <c r="T320" s="124"/>
      <c r="U320" s="124" t="str">
        <f t="shared" si="47"/>
        <v>NA</v>
      </c>
    </row>
    <row r="321" spans="2:21" x14ac:dyDescent="0.2">
      <c r="B321" s="49">
        <v>47664</v>
      </c>
      <c r="D321" s="122"/>
      <c r="F321" s="128" t="str">
        <f t="shared" si="42"/>
        <v>NA</v>
      </c>
      <c r="G321" s="128"/>
      <c r="H321" s="128" t="str">
        <f t="shared" si="43"/>
        <v>NA</v>
      </c>
      <c r="I321" s="128"/>
      <c r="J321" s="128" t="str">
        <f t="shared" si="44"/>
        <v>NA</v>
      </c>
      <c r="K321" s="124"/>
      <c r="L321" s="125"/>
      <c r="M321" s="216">
        <v>47664</v>
      </c>
      <c r="N321" s="124"/>
      <c r="O321" s="126">
        <f t="shared" si="41"/>
        <v>0</v>
      </c>
      <c r="P321" s="124"/>
      <c r="Q321" s="124" t="str">
        <f t="shared" si="45"/>
        <v>NA</v>
      </c>
      <c r="R321" s="124"/>
      <c r="S321" s="124" t="str">
        <f t="shared" si="46"/>
        <v>NA</v>
      </c>
      <c r="T321" s="124"/>
      <c r="U321" s="124" t="str">
        <f t="shared" si="47"/>
        <v>NA</v>
      </c>
    </row>
    <row r="322" spans="2:21" x14ac:dyDescent="0.2">
      <c r="B322" s="49">
        <v>47695</v>
      </c>
      <c r="D322" s="122"/>
      <c r="F322" s="128" t="str">
        <f t="shared" si="42"/>
        <v>NA</v>
      </c>
      <c r="G322" s="128"/>
      <c r="H322" s="128" t="str">
        <f t="shared" si="43"/>
        <v>NA</v>
      </c>
      <c r="I322" s="128"/>
      <c r="J322" s="128" t="str">
        <f t="shared" si="44"/>
        <v>NA</v>
      </c>
      <c r="K322" s="124"/>
      <c r="L322" s="125"/>
      <c r="M322" s="216">
        <v>47695</v>
      </c>
      <c r="N322" s="124"/>
      <c r="O322" s="126">
        <f t="shared" si="41"/>
        <v>0</v>
      </c>
      <c r="P322" s="124"/>
      <c r="Q322" s="124" t="str">
        <f t="shared" si="45"/>
        <v>NA</v>
      </c>
      <c r="R322" s="124"/>
      <c r="S322" s="124" t="str">
        <f t="shared" si="46"/>
        <v>NA</v>
      </c>
      <c r="T322" s="124"/>
      <c r="U322" s="124" t="str">
        <f t="shared" si="47"/>
        <v>NA</v>
      </c>
    </row>
    <row r="323" spans="2:21" x14ac:dyDescent="0.2">
      <c r="B323" s="49">
        <v>47726</v>
      </c>
      <c r="D323" s="122"/>
      <c r="F323" s="128" t="str">
        <f t="shared" si="42"/>
        <v>NA</v>
      </c>
      <c r="G323" s="128"/>
      <c r="H323" s="128" t="str">
        <f t="shared" si="43"/>
        <v>NA</v>
      </c>
      <c r="I323" s="128"/>
      <c r="J323" s="128" t="str">
        <f t="shared" si="44"/>
        <v>NA</v>
      </c>
      <c r="K323" s="124"/>
      <c r="L323" s="125"/>
      <c r="M323" s="216">
        <v>47726</v>
      </c>
      <c r="N323" s="124"/>
      <c r="O323" s="126">
        <f t="shared" si="41"/>
        <v>0</v>
      </c>
      <c r="P323" s="124"/>
      <c r="Q323" s="124" t="str">
        <f t="shared" si="45"/>
        <v>NA</v>
      </c>
      <c r="R323" s="124"/>
      <c r="S323" s="124" t="str">
        <f t="shared" si="46"/>
        <v>NA</v>
      </c>
      <c r="T323" s="124"/>
      <c r="U323" s="124" t="str">
        <f t="shared" si="47"/>
        <v>NA</v>
      </c>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3:Q1414"/>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2:17" x14ac:dyDescent="0.2">
      <c r="C3" s="250" t="s">
        <v>70</v>
      </c>
      <c r="D3" s="250"/>
      <c r="E3" s="250"/>
      <c r="F3" s="250"/>
      <c r="G3" s="2"/>
      <c r="H3" s="2"/>
      <c r="I3" s="2"/>
      <c r="J3" s="2"/>
      <c r="K3" s="2"/>
      <c r="L3" s="2"/>
      <c r="N3" s="250" t="s">
        <v>71</v>
      </c>
      <c r="O3" s="250"/>
      <c r="P3" s="250"/>
      <c r="Q3" s="250"/>
    </row>
    <row r="4" spans="2:17" x14ac:dyDescent="0.2">
      <c r="F4" s="2"/>
      <c r="G4" s="2"/>
      <c r="H4" s="2"/>
      <c r="I4" s="2"/>
      <c r="J4" s="2"/>
      <c r="K4" s="2"/>
      <c r="L4" s="2"/>
      <c r="Q4" s="2"/>
    </row>
    <row r="5" spans="2:17" x14ac:dyDescent="0.2">
      <c r="B5" s="3" t="s">
        <v>72</v>
      </c>
      <c r="C5" s="3" t="s">
        <v>73</v>
      </c>
      <c r="D5" s="102" t="s">
        <v>74</v>
      </c>
      <c r="E5" s="3" t="s">
        <v>75</v>
      </c>
      <c r="F5" s="3" t="s">
        <v>76</v>
      </c>
      <c r="G5" s="3"/>
      <c r="H5" s="3"/>
      <c r="I5" s="3"/>
      <c r="J5" s="3"/>
      <c r="K5" s="3"/>
      <c r="L5" s="3"/>
      <c r="N5" s="3" t="s">
        <v>73</v>
      </c>
      <c r="O5" s="102" t="s">
        <v>74</v>
      </c>
      <c r="P5" s="3" t="s">
        <v>75</v>
      </c>
      <c r="Q5" s="3" t="s">
        <v>76</v>
      </c>
    </row>
    <row r="6" spans="2:17" hidden="1" x14ac:dyDescent="0.2">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2:17" hidden="1" x14ac:dyDescent="0.2">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2:17" hidden="1" x14ac:dyDescent="0.2">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2:17" hidden="1" x14ac:dyDescent="0.2">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2:17" hidden="1" x14ac:dyDescent="0.2">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2:17" hidden="1" x14ac:dyDescent="0.2">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2:17" hidden="1" x14ac:dyDescent="0.2">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2:17" hidden="1" x14ac:dyDescent="0.2">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2:17" hidden="1" x14ac:dyDescent="0.2">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2:17" hidden="1" x14ac:dyDescent="0.2">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2:17" hidden="1" x14ac:dyDescent="0.2">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2:17" hidden="1" x14ac:dyDescent="0.2">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2:17" hidden="1" x14ac:dyDescent="0.2">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2:17" hidden="1" x14ac:dyDescent="0.2">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2:17" hidden="1" x14ac:dyDescent="0.2">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2:17" hidden="1" x14ac:dyDescent="0.2">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2:17" hidden="1" x14ac:dyDescent="0.2">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2:17" hidden="1" x14ac:dyDescent="0.2">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2:17" hidden="1" x14ac:dyDescent="0.2">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2:17" hidden="1" x14ac:dyDescent="0.2">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2:17" hidden="1" x14ac:dyDescent="0.2">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2:17" hidden="1" x14ac:dyDescent="0.2">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2:17" hidden="1" x14ac:dyDescent="0.2">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2:17" hidden="1" x14ac:dyDescent="0.2">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2:17" hidden="1" x14ac:dyDescent="0.2">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2:17" hidden="1" x14ac:dyDescent="0.2">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2:17" hidden="1" x14ac:dyDescent="0.2">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2:17" hidden="1" x14ac:dyDescent="0.2">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2:17" hidden="1" x14ac:dyDescent="0.2">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2:17" hidden="1" x14ac:dyDescent="0.2">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2:17" hidden="1" x14ac:dyDescent="0.2">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2:17" hidden="1" x14ac:dyDescent="0.2">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2:17" hidden="1" x14ac:dyDescent="0.2">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2:17" hidden="1" x14ac:dyDescent="0.2">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2:17" hidden="1" x14ac:dyDescent="0.2">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2:17" hidden="1" x14ac:dyDescent="0.2">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2:17" hidden="1" x14ac:dyDescent="0.2">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2:17" hidden="1" x14ac:dyDescent="0.2">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2:17" hidden="1" x14ac:dyDescent="0.2">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2:17" hidden="1" x14ac:dyDescent="0.2">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2:17" hidden="1" x14ac:dyDescent="0.2">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2:17" hidden="1" x14ac:dyDescent="0.2">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2:17" hidden="1" x14ac:dyDescent="0.2">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2:17" hidden="1" x14ac:dyDescent="0.2">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2:17" hidden="1" x14ac:dyDescent="0.2">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2:17" hidden="1" x14ac:dyDescent="0.2">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2:17" hidden="1" x14ac:dyDescent="0.2">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2:17" hidden="1" x14ac:dyDescent="0.2">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2:17" hidden="1" x14ac:dyDescent="0.2">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2:17" hidden="1" x14ac:dyDescent="0.2">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2:17" hidden="1" x14ac:dyDescent="0.2">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2:17" hidden="1" x14ac:dyDescent="0.2">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2:17" hidden="1" x14ac:dyDescent="0.2">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2:17" hidden="1" x14ac:dyDescent="0.2">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2:17" hidden="1" x14ac:dyDescent="0.2">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2:17" hidden="1" x14ac:dyDescent="0.2">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2:17" hidden="1" x14ac:dyDescent="0.2">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2:17" hidden="1" x14ac:dyDescent="0.2">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2:17" hidden="1" x14ac:dyDescent="0.2">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2:17" hidden="1" x14ac:dyDescent="0.2">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2:17" hidden="1" x14ac:dyDescent="0.2">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2:17" hidden="1" x14ac:dyDescent="0.2">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2:17" hidden="1" x14ac:dyDescent="0.2">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2:17" hidden="1" x14ac:dyDescent="0.2">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2:17" hidden="1" x14ac:dyDescent="0.2">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2:17" hidden="1" x14ac:dyDescent="0.2">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2:17" hidden="1" x14ac:dyDescent="0.2">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2:17" hidden="1" x14ac:dyDescent="0.2">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2:17" hidden="1" x14ac:dyDescent="0.2">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2:17" hidden="1" x14ac:dyDescent="0.2">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2:17" hidden="1" x14ac:dyDescent="0.2">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2:17" hidden="1" x14ac:dyDescent="0.2">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2:17" hidden="1" x14ac:dyDescent="0.2">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2:17" hidden="1" x14ac:dyDescent="0.2">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2:17" hidden="1" x14ac:dyDescent="0.2">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2:17" hidden="1" x14ac:dyDescent="0.2">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2:17" hidden="1" x14ac:dyDescent="0.2">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2:17" hidden="1" x14ac:dyDescent="0.2">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2:17" hidden="1" x14ac:dyDescent="0.2">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2:17" hidden="1" x14ac:dyDescent="0.2">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2:17" hidden="1" x14ac:dyDescent="0.2">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2:17" hidden="1" x14ac:dyDescent="0.2">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2:17" hidden="1" x14ac:dyDescent="0.2">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2:17" hidden="1" x14ac:dyDescent="0.2">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2:17" hidden="1" x14ac:dyDescent="0.2">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2:17" hidden="1" x14ac:dyDescent="0.2">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2:17" hidden="1" x14ac:dyDescent="0.2">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2:17" hidden="1" x14ac:dyDescent="0.2">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2:17" hidden="1" x14ac:dyDescent="0.2">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2:17" hidden="1" x14ac:dyDescent="0.2">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2:17" hidden="1" x14ac:dyDescent="0.2">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2:17" hidden="1" x14ac:dyDescent="0.2">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2:17" hidden="1" x14ac:dyDescent="0.2">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2:17" hidden="1" x14ac:dyDescent="0.2">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2:17" hidden="1" x14ac:dyDescent="0.2">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2:17" hidden="1" x14ac:dyDescent="0.2">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2:17" hidden="1" x14ac:dyDescent="0.2">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2:17" hidden="1" x14ac:dyDescent="0.2">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2:17" hidden="1" x14ac:dyDescent="0.2">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2:17" hidden="1" x14ac:dyDescent="0.2">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2:17" hidden="1" x14ac:dyDescent="0.2">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2:17" hidden="1" x14ac:dyDescent="0.2">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2:17" hidden="1" x14ac:dyDescent="0.2">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2:17" hidden="1" x14ac:dyDescent="0.2">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2:17" hidden="1" x14ac:dyDescent="0.2">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2:17" hidden="1" x14ac:dyDescent="0.2">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2:17" hidden="1" x14ac:dyDescent="0.2">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2:17" hidden="1" x14ac:dyDescent="0.2">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2:17" hidden="1" x14ac:dyDescent="0.2">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2:17" hidden="1" x14ac:dyDescent="0.2">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2:17" hidden="1" x14ac:dyDescent="0.2">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2:17" hidden="1" x14ac:dyDescent="0.2">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2:17" hidden="1" x14ac:dyDescent="0.2">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2:17" hidden="1" x14ac:dyDescent="0.2">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2:17" hidden="1" x14ac:dyDescent="0.2">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2:17" hidden="1" x14ac:dyDescent="0.2">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2:17" hidden="1" x14ac:dyDescent="0.2">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2:17" hidden="1" x14ac:dyDescent="0.2">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2:17" hidden="1" x14ac:dyDescent="0.2">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2:17" hidden="1" x14ac:dyDescent="0.2">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2:17" hidden="1" x14ac:dyDescent="0.2">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2:17" hidden="1" x14ac:dyDescent="0.2">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2:17" hidden="1" x14ac:dyDescent="0.2">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2:17" hidden="1" x14ac:dyDescent="0.2">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2:17" hidden="1" x14ac:dyDescent="0.2">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2:17" hidden="1" x14ac:dyDescent="0.2">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2: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2:17" hidden="1" x14ac:dyDescent="0.2">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2:17" hidden="1" x14ac:dyDescent="0.2">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2:17" hidden="1" x14ac:dyDescent="0.2">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2:17" hidden="1" x14ac:dyDescent="0.2">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2:17" hidden="1" x14ac:dyDescent="0.2">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2:17" hidden="1" x14ac:dyDescent="0.2">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2:17" hidden="1" x14ac:dyDescent="0.2">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2:17" hidden="1" x14ac:dyDescent="0.2">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2:17" hidden="1" x14ac:dyDescent="0.2">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2:17" hidden="1" x14ac:dyDescent="0.2">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2:17" hidden="1" x14ac:dyDescent="0.2">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2:17" hidden="1" x14ac:dyDescent="0.2">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2:17" hidden="1" x14ac:dyDescent="0.2">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2:17" hidden="1" x14ac:dyDescent="0.2">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2:17" hidden="1" x14ac:dyDescent="0.2">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2:17" hidden="1" x14ac:dyDescent="0.2">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2:17" hidden="1" x14ac:dyDescent="0.2">
      <c r="B149" s="32">
        <v>38993</v>
      </c>
      <c r="C149" s="33">
        <v>2.3416000000000001</v>
      </c>
      <c r="D149" s="33">
        <v>1.7367999999999999</v>
      </c>
      <c r="E149" s="34"/>
      <c r="F149" s="33"/>
      <c r="G149" s="33"/>
      <c r="H149" s="33"/>
      <c r="I149" s="33"/>
      <c r="J149" s="33"/>
      <c r="K149" s="33"/>
      <c r="L149" s="33"/>
      <c r="N149" s="33">
        <v>2.4794999999999998</v>
      </c>
      <c r="O149" s="33">
        <v>1.8371</v>
      </c>
    </row>
    <row r="150" spans="2:17" hidden="1" x14ac:dyDescent="0.2">
      <c r="B150" s="32">
        <v>39000</v>
      </c>
      <c r="C150" s="33">
        <v>2.4424000000000001</v>
      </c>
      <c r="D150" s="33">
        <v>1.8368</v>
      </c>
      <c r="E150" s="34"/>
      <c r="F150" s="33"/>
      <c r="G150" s="33"/>
      <c r="H150" s="33"/>
      <c r="I150" s="33"/>
      <c r="J150" s="33"/>
      <c r="K150" s="33"/>
      <c r="L150" s="33"/>
      <c r="N150" s="33">
        <v>2.5204</v>
      </c>
      <c r="O150" s="33">
        <v>1.8777999999999999</v>
      </c>
    </row>
    <row r="151" spans="2:17" hidden="1" x14ac:dyDescent="0.2">
      <c r="B151" s="32">
        <v>39007</v>
      </c>
      <c r="C151" s="33">
        <v>2.4958</v>
      </c>
      <c r="D151" s="33">
        <v>1.8897999999999999</v>
      </c>
      <c r="E151" s="34"/>
      <c r="F151" s="33"/>
      <c r="G151" s="33"/>
      <c r="H151" s="33"/>
      <c r="I151" s="33"/>
      <c r="J151" s="33"/>
      <c r="K151" s="33"/>
      <c r="L151" s="33"/>
      <c r="N151" s="33">
        <v>2.5792999999999999</v>
      </c>
      <c r="O151" s="33">
        <v>1.9363999999999999</v>
      </c>
    </row>
    <row r="152" spans="2:17" hidden="1" x14ac:dyDescent="0.2">
      <c r="B152" s="32">
        <v>39014</v>
      </c>
      <c r="C152" s="33">
        <v>2.4540000000000002</v>
      </c>
      <c r="D152" s="33">
        <v>1.8483000000000001</v>
      </c>
      <c r="E152" s="34"/>
      <c r="F152" s="33"/>
      <c r="G152" s="33"/>
      <c r="H152" s="33"/>
      <c r="I152" s="33"/>
      <c r="J152" s="33"/>
      <c r="K152" s="33"/>
      <c r="L152" s="33"/>
      <c r="N152" s="33">
        <v>2.5859999999999999</v>
      </c>
      <c r="O152" s="33">
        <v>1.9430000000000001</v>
      </c>
    </row>
    <row r="153" spans="2:17" hidden="1" x14ac:dyDescent="0.2">
      <c r="B153" s="32">
        <v>39021</v>
      </c>
      <c r="C153" s="33">
        <v>2.4941</v>
      </c>
      <c r="D153" s="33">
        <v>1.8880999999999999</v>
      </c>
      <c r="E153" s="34"/>
      <c r="F153" s="33"/>
      <c r="G153" s="33"/>
      <c r="H153" s="33"/>
      <c r="I153" s="33"/>
      <c r="J153" s="33"/>
      <c r="K153" s="33"/>
      <c r="L153" s="33"/>
      <c r="N153" s="33">
        <v>2.6432000000000002</v>
      </c>
      <c r="O153" s="33">
        <v>1.9999</v>
      </c>
    </row>
    <row r="154" spans="2:17" hidden="1" x14ac:dyDescent="0.2">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2:17" hidden="1" x14ac:dyDescent="0.2">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2:17" hidden="1" x14ac:dyDescent="0.2">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2:17" hidden="1" x14ac:dyDescent="0.2">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2:17" hidden="1" x14ac:dyDescent="0.2">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2:17" hidden="1" x14ac:dyDescent="0.2">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2:17" hidden="1" x14ac:dyDescent="0.2">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2:16" hidden="1" x14ac:dyDescent="0.2">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2:16" hidden="1" x14ac:dyDescent="0.2">
      <c r="B162" s="32">
        <v>39084</v>
      </c>
      <c r="C162" s="33">
        <f>+'Weekly OPIS Data'!M22</f>
        <v>2.6422866823529412</v>
      </c>
      <c r="D162" s="33">
        <f>+'Weekly OPIS Data'!D22</f>
        <v>2.0350999999999999</v>
      </c>
      <c r="N162" s="33">
        <f>+'Weekly OPIS Data'!Q22</f>
        <v>2.9024483235294114</v>
      </c>
      <c r="O162" s="33">
        <f>+'Weekly OPIS Data'!F22</f>
        <v>2.2578999999999998</v>
      </c>
      <c r="P162" s="33"/>
    </row>
    <row r="163" spans="2:16" hidden="1" x14ac:dyDescent="0.2">
      <c r="B163" s="32">
        <v>39091</v>
      </c>
      <c r="C163" s="33">
        <f>+'Weekly OPIS Data'!M23</f>
        <v>2.504291482352941</v>
      </c>
      <c r="D163" s="33">
        <f>+'Weekly OPIS Data'!D23</f>
        <v>1.8982000000000001</v>
      </c>
      <c r="N163" s="33">
        <f>+'Weekly OPIS Data'!Q23</f>
        <v>2.7503918235294114</v>
      </c>
      <c r="O163" s="33">
        <f>+'Weekly OPIS Data'!F23</f>
        <v>2.1065999999999998</v>
      </c>
      <c r="P163" s="33"/>
    </row>
    <row r="164" spans="2:16" hidden="1" x14ac:dyDescent="0.2">
      <c r="B164" s="32">
        <v>39098</v>
      </c>
      <c r="C164" s="33">
        <f>+'Weekly OPIS Data'!M24</f>
        <v>2.374259482352941</v>
      </c>
      <c r="D164" s="33">
        <f>+'Weekly OPIS Data'!D24</f>
        <v>1.7692000000000001</v>
      </c>
      <c r="N164" s="33">
        <f>+'Weekly OPIS Data'!Q24</f>
        <v>2.5921043235294117</v>
      </c>
      <c r="O164" s="33">
        <f>+'Weekly OPIS Data'!F24</f>
        <v>1.9491000000000001</v>
      </c>
      <c r="P164" s="33"/>
    </row>
    <row r="165" spans="2:16" hidden="1" x14ac:dyDescent="0.2">
      <c r="B165" s="32">
        <v>39105</v>
      </c>
      <c r="C165" s="33">
        <f>+'Weekly OPIS Data'!M25</f>
        <v>2.2842450823529412</v>
      </c>
      <c r="D165" s="33">
        <f>+'Weekly OPIS Data'!D25</f>
        <v>1.6798999999999999</v>
      </c>
      <c r="N165" s="33">
        <f>+'Weekly OPIS Data'!Q25</f>
        <v>2.4431633235294115</v>
      </c>
      <c r="O165" s="33">
        <f>+'Weekly OPIS Data'!F25</f>
        <v>1.8008999999999999</v>
      </c>
      <c r="P165" s="33"/>
    </row>
    <row r="166" spans="2:16" hidden="1" x14ac:dyDescent="0.2">
      <c r="B166" s="32">
        <v>39112</v>
      </c>
      <c r="C166" s="33">
        <f>+'Weekly OPIS Data'!M26</f>
        <v>2.316097882352941</v>
      </c>
      <c r="D166" s="33">
        <f>+'Weekly OPIS Data'!D26</f>
        <v>1.7115</v>
      </c>
      <c r="N166" s="33">
        <f>+'Weekly OPIS Data'!Q26</f>
        <v>2.4021593235294114</v>
      </c>
      <c r="O166" s="33">
        <f>+'Weekly OPIS Data'!F26</f>
        <v>1.7601</v>
      </c>
      <c r="P166" s="33"/>
    </row>
    <row r="167" spans="2:16" hidden="1" x14ac:dyDescent="0.2">
      <c r="B167" s="32">
        <v>39119</v>
      </c>
      <c r="C167" s="33">
        <f>+'Weekly OPIS Data'!M27</f>
        <v>2.6026722823529411</v>
      </c>
      <c r="D167" s="33">
        <f>+'Weekly OPIS Data'!D27</f>
        <v>1.9958</v>
      </c>
      <c r="N167" s="33">
        <f>+'Weekly OPIS Data'!Q27</f>
        <v>2.5841648235294117</v>
      </c>
      <c r="O167" s="33">
        <f>+'Weekly OPIS Data'!F27</f>
        <v>1.9412</v>
      </c>
      <c r="P167" s="33"/>
    </row>
    <row r="168" spans="2:16" hidden="1" x14ac:dyDescent="0.2">
      <c r="B168" s="32">
        <v>39126</v>
      </c>
      <c r="C168" s="33">
        <f>+'Weekly OPIS Data'!M28</f>
        <v>2.6270658823529414</v>
      </c>
      <c r="D168" s="33">
        <f>+'Weekly OPIS Data'!D28</f>
        <v>2.02</v>
      </c>
      <c r="N168" s="33">
        <f>+'Weekly OPIS Data'!Q28</f>
        <v>2.6981318235294118</v>
      </c>
      <c r="O168" s="33">
        <f>+'Weekly OPIS Data'!F28</f>
        <v>2.0546000000000002</v>
      </c>
      <c r="P168" s="33"/>
    </row>
    <row r="169" spans="2:16" hidden="1" x14ac:dyDescent="0.2">
      <c r="B169" s="32">
        <v>39133</v>
      </c>
      <c r="C169" s="33">
        <f>+'Weekly OPIS Data'!M29</f>
        <v>2.5314066823529413</v>
      </c>
      <c r="D169" s="33">
        <f>+'Weekly OPIS Data'!D29</f>
        <v>1.9251</v>
      </c>
      <c r="N169" s="33">
        <f>+'Weekly OPIS Data'!Q29</f>
        <v>2.6254703235294117</v>
      </c>
      <c r="O169" s="33">
        <f>+'Weekly OPIS Data'!F29</f>
        <v>1.9823</v>
      </c>
    </row>
    <row r="170" spans="2:16" hidden="1" x14ac:dyDescent="0.2">
      <c r="B170" s="32">
        <v>39140</v>
      </c>
      <c r="C170" s="33">
        <f>+'Weekly OPIS Data'!M30</f>
        <v>2.5537842823529413</v>
      </c>
      <c r="D170" s="33">
        <f>+'Weekly OPIS Data'!D30</f>
        <v>1.9473</v>
      </c>
      <c r="N170" s="33">
        <f>+'Weekly OPIS Data'!Q30</f>
        <v>2.6585348235294117</v>
      </c>
      <c r="O170" s="33">
        <f>+'Weekly OPIS Data'!F30</f>
        <v>2.0152000000000001</v>
      </c>
    </row>
    <row r="171" spans="2:16" hidden="1" x14ac:dyDescent="0.2">
      <c r="B171" s="32">
        <v>39147</v>
      </c>
      <c r="C171" s="33">
        <f>+'Weekly OPIS Data'!M31</f>
        <v>2.5703154823529415</v>
      </c>
      <c r="D171" s="33">
        <f>+'Weekly OPIS Data'!D31</f>
        <v>1.9637</v>
      </c>
      <c r="N171" s="33">
        <f>+'Weekly OPIS Data'!Q31</f>
        <v>2.6831573235294117</v>
      </c>
      <c r="O171" s="33">
        <f>+'Weekly OPIS Data'!F31</f>
        <v>2.0396999999999998</v>
      </c>
    </row>
    <row r="172" spans="2:16" hidden="1" x14ac:dyDescent="0.2">
      <c r="B172" s="32">
        <v>39154</v>
      </c>
      <c r="C172" s="33">
        <f>+'Weekly OPIS Data'!M32</f>
        <v>2.5820082823529411</v>
      </c>
      <c r="D172" s="33">
        <f>+'Weekly OPIS Data'!D32</f>
        <v>1.9753000000000001</v>
      </c>
      <c r="N172" s="33">
        <f>+'Weekly OPIS Data'!Q32</f>
        <v>2.7693863235294116</v>
      </c>
      <c r="O172" s="33">
        <f>+'Weekly OPIS Data'!F32</f>
        <v>2.1255000000000002</v>
      </c>
    </row>
    <row r="173" spans="2:16" hidden="1" x14ac:dyDescent="0.2">
      <c r="B173" s="32">
        <v>39161</v>
      </c>
      <c r="C173" s="33">
        <f>+'Weekly OPIS Data'!M33</f>
        <v>2.5919874823529412</v>
      </c>
      <c r="D173" s="33">
        <f>+'Weekly OPIS Data'!D33</f>
        <v>1.9852000000000001</v>
      </c>
      <c r="N173" s="33">
        <f>+'Weekly OPIS Data'!Q33</f>
        <v>2.8051643235294113</v>
      </c>
      <c r="O173" s="33">
        <f>+'Weekly OPIS Data'!F33</f>
        <v>2.1610999999999998</v>
      </c>
    </row>
    <row r="174" spans="2:16" hidden="1" x14ac:dyDescent="0.2">
      <c r="B174" s="32">
        <v>39168</v>
      </c>
      <c r="C174" s="33">
        <f>+'Weekly OPIS Data'!M34</f>
        <v>2.6886546823529414</v>
      </c>
      <c r="D174" s="33">
        <f>+'Weekly OPIS Data'!D34</f>
        <v>2.0811000000000002</v>
      </c>
      <c r="N174" s="33">
        <f>+'Weekly OPIS Data'!Q34</f>
        <v>2.9153123235294118</v>
      </c>
      <c r="O174" s="33">
        <f>+'Weekly OPIS Data'!F34</f>
        <v>2.2707000000000002</v>
      </c>
    </row>
    <row r="175" spans="2:16" hidden="1" x14ac:dyDescent="0.2">
      <c r="B175" s="32">
        <v>39175</v>
      </c>
      <c r="C175" s="33">
        <f>+'Weekly OPIS Data'!M35</f>
        <v>2.7739314823529413</v>
      </c>
      <c r="D175" s="33">
        <f>+'Weekly OPIS Data'!D35</f>
        <v>2.1657000000000002</v>
      </c>
      <c r="N175" s="33">
        <f>+'Weekly OPIS Data'!Q35</f>
        <v>2.9888783235294119</v>
      </c>
      <c r="O175" s="33">
        <f>+'Weekly OPIS Data'!F35</f>
        <v>2.3439000000000001</v>
      </c>
    </row>
    <row r="176" spans="2:16" hidden="1" x14ac:dyDescent="0.2">
      <c r="B176" s="32">
        <v>39182</v>
      </c>
      <c r="C176" s="33">
        <f>+'Weekly OPIS Data'!M36</f>
        <v>2.7395586823529414</v>
      </c>
      <c r="D176" s="33">
        <f>+'Weekly OPIS Data'!D36</f>
        <v>2.1316000000000002</v>
      </c>
      <c r="N176" s="33">
        <f>+'Weekly OPIS Data'!Q36</f>
        <v>3.0038528235294115</v>
      </c>
      <c r="O176" s="33">
        <f>+'Weekly OPIS Data'!F36</f>
        <v>2.3588</v>
      </c>
    </row>
    <row r="177" spans="2:15" hidden="1" x14ac:dyDescent="0.2">
      <c r="B177" s="32">
        <v>39189</v>
      </c>
      <c r="C177" s="33">
        <f>+'Weekly OPIS Data'!M37</f>
        <v>2.7937890823529412</v>
      </c>
      <c r="D177" s="33">
        <f>+'Weekly OPIS Data'!D37</f>
        <v>2.1854</v>
      </c>
      <c r="N177" s="33">
        <f>+'Weekly OPIS Data'!Q37</f>
        <v>3.0214403235294118</v>
      </c>
      <c r="O177" s="33">
        <f>+'Weekly OPIS Data'!F37</f>
        <v>2.3763000000000001</v>
      </c>
    </row>
    <row r="178" spans="2:15" hidden="1" x14ac:dyDescent="0.2">
      <c r="B178" s="32">
        <v>39196</v>
      </c>
      <c r="C178" s="33">
        <f>+'Weekly OPIS Data'!M38</f>
        <v>2.8370322823529412</v>
      </c>
      <c r="D178" s="33">
        <f>+'Weekly OPIS Data'!D38</f>
        <v>2.2282999999999999</v>
      </c>
      <c r="N178" s="33">
        <f>+'Weekly OPIS Data'!Q38</f>
        <v>2.9909888235294115</v>
      </c>
      <c r="O178" s="33">
        <f>+'Weekly OPIS Data'!F38</f>
        <v>2.3460000000000001</v>
      </c>
    </row>
    <row r="179" spans="2:15" hidden="1" x14ac:dyDescent="0.2">
      <c r="B179" s="32">
        <v>39203</v>
      </c>
      <c r="C179" s="33">
        <f>+'Weekly OPIS Data'!M39</f>
        <v>2.7831042823529408</v>
      </c>
      <c r="D179" s="33">
        <f>+'Weekly OPIS Data'!D39</f>
        <v>2.1747999999999998</v>
      </c>
      <c r="N179" s="33">
        <f>+'Weekly OPIS Data'!Q39</f>
        <v>2.9391308235294118</v>
      </c>
      <c r="O179" s="33">
        <f>+'Weekly OPIS Data'!F39</f>
        <v>2.2944</v>
      </c>
    </row>
    <row r="180" spans="2:15" hidden="1" x14ac:dyDescent="0.2">
      <c r="B180" s="32">
        <v>39210</v>
      </c>
      <c r="C180" s="33">
        <f>+'Weekly OPIS Data'!M40</f>
        <v>2.7333090823529411</v>
      </c>
      <c r="D180" s="33">
        <f>+'Weekly OPIS Data'!D40</f>
        <v>2.1254</v>
      </c>
      <c r="N180" s="33">
        <f>+'Weekly OPIS Data'!Q40</f>
        <v>2.8959158235294113</v>
      </c>
      <c r="O180" s="33">
        <f>+'Weekly OPIS Data'!F40</f>
        <v>2.2513999999999998</v>
      </c>
    </row>
    <row r="181" spans="2:15" hidden="1" x14ac:dyDescent="0.2">
      <c r="B181" s="32">
        <v>39217</v>
      </c>
      <c r="C181" s="33">
        <f>+'Weekly OPIS Data'!M41</f>
        <v>2.7675810823529412</v>
      </c>
      <c r="D181" s="33">
        <f>+'Weekly OPIS Data'!D41</f>
        <v>2.1594000000000002</v>
      </c>
      <c r="N181" s="33">
        <f>+'Weekly OPIS Data'!Q41</f>
        <v>2.8837553235294116</v>
      </c>
      <c r="O181" s="33">
        <f>+'Weekly OPIS Data'!F41</f>
        <v>2.2393000000000001</v>
      </c>
    </row>
    <row r="182" spans="2:15" hidden="1" x14ac:dyDescent="0.2">
      <c r="B182" s="32">
        <v>39224</v>
      </c>
      <c r="C182" s="33">
        <f>+'Weekly OPIS Data'!M42</f>
        <v>2.8343106823529411</v>
      </c>
      <c r="D182" s="33">
        <f>+'Weekly OPIS Data'!D42</f>
        <v>2.2256</v>
      </c>
      <c r="N182" s="33">
        <f>+'Weekly OPIS Data'!Q42</f>
        <v>2.9002373235294119</v>
      </c>
      <c r="O182" s="33">
        <f>+'Weekly OPIS Data'!F42</f>
        <v>2.2557</v>
      </c>
    </row>
    <row r="183" spans="2:15" hidden="1" x14ac:dyDescent="0.2">
      <c r="B183" s="32">
        <v>39231</v>
      </c>
      <c r="C183" s="33">
        <f>+'Weekly OPIS Data'!M43</f>
        <v>2.8304802823529411</v>
      </c>
      <c r="D183" s="33">
        <f>+'Weekly OPIS Data'!D43</f>
        <v>2.2218</v>
      </c>
      <c r="N183" s="33">
        <f>+'Weekly OPIS Data'!Q43</f>
        <v>2.888679823529412</v>
      </c>
      <c r="O183" s="33">
        <f>+'Weekly OPIS Data'!F43</f>
        <v>2.2442000000000002</v>
      </c>
    </row>
    <row r="184" spans="2:15" hidden="1" x14ac:dyDescent="0.2">
      <c r="B184" s="32">
        <v>39238</v>
      </c>
      <c r="C184" s="33">
        <f>+'Weekly OPIS Data'!M44</f>
        <v>2.8215090823529412</v>
      </c>
      <c r="D184" s="33">
        <f>+'Weekly OPIS Data'!D44</f>
        <v>2.2128999999999999</v>
      </c>
      <c r="N184" s="33">
        <f>+'Weekly OPIS Data'!Q44</f>
        <v>2.8540073235294119</v>
      </c>
      <c r="O184" s="33">
        <f>+'Weekly OPIS Data'!F44</f>
        <v>2.2097000000000002</v>
      </c>
    </row>
    <row r="185" spans="2:15" hidden="1" x14ac:dyDescent="0.2">
      <c r="B185" s="32">
        <v>39245</v>
      </c>
      <c r="C185" s="33">
        <f>+'Weekly OPIS Data'!M45</f>
        <v>2.7449010823529409</v>
      </c>
      <c r="D185" s="33">
        <f>+'Weekly OPIS Data'!D45</f>
        <v>2.1368999999999998</v>
      </c>
      <c r="N185" s="33">
        <f>+'Weekly OPIS Data'!Q45</f>
        <v>2.8351133235294119</v>
      </c>
      <c r="O185" s="33">
        <f>+'Weekly OPIS Data'!F45</f>
        <v>2.1909000000000001</v>
      </c>
    </row>
    <row r="186" spans="2:15" hidden="1" x14ac:dyDescent="0.2">
      <c r="B186" s="32">
        <v>39252</v>
      </c>
      <c r="C186" s="33">
        <f>+'Weekly OPIS Data'!M46</f>
        <v>2.7722178823529413</v>
      </c>
      <c r="D186" s="33">
        <f>+'Weekly OPIS Data'!D46</f>
        <v>2.1640000000000001</v>
      </c>
      <c r="N186" s="33">
        <f>+'Weekly OPIS Data'!Q46</f>
        <v>2.8530023235294117</v>
      </c>
      <c r="O186" s="33">
        <f>+'Weekly OPIS Data'!F46</f>
        <v>2.2086999999999999</v>
      </c>
    </row>
    <row r="187" spans="2:15" hidden="1" x14ac:dyDescent="0.2">
      <c r="B187" s="32">
        <v>39259</v>
      </c>
      <c r="C187" s="33">
        <f>+'Weekly OPIS Data'!M47</f>
        <v>2.7240354823529414</v>
      </c>
      <c r="D187" s="33">
        <f>+'Weekly OPIS Data'!D47</f>
        <v>2.1162000000000001</v>
      </c>
      <c r="N187" s="33">
        <f>+'Weekly OPIS Data'!Q47</f>
        <v>2.8553138235294115</v>
      </c>
      <c r="O187" s="33">
        <f>+'Weekly OPIS Data'!F47</f>
        <v>2.2109999999999999</v>
      </c>
    </row>
    <row r="188" spans="2:15" hidden="1" x14ac:dyDescent="0.2">
      <c r="B188" s="32">
        <v>39266</v>
      </c>
      <c r="C188" s="33">
        <f>+'Weekly OPIS Data'!M48</f>
        <v>2.7478658823529414</v>
      </c>
      <c r="D188" s="33">
        <f>+'Weekly OPIS Data'!D48</f>
        <v>2.12</v>
      </c>
      <c r="N188" s="33">
        <f>+'Weekly OPIS Data'!Q48</f>
        <v>2.8951123235294114</v>
      </c>
      <c r="O188" s="33">
        <f>+'Weekly OPIS Data'!F48</f>
        <v>2.2307000000000001</v>
      </c>
    </row>
    <row r="189" spans="2:15" hidden="1" x14ac:dyDescent="0.2">
      <c r="B189" s="35">
        <v>39273</v>
      </c>
      <c r="C189" s="33">
        <f>+'Weekly OPIS Data'!M49</f>
        <v>2.8122770823529413</v>
      </c>
      <c r="D189" s="33">
        <f>+'Weekly OPIS Data'!D49</f>
        <v>2.1839</v>
      </c>
      <c r="N189" s="33">
        <f>+'Weekly OPIS Data'!Q49</f>
        <v>2.9379253235294112</v>
      </c>
      <c r="O189" s="33">
        <f>+'Weekly OPIS Data'!F49</f>
        <v>2.2732999999999999</v>
      </c>
    </row>
    <row r="190" spans="2:15" hidden="1" x14ac:dyDescent="0.2">
      <c r="B190" s="35">
        <v>39280</v>
      </c>
      <c r="C190" s="33">
        <f>+'Weekly OPIS Data'!M50</f>
        <v>2.9100530823529409</v>
      </c>
      <c r="D190" s="33">
        <f>+'Weekly OPIS Data'!D50</f>
        <v>2.2808999999999999</v>
      </c>
      <c r="N190" s="33">
        <f>+'Weekly OPIS Data'!Q50</f>
        <v>3.0200338235294115</v>
      </c>
      <c r="O190" s="33">
        <f>+'Weekly OPIS Data'!F50</f>
        <v>2.355</v>
      </c>
    </row>
    <row r="191" spans="2:15" hidden="1" x14ac:dyDescent="0.2">
      <c r="B191" s="35">
        <v>39287</v>
      </c>
      <c r="C191" s="33">
        <f>+'Weekly OPIS Data'!M51</f>
        <v>2.9834354823529412</v>
      </c>
      <c r="D191" s="33">
        <f>+'Weekly OPIS Data'!D51</f>
        <v>2.3536999999999999</v>
      </c>
      <c r="N191" s="33">
        <f>+'Weekly OPIS Data'!Q51</f>
        <v>3.1261618235294115</v>
      </c>
      <c r="O191" s="33">
        <f>+'Weekly OPIS Data'!F51</f>
        <v>2.4605999999999999</v>
      </c>
    </row>
    <row r="192" spans="2:15" hidden="1" x14ac:dyDescent="0.2">
      <c r="B192" s="35">
        <v>39294</v>
      </c>
      <c r="C192" s="33">
        <f>+'Weekly OPIS Data'!M52</f>
        <v>3.0287954823529408</v>
      </c>
      <c r="D192" s="33">
        <f>+'Weekly OPIS Data'!D52</f>
        <v>2.3986999999999998</v>
      </c>
      <c r="N192" s="33">
        <f>+'Weekly OPIS Data'!Q52</f>
        <v>3.1586233235294117</v>
      </c>
      <c r="O192" s="33">
        <f>+'Weekly OPIS Data'!F52</f>
        <v>2.4929000000000001</v>
      </c>
    </row>
    <row r="193" spans="2:15" hidden="1" x14ac:dyDescent="0.2">
      <c r="B193" s="35">
        <v>39301</v>
      </c>
      <c r="C193" s="33">
        <f>+'Weekly OPIS Data'!M53</f>
        <v>2.9237618823529412</v>
      </c>
      <c r="D193" s="33">
        <f>+'Weekly OPIS Data'!D53</f>
        <v>2.2945000000000002</v>
      </c>
      <c r="N193" s="33">
        <f>+'Weekly OPIS Data'!Q53</f>
        <v>3.0791278235294115</v>
      </c>
      <c r="O193" s="33">
        <f>+'Weekly OPIS Data'!F53</f>
        <v>2.4138000000000002</v>
      </c>
    </row>
    <row r="194" spans="2:15" hidden="1" x14ac:dyDescent="0.2">
      <c r="B194" s="35">
        <v>39308</v>
      </c>
      <c r="C194" s="33">
        <f>+'Weekly OPIS Data'!M54</f>
        <v>2.7820370823529412</v>
      </c>
      <c r="D194" s="33">
        <f>+'Weekly OPIS Data'!D54</f>
        <v>2.1539000000000001</v>
      </c>
      <c r="N194" s="33">
        <f>+'Weekly OPIS Data'!Q54</f>
        <v>2.9925973235294112</v>
      </c>
      <c r="O194" s="33">
        <f>+'Weekly OPIS Data'!F54</f>
        <v>2.3277000000000001</v>
      </c>
    </row>
    <row r="195" spans="2:15" hidden="1" x14ac:dyDescent="0.2">
      <c r="B195" s="35">
        <v>39315</v>
      </c>
      <c r="C195" s="33">
        <f>+'Weekly OPIS Data'!M55</f>
        <v>2.8388882823529413</v>
      </c>
      <c r="D195" s="33">
        <f>+'Weekly OPIS Data'!D55</f>
        <v>2.2103000000000002</v>
      </c>
      <c r="N195" s="33">
        <f>+'Weekly OPIS Data'!Q55</f>
        <v>2.9640553235294114</v>
      </c>
      <c r="O195" s="33">
        <f>+'Weekly OPIS Data'!F55</f>
        <v>2.2993000000000001</v>
      </c>
    </row>
    <row r="196" spans="2:15" hidden="1" x14ac:dyDescent="0.2">
      <c r="B196" s="35">
        <v>39322</v>
      </c>
      <c r="C196" s="33">
        <f>+'Weekly OPIS Data'!M56</f>
        <v>2.8503794823529409</v>
      </c>
      <c r="D196" s="33">
        <f>+'Weekly OPIS Data'!D56</f>
        <v>2.2216999999999998</v>
      </c>
      <c r="N196" s="33">
        <f>+'Weekly OPIS Data'!Q56</f>
        <v>2.9993308235294114</v>
      </c>
      <c r="O196" s="33">
        <f>+'Weekly OPIS Data'!F56</f>
        <v>2.3344</v>
      </c>
    </row>
    <row r="197" spans="2:15" hidden="1" x14ac:dyDescent="0.2">
      <c r="B197" s="36" t="s">
        <v>77</v>
      </c>
      <c r="C197" s="33">
        <f>+'Weekly OPIS Data'!M57</f>
        <v>2.8721522823529413</v>
      </c>
      <c r="D197" s="33">
        <f>+'Weekly OPIS Data'!D57</f>
        <v>2.2433000000000001</v>
      </c>
      <c r="N197" s="33">
        <f>+'Weekly OPIS Data'!Q57</f>
        <v>3.0165163235294115</v>
      </c>
      <c r="O197" s="33">
        <f>+'Weekly OPIS Data'!F57</f>
        <v>2.3515000000000001</v>
      </c>
    </row>
    <row r="198" spans="2:15" hidden="1" x14ac:dyDescent="0.2">
      <c r="B198" s="36" t="s">
        <v>78</v>
      </c>
      <c r="C198" s="33">
        <f>+'Weekly OPIS Data'!M58</f>
        <v>2.8456418823529415</v>
      </c>
      <c r="D198" s="33">
        <f>+'Weekly OPIS Data'!D58</f>
        <v>2.2170000000000001</v>
      </c>
      <c r="N198" s="33">
        <f>+'Weekly OPIS Data'!Q58</f>
        <v>2.9988283235294109</v>
      </c>
      <c r="O198" s="33">
        <f>+'Weekly OPIS Data'!F58</f>
        <v>2.3338999999999999</v>
      </c>
    </row>
    <row r="199" spans="2:15" hidden="1" x14ac:dyDescent="0.2">
      <c r="B199" s="36" t="s">
        <v>79</v>
      </c>
      <c r="C199" s="33">
        <f>+'Weekly OPIS Data'!M59</f>
        <v>2.9542034823529413</v>
      </c>
      <c r="D199" s="33">
        <f>+'Weekly OPIS Data'!D59</f>
        <v>2.3247</v>
      </c>
      <c r="N199" s="33">
        <f>+'Weekly OPIS Data'!Q59</f>
        <v>3.062746323529411</v>
      </c>
      <c r="O199" s="33">
        <f>+'Weekly OPIS Data'!F59</f>
        <v>2.3975</v>
      </c>
    </row>
    <row r="200" spans="2:15" hidden="1" x14ac:dyDescent="0.2">
      <c r="B200" s="36" t="s">
        <v>80</v>
      </c>
      <c r="C200" s="33">
        <f>+'Weekly OPIS Data'!M60</f>
        <v>2.996741082352941</v>
      </c>
      <c r="D200" s="33">
        <f>+'Weekly OPIS Data'!D60</f>
        <v>2.3668999999999998</v>
      </c>
      <c r="N200" s="33">
        <f>+'Weekly OPIS Data'!Q60</f>
        <v>3.119629323529411</v>
      </c>
      <c r="O200" s="33">
        <f>+'Weekly OPIS Data'!F60</f>
        <v>2.4540999999999999</v>
      </c>
    </row>
    <row r="201" spans="2:15" hidden="1" x14ac:dyDescent="0.2">
      <c r="B201" s="35">
        <v>39357</v>
      </c>
      <c r="C201" s="33">
        <f>+'Weekly OPIS Data'!M61</f>
        <v>3.0931058823529409</v>
      </c>
      <c r="D201" s="33">
        <f>+'Weekly OPIS Data'!D61</f>
        <v>2.4624999999999999</v>
      </c>
      <c r="N201" s="33">
        <f>+'Weekly OPIS Data'!Q61</f>
        <v>3.2088733235294109</v>
      </c>
      <c r="O201" s="33">
        <f>+'Weekly OPIS Data'!F61</f>
        <v>2.5428999999999999</v>
      </c>
    </row>
    <row r="202" spans="2:15" hidden="1" x14ac:dyDescent="0.2">
      <c r="B202" s="35">
        <v>39364</v>
      </c>
      <c r="C202" s="33">
        <f>+'Weekly OPIS Data'!M62</f>
        <v>3.2181986823529409</v>
      </c>
      <c r="D202" s="33">
        <f>+'Weekly OPIS Data'!D62</f>
        <v>2.5865999999999998</v>
      </c>
      <c r="N202" s="33">
        <f>+'Weekly OPIS Data'!Q62</f>
        <v>3.3835423235294115</v>
      </c>
      <c r="O202" s="33">
        <f>+'Weekly OPIS Data'!F62</f>
        <v>2.7166999999999999</v>
      </c>
    </row>
    <row r="203" spans="2:15" hidden="1" x14ac:dyDescent="0.2">
      <c r="B203" s="35">
        <v>39371</v>
      </c>
      <c r="C203" s="33">
        <f>+'Weekly OPIS Data'!M63</f>
        <v>3.3995378823529414</v>
      </c>
      <c r="D203" s="33">
        <f>+'Weekly OPIS Data'!D63</f>
        <v>2.7665000000000002</v>
      </c>
      <c r="N203" s="33">
        <f>+'Weekly OPIS Data'!Q63</f>
        <v>3.5648443235294112</v>
      </c>
      <c r="O203" s="33">
        <f>+'Weekly OPIS Data'!F63</f>
        <v>2.8971</v>
      </c>
    </row>
    <row r="204" spans="2:15" hidden="1" x14ac:dyDescent="0.2">
      <c r="B204" s="35">
        <v>39378</v>
      </c>
      <c r="C204" s="33">
        <f>+'Weekly OPIS Data'!M64</f>
        <v>3.375245082352941</v>
      </c>
      <c r="D204" s="33">
        <f>+'Weekly OPIS Data'!D64</f>
        <v>2.7423999999999999</v>
      </c>
      <c r="N204" s="33">
        <f>+'Weekly OPIS Data'!Q64</f>
        <v>3.6333853235294118</v>
      </c>
      <c r="O204" s="33">
        <f>+'Weekly OPIS Data'!F64</f>
        <v>2.9653</v>
      </c>
    </row>
    <row r="205" spans="2:15" hidden="1" x14ac:dyDescent="0.2">
      <c r="B205" s="35">
        <v>39385</v>
      </c>
      <c r="C205" s="33">
        <f>+'Weekly OPIS Data'!M65</f>
        <v>3.5279570823529411</v>
      </c>
      <c r="D205" s="33">
        <f>+'Weekly OPIS Data'!D65</f>
        <v>2.8938999999999999</v>
      </c>
      <c r="N205" s="33">
        <f>+'Weekly OPIS Data'!Q65</f>
        <v>3.7001173235294109</v>
      </c>
      <c r="O205" s="33">
        <f>+'Weekly OPIS Data'!F65</f>
        <v>3.0316999999999998</v>
      </c>
    </row>
    <row r="206" spans="2:15" hidden="1" x14ac:dyDescent="0.2">
      <c r="B206" s="35">
        <v>39392</v>
      </c>
      <c r="C206" s="33">
        <f>+'Weekly OPIS Data'!M66</f>
        <v>3.5143490823529411</v>
      </c>
      <c r="D206" s="33">
        <f>+'Weekly OPIS Data'!D66</f>
        <v>2.8803999999999998</v>
      </c>
      <c r="N206" s="33">
        <f>+'Weekly OPIS Data'!Q66</f>
        <v>3.7435333235294115</v>
      </c>
      <c r="O206" s="33">
        <f>+'Weekly OPIS Data'!F66</f>
        <v>3.0749</v>
      </c>
    </row>
    <row r="207" spans="2:15" hidden="1" x14ac:dyDescent="0.2">
      <c r="B207" s="35">
        <v>39399</v>
      </c>
      <c r="C207" s="33">
        <f>+'Weekly OPIS Data'!M67</f>
        <v>3.435523482352941</v>
      </c>
      <c r="D207" s="33">
        <f>+'Weekly OPIS Data'!D67</f>
        <v>2.8022</v>
      </c>
      <c r="N207" s="33">
        <f>+'Weekly OPIS Data'!Q67</f>
        <v>3.679816323529411</v>
      </c>
      <c r="O207" s="33">
        <f>+'Weekly OPIS Data'!F67</f>
        <v>3.0114999999999998</v>
      </c>
    </row>
    <row r="208" spans="2:15" hidden="1" x14ac:dyDescent="0.2">
      <c r="B208" s="35">
        <v>39406</v>
      </c>
      <c r="C208" s="33">
        <f>+'Weekly OPIS Data'!M68</f>
        <v>3.4190930823529411</v>
      </c>
      <c r="D208" s="33">
        <f>+'Weekly OPIS Data'!D68</f>
        <v>2.7858999999999998</v>
      </c>
      <c r="N208" s="33">
        <f>+'Weekly OPIS Data'!Q68</f>
        <v>3.6767008235294112</v>
      </c>
      <c r="O208" s="33">
        <f>+'Weekly OPIS Data'!F68</f>
        <v>3.0084</v>
      </c>
    </row>
    <row r="209" spans="2:15" hidden="1" x14ac:dyDescent="0.2">
      <c r="B209" s="35">
        <v>39413</v>
      </c>
      <c r="C209" s="33">
        <f>+'Weekly OPIS Data'!M69</f>
        <v>3.4508450823529415</v>
      </c>
      <c r="D209" s="33">
        <f>+'Weekly OPIS Data'!D69</f>
        <v>2.8174000000000001</v>
      </c>
      <c r="N209" s="33">
        <f>+'Weekly OPIS Data'!Q69</f>
        <v>3.6753943235294111</v>
      </c>
      <c r="O209" s="33">
        <f>+'Weekly OPIS Data'!F69</f>
        <v>3.0070999999999999</v>
      </c>
    </row>
    <row r="210" spans="2:15" hidden="1" x14ac:dyDescent="0.2">
      <c r="B210" s="35">
        <v>39420</v>
      </c>
      <c r="C210" s="33">
        <f>+'Weekly OPIS Data'!M70</f>
        <v>3.1649762823529408</v>
      </c>
      <c r="D210" s="33">
        <f>+'Weekly OPIS Data'!D70</f>
        <v>2.5337999999999998</v>
      </c>
      <c r="N210" s="33">
        <f>+'Weekly OPIS Data'!Q70</f>
        <v>3.372889323529412</v>
      </c>
      <c r="O210" s="33">
        <f>+'Weekly OPIS Data'!F70</f>
        <v>2.7061000000000002</v>
      </c>
    </row>
    <row r="211" spans="2:15" hidden="1" x14ac:dyDescent="0.2">
      <c r="B211" s="35">
        <v>39427</v>
      </c>
      <c r="C211" s="33">
        <f>+'Weekly OPIS Data'!M71</f>
        <v>3.1287890823529412</v>
      </c>
      <c r="D211" s="33">
        <f>+'Weekly OPIS Data'!D71</f>
        <v>2.4979</v>
      </c>
      <c r="N211" s="33">
        <f>+'Weekly OPIS Data'!Q71</f>
        <v>3.281032323529411</v>
      </c>
      <c r="O211" s="33">
        <f>+'Weekly OPIS Data'!F71</f>
        <v>2.6147</v>
      </c>
    </row>
    <row r="212" spans="2:15" hidden="1" x14ac:dyDescent="0.2">
      <c r="B212" s="35">
        <v>39434</v>
      </c>
      <c r="C212" s="33">
        <f>+'Weekly OPIS Data'!M72</f>
        <v>3.2491442823529413</v>
      </c>
      <c r="D212" s="33">
        <f>+'Weekly OPIS Data'!D72</f>
        <v>2.6173000000000002</v>
      </c>
      <c r="N212" s="33">
        <f>+'Weekly OPIS Data'!Q72</f>
        <v>3.3350008235294117</v>
      </c>
      <c r="O212" s="33">
        <f>+'Weekly OPIS Data'!F72</f>
        <v>2.6684000000000001</v>
      </c>
    </row>
    <row r="213" spans="2:15" hidden="1" x14ac:dyDescent="0.2">
      <c r="B213" s="35">
        <v>39441</v>
      </c>
      <c r="C213" s="33">
        <f>+'Weekly OPIS Data'!M73</f>
        <v>3.2438018823529413</v>
      </c>
      <c r="D213" s="33">
        <f>+'Weekly OPIS Data'!D73</f>
        <v>2.6120000000000001</v>
      </c>
      <c r="N213" s="33">
        <f>+'Weekly OPIS Data'!Q73</f>
        <v>3.3599248235294112</v>
      </c>
      <c r="O213" s="33">
        <f>+'Weekly OPIS Data'!F73</f>
        <v>2.6932</v>
      </c>
    </row>
    <row r="214" spans="2:15" hidden="1" x14ac:dyDescent="0.2">
      <c r="B214" s="35">
        <v>39448</v>
      </c>
      <c r="C214" s="33">
        <f>+'Weekly OPIS Data'!M74</f>
        <v>3.2661794823529409</v>
      </c>
      <c r="D214" s="33">
        <f>+'Weekly OPIS Data'!D74</f>
        <v>2.6341999999999999</v>
      </c>
      <c r="N214" s="33">
        <f>+'Weekly OPIS Data'!Q74</f>
        <v>3.3694723235294113</v>
      </c>
      <c r="O214" s="33">
        <f>+'Weekly OPIS Data'!F74</f>
        <v>2.7027000000000001</v>
      </c>
    </row>
    <row r="215" spans="2:15" hidden="1" x14ac:dyDescent="0.2">
      <c r="B215" s="35">
        <v>39455</v>
      </c>
      <c r="C215" s="33">
        <f>+'Weekly OPIS Data'!M75</f>
        <v>3.1585250823529414</v>
      </c>
      <c r="D215" s="33">
        <f>+'Weekly OPIS Data'!D75</f>
        <v>2.5274000000000001</v>
      </c>
      <c r="N215" s="33">
        <f>+'Weekly OPIS Data'!Q75</f>
        <v>3.3310813235294114</v>
      </c>
      <c r="O215" s="33">
        <f>+'Weekly OPIS Data'!F75</f>
        <v>2.6644999999999999</v>
      </c>
    </row>
    <row r="216" spans="2:15" hidden="1" x14ac:dyDescent="0.2">
      <c r="B216" s="35">
        <v>39462</v>
      </c>
      <c r="C216" s="33">
        <f>+'Weekly OPIS Data'!M76</f>
        <v>3.0588338823529413</v>
      </c>
      <c r="D216" s="33">
        <f>+'Weekly OPIS Data'!D76</f>
        <v>2.4285000000000001</v>
      </c>
      <c r="N216" s="33">
        <f>+'Weekly OPIS Data'!Q76</f>
        <v>3.2385208235294112</v>
      </c>
      <c r="O216" s="33">
        <f>+'Weekly OPIS Data'!F76</f>
        <v>2.5724</v>
      </c>
    </row>
    <row r="217" spans="2:15" hidden="1" x14ac:dyDescent="0.2">
      <c r="B217" s="35">
        <v>39469</v>
      </c>
      <c r="C217" s="33">
        <f>+'Weekly OPIS Data'!M77</f>
        <v>3.0441170823529413</v>
      </c>
      <c r="D217" s="33">
        <f>+'Weekly OPIS Data'!D77</f>
        <v>2.4138999999999999</v>
      </c>
      <c r="N217" s="33">
        <f>+'Weekly OPIS Data'!Q77</f>
        <v>3.2269633235294117</v>
      </c>
      <c r="O217" s="33">
        <f>+'Weekly OPIS Data'!F77</f>
        <v>2.5609000000000002</v>
      </c>
    </row>
    <row r="218" spans="2:15" hidden="1" x14ac:dyDescent="0.2">
      <c r="B218" s="35">
        <v>39476</v>
      </c>
      <c r="C218" s="33">
        <f>+'Weekly OPIS Data'!M78</f>
        <v>3.1865474823529412</v>
      </c>
      <c r="D218" s="33">
        <f>+'Weekly OPIS Data'!D78</f>
        <v>2.5552000000000001</v>
      </c>
      <c r="N218" s="33">
        <f>+'Weekly OPIS Data'!Q78</f>
        <v>3.240731823529412</v>
      </c>
      <c r="O218" s="33">
        <f>+'Weekly OPIS Data'!F78</f>
        <v>2.5746000000000002</v>
      </c>
    </row>
    <row r="219" spans="2:15" hidden="1" x14ac:dyDescent="0.2">
      <c r="B219" s="35">
        <v>39483</v>
      </c>
      <c r="C219" s="33">
        <f>+'Weekly OPIS Data'!M79</f>
        <v>3.243297882352941</v>
      </c>
      <c r="D219" s="33">
        <f>+'Weekly OPIS Data'!D79</f>
        <v>2.6114999999999999</v>
      </c>
      <c r="N219" s="33">
        <f>+'Weekly OPIS Data'!Q79</f>
        <v>3.3005293235294113</v>
      </c>
      <c r="O219" s="33">
        <f>+'Weekly OPIS Data'!F79</f>
        <v>2.6341000000000001</v>
      </c>
    </row>
    <row r="220" spans="2:15" hidden="1" x14ac:dyDescent="0.2">
      <c r="B220" s="35">
        <v>39490</v>
      </c>
      <c r="C220" s="33">
        <f>+'Weekly OPIS Data'!M80</f>
        <v>3.365870682352941</v>
      </c>
      <c r="D220" s="33">
        <f>+'Weekly OPIS Data'!D80</f>
        <v>2.7330999999999999</v>
      </c>
      <c r="N220" s="33">
        <f>+'Weekly OPIS Data'!Q80</f>
        <v>3.4550983235294117</v>
      </c>
      <c r="O220" s="33">
        <f>+'Weekly OPIS Data'!F80</f>
        <v>2.7879</v>
      </c>
    </row>
    <row r="221" spans="2:15" hidden="1" x14ac:dyDescent="0.2">
      <c r="B221" s="35">
        <v>39497</v>
      </c>
      <c r="C221" s="33">
        <f>+'Weekly OPIS Data'!M81</f>
        <v>3.3998402823529412</v>
      </c>
      <c r="D221" s="33">
        <f>+'Weekly OPIS Data'!D81</f>
        <v>2.7667999999999999</v>
      </c>
      <c r="N221" s="33">
        <f>+'Weekly OPIS Data'!Q81</f>
        <v>3.5103733235294117</v>
      </c>
      <c r="O221" s="33">
        <f>+'Weekly OPIS Data'!F81</f>
        <v>2.8429000000000002</v>
      </c>
    </row>
    <row r="222" spans="2:15" hidden="1" x14ac:dyDescent="0.2">
      <c r="B222" s="35">
        <v>39504</v>
      </c>
      <c r="C222" s="33">
        <f>+'Weekly OPIS Data'!M82</f>
        <v>3.5962994823529413</v>
      </c>
      <c r="D222" s="33">
        <f>+'Weekly OPIS Data'!D82</f>
        <v>2.9617</v>
      </c>
      <c r="N222" s="33">
        <f>+'Weekly OPIS Data'!Q82</f>
        <v>3.7109713235294111</v>
      </c>
      <c r="O222" s="33">
        <f>+'Weekly OPIS Data'!F82</f>
        <v>3.0425</v>
      </c>
    </row>
    <row r="223" spans="2:15" hidden="1" x14ac:dyDescent="0.2">
      <c r="B223" s="35">
        <v>39511</v>
      </c>
      <c r="C223" s="33">
        <f>+'Weekly OPIS Data'!M83</f>
        <v>3.6997202823529411</v>
      </c>
      <c r="D223" s="33">
        <f>+'Weekly OPIS Data'!D83</f>
        <v>3.0642999999999998</v>
      </c>
      <c r="N223" s="33">
        <f>+'Weekly OPIS Data'!Q83</f>
        <v>3.8398123235294115</v>
      </c>
      <c r="O223" s="33">
        <f>+'Weekly OPIS Data'!F83</f>
        <v>3.1707000000000001</v>
      </c>
    </row>
    <row r="224" spans="2:15" hidden="1" x14ac:dyDescent="0.2">
      <c r="B224" s="35">
        <v>39518</v>
      </c>
      <c r="C224" s="33">
        <f>+'Weekly OPIS Data'!M84</f>
        <v>3.8468882823529413</v>
      </c>
      <c r="D224" s="33">
        <f>+'Weekly OPIS Data'!D84</f>
        <v>3.2103000000000002</v>
      </c>
      <c r="N224" s="33">
        <f>+'Weekly OPIS Data'!Q84</f>
        <v>3.9801103235294111</v>
      </c>
      <c r="O224" s="33">
        <f>+'Weekly OPIS Data'!F84</f>
        <v>3.3102999999999998</v>
      </c>
    </row>
    <row r="225" spans="2:15" hidden="1" x14ac:dyDescent="0.2">
      <c r="B225" s="35">
        <v>39525</v>
      </c>
      <c r="C225" s="33">
        <f>+'Weekly OPIS Data'!M85</f>
        <v>3.9296450823529416</v>
      </c>
      <c r="D225" s="33">
        <f>+'Weekly OPIS Data'!D85</f>
        <v>3.2924000000000002</v>
      </c>
      <c r="N225" s="33">
        <f>+'Weekly OPIS Data'!Q85</f>
        <v>4.0798063235294109</v>
      </c>
      <c r="O225" s="33">
        <f>+'Weekly OPIS Data'!F85</f>
        <v>3.4095</v>
      </c>
    </row>
    <row r="226" spans="2:15" hidden="1" x14ac:dyDescent="0.2">
      <c r="B226" s="35">
        <v>39532</v>
      </c>
      <c r="C226" s="33">
        <f>+'Weekly OPIS Data'!M86</f>
        <v>3.8583794823529409</v>
      </c>
      <c r="D226" s="33">
        <f>+'Weekly OPIS Data'!D86</f>
        <v>3.2216999999999998</v>
      </c>
      <c r="N226" s="33">
        <f>+'Weekly OPIS Data'!Q86</f>
        <v>4.0177978235294116</v>
      </c>
      <c r="O226" s="33">
        <f>+'Weekly OPIS Data'!F86</f>
        <v>3.3477999999999999</v>
      </c>
    </row>
    <row r="227" spans="2:15" hidden="1" x14ac:dyDescent="0.2">
      <c r="B227" s="35">
        <v>39539</v>
      </c>
      <c r="C227" s="33">
        <f>+'Weekly OPIS Data'!M87</f>
        <v>3.8482994823529411</v>
      </c>
      <c r="D227" s="33">
        <f>+'Weekly OPIS Data'!D87</f>
        <v>3.2117</v>
      </c>
      <c r="N227" s="33">
        <f>+'Weekly OPIS Data'!Q87</f>
        <v>4.0084513235294112</v>
      </c>
      <c r="O227" s="33">
        <f>+'Weekly OPIS Data'!F87</f>
        <v>3.3384999999999998</v>
      </c>
    </row>
    <row r="228" spans="2:15" hidden="1" x14ac:dyDescent="0.2">
      <c r="B228" s="35">
        <v>39546</v>
      </c>
      <c r="C228" s="33">
        <f>+'Weekly OPIS Data'!M88</f>
        <v>4.0235906823529408</v>
      </c>
      <c r="D228" s="33">
        <f>+'Weekly OPIS Data'!D88</f>
        <v>3.3856000000000002</v>
      </c>
      <c r="N228" s="33">
        <f>+'Weekly OPIS Data'!Q88</f>
        <v>4.1265388235294109</v>
      </c>
      <c r="O228" s="33">
        <f>+'Weekly OPIS Data'!F88</f>
        <v>3.456</v>
      </c>
    </row>
    <row r="229" spans="2:15" hidden="1" x14ac:dyDescent="0.2">
      <c r="B229" s="35">
        <v>39553</v>
      </c>
      <c r="C229" s="33">
        <f>+'Weekly OPIS Data'!M89</f>
        <v>4.1924306823529411</v>
      </c>
      <c r="D229" s="33">
        <f>+'Weekly OPIS Data'!D89</f>
        <v>3.5531000000000001</v>
      </c>
      <c r="N229" s="33">
        <f>+'Weekly OPIS Data'!Q89</f>
        <v>4.2529678235294108</v>
      </c>
      <c r="O229" s="33">
        <f>+'Weekly OPIS Data'!F89</f>
        <v>3.5817999999999999</v>
      </c>
    </row>
    <row r="230" spans="2:15" hidden="1" x14ac:dyDescent="0.2">
      <c r="B230" s="35">
        <v>39560</v>
      </c>
      <c r="C230" s="33">
        <f>+'Weekly OPIS Data'!M90</f>
        <v>4.2854690823529413</v>
      </c>
      <c r="D230" s="33">
        <f>+'Weekly OPIS Data'!D90</f>
        <v>3.6454</v>
      </c>
      <c r="N230" s="33">
        <f>+'Weekly OPIS Data'!Q90</f>
        <v>4.3141723235294114</v>
      </c>
      <c r="O230" s="33">
        <f>+'Weekly OPIS Data'!F90</f>
        <v>3.6427</v>
      </c>
    </row>
    <row r="231" spans="2:15" hidden="1" x14ac:dyDescent="0.2">
      <c r="B231" s="35">
        <v>39567</v>
      </c>
      <c r="C231" s="33">
        <f>+'Weekly OPIS Data'!M91</f>
        <v>4.2244850823529418</v>
      </c>
      <c r="D231" s="33">
        <f>+'Weekly OPIS Data'!D91</f>
        <v>3.5849000000000002</v>
      </c>
      <c r="N231" s="33">
        <f>+'Weekly OPIS Data'!Q91</f>
        <v>4.3022128235294108</v>
      </c>
      <c r="O231" s="33">
        <f>+'Weekly OPIS Data'!F91</f>
        <v>3.6307999999999998</v>
      </c>
    </row>
    <row r="232" spans="2:15" hidden="1" x14ac:dyDescent="0.2">
      <c r="B232" s="35">
        <v>39574</v>
      </c>
      <c r="C232" s="33">
        <f>+'Weekly OPIS Data'!M92</f>
        <v>4.2357746823529414</v>
      </c>
      <c r="D232" s="33">
        <f>+'Weekly OPIS Data'!D92</f>
        <v>3.5960999999999999</v>
      </c>
      <c r="N232" s="33">
        <f>+'Weekly OPIS Data'!Q92</f>
        <v>4.3036198235294112</v>
      </c>
      <c r="O232" s="33">
        <f>+'Weekly OPIS Data'!F92</f>
        <v>3.6322000000000001</v>
      </c>
    </row>
    <row r="233" spans="2:15" hidden="1" x14ac:dyDescent="0.2">
      <c r="B233" s="35">
        <v>39581</v>
      </c>
      <c r="C233" s="33">
        <f>+'Weekly OPIS Data'!M93</f>
        <v>4.4124770823529413</v>
      </c>
      <c r="D233" s="33">
        <f>+'Weekly OPIS Data'!D93</f>
        <v>3.7713999999999999</v>
      </c>
      <c r="N233" s="33">
        <f>+'Weekly OPIS Data'!Q93</f>
        <v>4.4653243235294111</v>
      </c>
      <c r="O233" s="33">
        <f>+'Weekly OPIS Data'!F93</f>
        <v>3.7930999999999999</v>
      </c>
    </row>
    <row r="234" spans="2:15" hidden="1" x14ac:dyDescent="0.2">
      <c r="B234" s="35">
        <v>39588</v>
      </c>
      <c r="C234" s="33">
        <f>+'Weekly OPIS Data'!M94</f>
        <v>4.5513794823529405</v>
      </c>
      <c r="D234" s="33">
        <f>+'Weekly OPIS Data'!D94</f>
        <v>3.9091999999999998</v>
      </c>
      <c r="N234" s="33">
        <f>+'Weekly OPIS Data'!Q94</f>
        <v>4.5893413235294114</v>
      </c>
      <c r="O234" s="33">
        <f>+'Weekly OPIS Data'!F94</f>
        <v>3.9165000000000001</v>
      </c>
    </row>
    <row r="235" spans="2:15" hidden="1" x14ac:dyDescent="0.2">
      <c r="B235" s="35">
        <v>39595</v>
      </c>
      <c r="C235" s="33">
        <f>+'Weekly OPIS Data'!M95</f>
        <v>4.7047970823529415</v>
      </c>
      <c r="D235" s="33">
        <f>+'Weekly OPIS Data'!D95</f>
        <v>4.0613999999999999</v>
      </c>
      <c r="N235" s="33">
        <f>+'Weekly OPIS Data'!Q95</f>
        <v>4.7851153235294115</v>
      </c>
      <c r="O235" s="33">
        <f>+'Weekly OPIS Data'!F95</f>
        <v>4.1113</v>
      </c>
    </row>
    <row r="236" spans="2:15" hidden="1" x14ac:dyDescent="0.2">
      <c r="B236" s="35">
        <v>39602</v>
      </c>
      <c r="C236" s="33">
        <f>+'Weekly OPIS Data'!M96</f>
        <v>4.5165026823529413</v>
      </c>
      <c r="D236" s="33">
        <f>+'Weekly OPIS Data'!D96</f>
        <v>3.8746</v>
      </c>
      <c r="N236" s="33">
        <f>+'Weekly OPIS Data'!Q96</f>
        <v>4.5983863235294109</v>
      </c>
      <c r="O236" s="33">
        <f>+'Weekly OPIS Data'!F96</f>
        <v>3.9255</v>
      </c>
    </row>
    <row r="237" spans="2:15" hidden="1" x14ac:dyDescent="0.2">
      <c r="B237" s="35">
        <v>39609</v>
      </c>
      <c r="C237" s="33">
        <f>+'Weekly OPIS Data'!M97</f>
        <v>4.6088354823529416</v>
      </c>
      <c r="D237" s="33">
        <f>+'Weekly OPIS Data'!D97</f>
        <v>3.9662000000000002</v>
      </c>
      <c r="N237" s="33">
        <f>+'Weekly OPIS Data'!Q97</f>
        <v>4.6248178235294111</v>
      </c>
      <c r="O237" s="33">
        <f>+'Weekly OPIS Data'!F97</f>
        <v>3.9518</v>
      </c>
    </row>
    <row r="238" spans="2:15" hidden="1" x14ac:dyDescent="0.2">
      <c r="B238" s="35">
        <v>39616</v>
      </c>
      <c r="C238" s="33">
        <f>+'Weekly OPIS Data'!M98</f>
        <v>4.5185186823529406</v>
      </c>
      <c r="D238" s="33">
        <f>+'Weekly OPIS Data'!D98</f>
        <v>3.8765999999999998</v>
      </c>
      <c r="N238" s="33">
        <f>+'Weekly OPIS Data'!Q98</f>
        <v>4.5770803235294117</v>
      </c>
      <c r="O238" s="33">
        <f>+'Weekly OPIS Data'!F98</f>
        <v>3.9043000000000001</v>
      </c>
    </row>
    <row r="239" spans="2:15" hidden="1" x14ac:dyDescent="0.2">
      <c r="B239" s="35">
        <v>39623</v>
      </c>
      <c r="C239" s="33">
        <f>+'Weekly OPIS Data'!M99</f>
        <v>4.4698322823529413</v>
      </c>
      <c r="D239" s="33">
        <f>+'Weekly OPIS Data'!D99</f>
        <v>3.8283</v>
      </c>
      <c r="N239" s="33">
        <f>+'Weekly OPIS Data'!Q99</f>
        <v>4.5340663235294114</v>
      </c>
      <c r="O239" s="33">
        <f>+'Weekly OPIS Data'!F99</f>
        <v>3.8614999999999999</v>
      </c>
    </row>
    <row r="240" spans="2:15" hidden="1" x14ac:dyDescent="0.2">
      <c r="B240" s="35">
        <v>39630</v>
      </c>
      <c r="C240" s="33">
        <f>+'Weekly OPIS Data'!M100</f>
        <v>4.576257882352941</v>
      </c>
      <c r="D240" s="33">
        <f>+'Weekly OPIS Data'!D100</f>
        <v>3.919</v>
      </c>
      <c r="N240" s="33">
        <f>+'Weekly OPIS Data'!Q100</f>
        <v>4.6467523235294115</v>
      </c>
      <c r="O240" s="33">
        <f>+'Weekly OPIS Data'!F100</f>
        <v>3.9586999999999999</v>
      </c>
    </row>
    <row r="241" spans="2:15" hidden="1" x14ac:dyDescent="0.2">
      <c r="B241" s="35">
        <v>39637</v>
      </c>
      <c r="C241" s="33">
        <f>+'Weekly OPIS Data'!M101</f>
        <v>4.718587482352941</v>
      </c>
      <c r="D241" s="33">
        <f>+'Weekly OPIS Data'!D101</f>
        <v>4.0602</v>
      </c>
      <c r="N241" s="33">
        <f>+'Weekly OPIS Data'!Q101</f>
        <v>4.7999143235294115</v>
      </c>
      <c r="O241" s="33">
        <f>+'Weekly OPIS Data'!F101</f>
        <v>4.1111000000000004</v>
      </c>
    </row>
    <row r="242" spans="2:15" hidden="1" x14ac:dyDescent="0.2">
      <c r="B242" s="35">
        <v>39644</v>
      </c>
      <c r="C242" s="33">
        <f>+'Weekly OPIS Data'!M102</f>
        <v>4.8241250823529418</v>
      </c>
      <c r="D242" s="33">
        <f>+'Weekly OPIS Data'!D102</f>
        <v>4.1649000000000003</v>
      </c>
      <c r="N242" s="33">
        <f>+'Weekly OPIS Data'!Q102</f>
        <v>4.9354888235294112</v>
      </c>
      <c r="O242" s="33">
        <f>+'Weekly OPIS Data'!F102</f>
        <v>4.2460000000000004</v>
      </c>
    </row>
    <row r="243" spans="2:15" hidden="1" x14ac:dyDescent="0.2">
      <c r="B243" s="35">
        <v>39651</v>
      </c>
      <c r="C243" s="33">
        <f>+'Weekly OPIS Data'!M103</f>
        <v>4.5672866823529414</v>
      </c>
      <c r="D243" s="33">
        <f>+'Weekly OPIS Data'!D103</f>
        <v>3.9100999999999999</v>
      </c>
      <c r="N243" s="33">
        <f>+'Weekly OPIS Data'!Q103</f>
        <v>4.8100648235294114</v>
      </c>
      <c r="O243" s="33">
        <f>+'Weekly OPIS Data'!F103</f>
        <v>4.1212</v>
      </c>
    </row>
    <row r="244" spans="2:15" hidden="1" x14ac:dyDescent="0.2">
      <c r="B244" s="35">
        <v>39658</v>
      </c>
      <c r="C244" s="33">
        <f>+'Weekly OPIS Data'!M104</f>
        <v>4.4242514823529415</v>
      </c>
      <c r="D244" s="33">
        <f>+'Weekly OPIS Data'!D104</f>
        <v>3.7682000000000002</v>
      </c>
      <c r="N244" s="33">
        <f>+'Weekly OPIS Data'!Q104</f>
        <v>4.6985098235294114</v>
      </c>
      <c r="O244" s="33">
        <f>+'Weekly OPIS Data'!F104</f>
        <v>4.0102000000000002</v>
      </c>
    </row>
    <row r="245" spans="2:15" hidden="1" x14ac:dyDescent="0.2">
      <c r="B245" s="35">
        <v>39665</v>
      </c>
      <c r="C245" s="33">
        <f>+'Weekly OPIS Data'!M105</f>
        <v>4.2179138823529412</v>
      </c>
      <c r="D245" s="33">
        <f>+'Weekly OPIS Data'!D105</f>
        <v>3.5634999999999999</v>
      </c>
      <c r="N245" s="33">
        <f>+'Weekly OPIS Data'!Q105</f>
        <v>4.5091678235294115</v>
      </c>
      <c r="O245" s="33">
        <f>+'Weekly OPIS Data'!F105</f>
        <v>3.8218000000000001</v>
      </c>
    </row>
    <row r="246" spans="2:15" hidden="1" x14ac:dyDescent="0.2">
      <c r="B246" s="35">
        <v>39672</v>
      </c>
      <c r="C246" s="33">
        <f>+'Weekly OPIS Data'!M106</f>
        <v>4.0446386823529412</v>
      </c>
      <c r="D246" s="33">
        <f>+'Weekly OPIS Data'!D106</f>
        <v>3.3915999999999999</v>
      </c>
      <c r="N246" s="33">
        <f>+'Weekly OPIS Data'!Q106</f>
        <v>4.3535938235294109</v>
      </c>
      <c r="O246" s="33">
        <f>+'Weekly OPIS Data'!F106</f>
        <v>3.6669999999999998</v>
      </c>
    </row>
    <row r="247" spans="2:15" hidden="1" x14ac:dyDescent="0.2">
      <c r="B247" s="35">
        <v>39679</v>
      </c>
      <c r="C247" s="33">
        <f>+'Weekly OPIS Data'!M107</f>
        <v>4.0105682823529412</v>
      </c>
      <c r="D247" s="33">
        <f>+'Weekly OPIS Data'!D107</f>
        <v>3.3578000000000001</v>
      </c>
      <c r="N247" s="33">
        <f>+'Weekly OPIS Data'!Q107</f>
        <v>4.2771133235294112</v>
      </c>
      <c r="O247" s="33">
        <f>+'Weekly OPIS Data'!F107</f>
        <v>3.5909</v>
      </c>
    </row>
    <row r="248" spans="2:15" hidden="1" x14ac:dyDescent="0.2">
      <c r="B248" s="35">
        <v>39686</v>
      </c>
      <c r="C248" s="33">
        <f>+'Weekly OPIS Data'!M108</f>
        <v>4.0388930823529412</v>
      </c>
      <c r="D248" s="33">
        <f>+'Weekly OPIS Data'!D108</f>
        <v>3.3858999999999999</v>
      </c>
      <c r="N248" s="33">
        <f>+'Weekly OPIS Data'!Q108</f>
        <v>4.2466618235294114</v>
      </c>
      <c r="O248" s="33">
        <f>+'Weekly OPIS Data'!F108</f>
        <v>3.5606</v>
      </c>
    </row>
    <row r="249" spans="2: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2: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2: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2: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2:15" hidden="1" x14ac:dyDescent="0.2">
      <c r="B253" s="35">
        <v>39721</v>
      </c>
      <c r="C253" s="33">
        <f>+'Weekly OPIS Data'!M113</f>
        <v>3.5180594823529416</v>
      </c>
      <c r="D253" s="33">
        <f>+'Weekly OPIS Data'!D113</f>
        <v>2.8692000000000002</v>
      </c>
      <c r="N253" s="33">
        <f>+'Weekly OPIS Data'!Q113</f>
        <v>3.7557193235294113</v>
      </c>
      <c r="O253" s="33">
        <f>+'Weekly OPIS Data'!F113</f>
        <v>3.0720999999999998</v>
      </c>
    </row>
    <row r="254" spans="2:15" hidden="1" x14ac:dyDescent="0.2">
      <c r="B254" s="35">
        <v>39728</v>
      </c>
      <c r="C254" s="33">
        <f>+'Weekly OPIS Data'!M114</f>
        <v>3.2482178823529413</v>
      </c>
      <c r="D254" s="33">
        <f>+'Weekly OPIS Data'!D114</f>
        <v>2.6015000000000001</v>
      </c>
      <c r="N254" s="33">
        <f>+'Weekly OPIS Data'!Q114</f>
        <v>3.5268808235294111</v>
      </c>
      <c r="O254" s="33">
        <f>+'Weekly OPIS Data'!F114</f>
        <v>2.8443999999999998</v>
      </c>
    </row>
    <row r="255" spans="2:15" hidden="1" x14ac:dyDescent="0.2">
      <c r="B255" s="35">
        <v>39735</v>
      </c>
      <c r="C255" s="33">
        <f>+'Weekly OPIS Data'!M115</f>
        <v>3.1424786823529409</v>
      </c>
      <c r="D255" s="33">
        <f>+'Weekly OPIS Data'!D115</f>
        <v>2.4965999999999999</v>
      </c>
      <c r="N255" s="33">
        <f>+'Weekly OPIS Data'!Q115</f>
        <v>3.4067833235294112</v>
      </c>
      <c r="O255" s="33">
        <f>+'Weekly OPIS Data'!F115</f>
        <v>2.7248999999999999</v>
      </c>
    </row>
    <row r="256" spans="2:15" hidden="1" x14ac:dyDescent="0.2">
      <c r="B256" s="35">
        <v>39742</v>
      </c>
      <c r="C256" s="33">
        <f>+'Weekly OPIS Data'!M116</f>
        <v>3.0442994823529412</v>
      </c>
      <c r="D256" s="33">
        <f>+'Weekly OPIS Data'!D116</f>
        <v>2.3992</v>
      </c>
      <c r="N256" s="33">
        <f>+'Weekly OPIS Data'!Q116</f>
        <v>3.2853793235294111</v>
      </c>
      <c r="O256" s="33">
        <f>+'Weekly OPIS Data'!F116</f>
        <v>2.6040999999999999</v>
      </c>
    </row>
    <row r="257" spans="2:15" hidden="1" x14ac:dyDescent="0.2">
      <c r="B257" s="35">
        <v>39749</v>
      </c>
      <c r="C257" s="33">
        <f>+'Weekly OPIS Data'!M117</f>
        <v>2.8484450823529412</v>
      </c>
      <c r="D257" s="33">
        <f>+'Weekly OPIS Data'!D117</f>
        <v>2.2048999999999999</v>
      </c>
      <c r="N257" s="33">
        <f>+'Weekly OPIS Data'!Q117</f>
        <v>3.0822688235294118</v>
      </c>
      <c r="O257" s="33">
        <f>+'Weekly OPIS Data'!F117</f>
        <v>2.4020000000000001</v>
      </c>
    </row>
    <row r="258" spans="2:15" hidden="1" x14ac:dyDescent="0.2">
      <c r="B258" s="35">
        <v>39756</v>
      </c>
      <c r="C258" s="33">
        <f>+'Weekly OPIS Data'!M118</f>
        <v>2.6963378823529407</v>
      </c>
      <c r="D258" s="33">
        <f>+'Weekly OPIS Data'!D118</f>
        <v>2.0539999999999998</v>
      </c>
      <c r="N258" s="33">
        <f>+'Weekly OPIS Data'!Q118</f>
        <v>2.9479003235294119</v>
      </c>
      <c r="O258" s="33">
        <f>+'Weekly OPIS Data'!F118</f>
        <v>2.2683</v>
      </c>
    </row>
    <row r="259" spans="2:15" hidden="1" x14ac:dyDescent="0.2">
      <c r="B259" s="35">
        <v>39763</v>
      </c>
      <c r="C259" s="33">
        <f>+'Weekly OPIS Data'!M119</f>
        <v>2.7073250823529413</v>
      </c>
      <c r="D259" s="33">
        <f>+'Weekly OPIS Data'!D119</f>
        <v>2.0649000000000002</v>
      </c>
      <c r="N259" s="33">
        <f>+'Weekly OPIS Data'!Q119</f>
        <v>2.9224738235294119</v>
      </c>
      <c r="O259" s="33">
        <f>+'Weekly OPIS Data'!F119</f>
        <v>2.2429999999999999</v>
      </c>
    </row>
    <row r="260" spans="2:15" hidden="1" x14ac:dyDescent="0.2">
      <c r="B260" s="35">
        <v>39770</v>
      </c>
      <c r="C260" s="33">
        <f>+'Weekly OPIS Data'!M120</f>
        <v>2.5001810823529409</v>
      </c>
      <c r="D260" s="33">
        <f>+'Weekly OPIS Data'!D120</f>
        <v>1.8593999999999999</v>
      </c>
      <c r="N260" s="33">
        <f>+'Weekly OPIS Data'!Q120</f>
        <v>2.6785603235294122</v>
      </c>
      <c r="O260" s="33">
        <f>+'Weekly OPIS Data'!F120</f>
        <v>2.0003000000000002</v>
      </c>
    </row>
    <row r="261" spans="2:15" hidden="1" x14ac:dyDescent="0.2">
      <c r="B261" s="35">
        <v>39777</v>
      </c>
      <c r="C261" s="33">
        <f>+'Weekly OPIS Data'!M121</f>
        <v>2.388897882352941</v>
      </c>
      <c r="D261" s="33">
        <f>+'Weekly OPIS Data'!D121</f>
        <v>1.7490000000000001</v>
      </c>
      <c r="N261" s="33">
        <f>+'Weekly OPIS Data'!Q121</f>
        <v>2.5541413235294117</v>
      </c>
      <c r="O261" s="33">
        <f>+'Weekly OPIS Data'!F121</f>
        <v>1.8765000000000001</v>
      </c>
    </row>
    <row r="262" spans="2:15" hidden="1" x14ac:dyDescent="0.2">
      <c r="B262" s="35">
        <v>39784</v>
      </c>
      <c r="C262" s="33">
        <f>+'Weekly OPIS Data'!M122</f>
        <v>2.1698594823529413</v>
      </c>
      <c r="D262" s="33">
        <f>+'Weekly OPIS Data'!D122</f>
        <v>1.5317000000000001</v>
      </c>
      <c r="N262" s="33">
        <f>+'Weekly OPIS Data'!Q122</f>
        <v>2.3620858235294113</v>
      </c>
      <c r="O262" s="33">
        <f>+'Weekly OPIS Data'!F122</f>
        <v>1.6854</v>
      </c>
    </row>
    <row r="263" spans="2:15" hidden="1" x14ac:dyDescent="0.2">
      <c r="B263" s="35">
        <v>39791</v>
      </c>
      <c r="C263" s="33">
        <f>+'Weekly OPIS Data'!M123</f>
        <v>1.9835810823529412</v>
      </c>
      <c r="D263" s="33">
        <f>+'Weekly OPIS Data'!D123</f>
        <v>1.3469</v>
      </c>
      <c r="N263" s="33">
        <f>+'Weekly OPIS Data'!Q123</f>
        <v>2.1104338235294118</v>
      </c>
      <c r="O263" s="33">
        <f>+'Weekly OPIS Data'!F123</f>
        <v>1.4350000000000001</v>
      </c>
    </row>
    <row r="264" spans="2:15" hidden="1" x14ac:dyDescent="0.2">
      <c r="B264" s="35">
        <v>39798</v>
      </c>
      <c r="C264" s="33">
        <f>+'Weekly OPIS Data'!M124</f>
        <v>1.9426562823529412</v>
      </c>
      <c r="D264" s="33">
        <f>+'Weekly OPIS Data'!D124</f>
        <v>1.3063</v>
      </c>
      <c r="N264" s="33">
        <f>+'Weekly OPIS Data'!Q124</f>
        <v>2.0580733235294115</v>
      </c>
      <c r="O264" s="33">
        <f>+'Weekly OPIS Data'!F124</f>
        <v>1.3829</v>
      </c>
    </row>
    <row r="265" spans="2:15" hidden="1" x14ac:dyDescent="0.2">
      <c r="B265" s="35">
        <v>39805</v>
      </c>
      <c r="C265" s="33">
        <f>+'Weekly OPIS Data'!M125</f>
        <v>1.9403378823529411</v>
      </c>
      <c r="D265" s="33">
        <f>+'Weekly OPIS Data'!D125</f>
        <v>1.304</v>
      </c>
      <c r="N265" s="33">
        <f>+'Weekly OPIS Data'!Q125</f>
        <v>2.0758618235294115</v>
      </c>
      <c r="O265" s="33">
        <f>+'Weekly OPIS Data'!F125</f>
        <v>1.4006000000000001</v>
      </c>
    </row>
    <row r="266" spans="2:15" hidden="1" x14ac:dyDescent="0.2">
      <c r="B266" s="35">
        <v>39812</v>
      </c>
      <c r="C266" s="33">
        <f>+'Weekly OPIS Data'!M126</f>
        <v>1.9681586823529409</v>
      </c>
      <c r="D266" s="33">
        <f>+'Weekly OPIS Data'!D126</f>
        <v>1.3315999999999999</v>
      </c>
      <c r="N266" s="33">
        <f>+'Weekly OPIS Data'!Q126</f>
        <v>2.1341518235294115</v>
      </c>
      <c r="O266" s="33">
        <f>+'Weekly OPIS Data'!F126</f>
        <v>1.4585999999999999</v>
      </c>
    </row>
    <row r="267" spans="2:15" hidden="1" x14ac:dyDescent="0.2">
      <c r="B267" s="35">
        <v>39819</v>
      </c>
      <c r="C267" s="33">
        <f>+'Weekly OPIS Data'!M127</f>
        <v>2.3738786823529407</v>
      </c>
      <c r="D267" s="33">
        <f>+'Weekly OPIS Data'!D127</f>
        <v>1.7341</v>
      </c>
      <c r="N267" s="33">
        <f>+'Weekly OPIS Data'!Q127</f>
        <v>2.4898213235294113</v>
      </c>
      <c r="O267" s="33">
        <f>+'Weekly OPIS Data'!F127</f>
        <v>1.8125</v>
      </c>
    </row>
    <row r="268" spans="2:15" hidden="1" x14ac:dyDescent="0.2">
      <c r="B268" s="35">
        <v>39826</v>
      </c>
      <c r="C268" s="33">
        <f>+'Weekly OPIS Data'!M128</f>
        <v>2.1879026823529415</v>
      </c>
      <c r="D268" s="33">
        <f>+'Weekly OPIS Data'!D128</f>
        <v>1.5496000000000001</v>
      </c>
      <c r="N268" s="33">
        <f>+'Weekly OPIS Data'!Q128</f>
        <v>2.3788693235294116</v>
      </c>
      <c r="O268" s="33">
        <f>+'Weekly OPIS Data'!F128</f>
        <v>1.7020999999999999</v>
      </c>
    </row>
    <row r="269" spans="2:15" hidden="1" x14ac:dyDescent="0.2">
      <c r="B269" s="35">
        <v>39833</v>
      </c>
      <c r="C269" s="33">
        <f>+'Weekly OPIS Data'!M129</f>
        <v>2.1982850823529412</v>
      </c>
      <c r="D269" s="33">
        <f>+'Weekly OPIS Data'!D129</f>
        <v>1.5599000000000001</v>
      </c>
      <c r="N269" s="33">
        <f>+'Weekly OPIS Data'!Q129</f>
        <v>2.4189688235294113</v>
      </c>
      <c r="O269" s="33">
        <f>+'Weekly OPIS Data'!F129</f>
        <v>1.742</v>
      </c>
    </row>
    <row r="270" spans="2:15" hidden="1" x14ac:dyDescent="0.2">
      <c r="B270" s="35">
        <v>39840</v>
      </c>
      <c r="C270" s="33">
        <f>+'Weekly OPIS Data'!M130</f>
        <v>2.0782322823529409</v>
      </c>
      <c r="D270" s="33">
        <f>+'Weekly OPIS Data'!D130</f>
        <v>1.4408000000000001</v>
      </c>
      <c r="N270" s="33">
        <f>+'Weekly OPIS Data'!Q130</f>
        <v>2.3935423235294113</v>
      </c>
      <c r="O270" s="33">
        <f>+'Weekly OPIS Data'!F130</f>
        <v>1.7166999999999999</v>
      </c>
    </row>
    <row r="271" spans="2:15" hidden="1" x14ac:dyDescent="0.2">
      <c r="B271" s="35">
        <v>39847</v>
      </c>
      <c r="C271" s="33">
        <f>+'Weekly OPIS Data'!M131</f>
        <v>2.0394242823529414</v>
      </c>
      <c r="D271" s="33">
        <f>+'Weekly OPIS Data'!D131</f>
        <v>1.4023000000000001</v>
      </c>
      <c r="N271" s="33">
        <f>+'Weekly OPIS Data'!Q131</f>
        <v>2.3498248235294117</v>
      </c>
      <c r="O271" s="33">
        <f>+'Weekly OPIS Data'!F131</f>
        <v>1.6732</v>
      </c>
    </row>
    <row r="272" spans="2:15" hidden="1" x14ac:dyDescent="0.2">
      <c r="B272" s="35">
        <v>39854</v>
      </c>
      <c r="C272" s="33">
        <f>+'Weekly OPIS Data'!M132</f>
        <v>2.0278322823529411</v>
      </c>
      <c r="D272" s="33">
        <f>+'Weekly OPIS Data'!D132</f>
        <v>1.3908</v>
      </c>
      <c r="N272" s="33">
        <f>+'Weekly OPIS Data'!Q132</f>
        <v>2.2474153235294114</v>
      </c>
      <c r="O272" s="33">
        <f>+'Weekly OPIS Data'!F132</f>
        <v>1.5712999999999999</v>
      </c>
    </row>
    <row r="273" spans="2:15" hidden="1" x14ac:dyDescent="0.2">
      <c r="B273" s="35">
        <v>39861</v>
      </c>
      <c r="C273" s="33">
        <f>+'Weekly OPIS Data'!M133</f>
        <v>2.0122082823529412</v>
      </c>
      <c r="D273" s="33">
        <f>+'Weekly OPIS Data'!D133</f>
        <v>1.3753</v>
      </c>
      <c r="N273" s="33">
        <f>+'Weekly OPIS Data'!Q133</f>
        <v>2.1171673235294115</v>
      </c>
      <c r="O273" s="33">
        <f>+'Weekly OPIS Data'!F133</f>
        <v>1.4417</v>
      </c>
    </row>
    <row r="274" spans="2:15" hidden="1" x14ac:dyDescent="0.2">
      <c r="B274" s="35">
        <v>39868</v>
      </c>
      <c r="C274" s="33">
        <f>+'Weekly OPIS Data'!M134</f>
        <v>1.808592282352941</v>
      </c>
      <c r="D274" s="33">
        <f>+'Weekly OPIS Data'!D134</f>
        <v>1.1733</v>
      </c>
      <c r="N274" s="33">
        <f>+'Weekly OPIS Data'!Q134</f>
        <v>1.8966703235294116</v>
      </c>
      <c r="O274" s="33">
        <f>+'Weekly OPIS Data'!F134</f>
        <v>1.2222999999999999</v>
      </c>
    </row>
    <row r="275" spans="2:15" hidden="1" x14ac:dyDescent="0.2">
      <c r="B275" s="35">
        <v>39875</v>
      </c>
      <c r="C275" s="33">
        <f>+'Weekly OPIS Data'!M135</f>
        <v>1.774925082352941</v>
      </c>
      <c r="D275" s="33">
        <f>+'Weekly OPIS Data'!D135</f>
        <v>1.1398999999999999</v>
      </c>
      <c r="N275" s="33">
        <f>+'Weekly OPIS Data'!Q135</f>
        <v>1.7929543235294116</v>
      </c>
      <c r="O275" s="33">
        <f>+'Weekly OPIS Data'!F135</f>
        <v>1.1191</v>
      </c>
    </row>
    <row r="276" spans="2:15" hidden="1" x14ac:dyDescent="0.2">
      <c r="B276" s="35">
        <v>39882</v>
      </c>
      <c r="C276" s="33">
        <f>+'Weekly OPIS Data'!M136</f>
        <v>1.7594018823529411</v>
      </c>
      <c r="D276" s="33">
        <f>+'Weekly OPIS Data'!D136</f>
        <v>1.1245000000000001</v>
      </c>
      <c r="N276" s="33">
        <f>+'Weekly OPIS Data'!Q136</f>
        <v>1.8071248235294117</v>
      </c>
      <c r="O276" s="33">
        <f>+'Weekly OPIS Data'!F136</f>
        <v>1.1332</v>
      </c>
    </row>
    <row r="277" spans="2:15" hidden="1" x14ac:dyDescent="0.2">
      <c r="B277" s="35">
        <v>39889</v>
      </c>
      <c r="C277" s="33">
        <f>+'Weekly OPIS Data'!M137</f>
        <v>1.7569826823529413</v>
      </c>
      <c r="D277" s="33">
        <f>+'Weekly OPIS Data'!D137</f>
        <v>1.1221000000000001</v>
      </c>
      <c r="N277" s="33">
        <f>+'Weekly OPIS Data'!Q137</f>
        <v>1.8804898235294116</v>
      </c>
      <c r="O277" s="33">
        <f>+'Weekly OPIS Data'!F137</f>
        <v>1.2061999999999999</v>
      </c>
    </row>
    <row r="278" spans="2:15" hidden="1" x14ac:dyDescent="0.2">
      <c r="B278" s="35">
        <v>39896</v>
      </c>
      <c r="C278" s="33">
        <f>+'Weekly OPIS Data'!M138</f>
        <v>2.1306482823529409</v>
      </c>
      <c r="D278" s="33">
        <f>+'Weekly OPIS Data'!D138</f>
        <v>1.4927999999999999</v>
      </c>
      <c r="N278" s="33">
        <f>+'Weekly OPIS Data'!Q138</f>
        <v>2.1662113235294118</v>
      </c>
      <c r="O278" s="33">
        <f>+'Weekly OPIS Data'!F138</f>
        <v>1.4904999999999999</v>
      </c>
    </row>
    <row r="279" spans="2:15" hidden="1" x14ac:dyDescent="0.2">
      <c r="B279" s="35">
        <v>39903</v>
      </c>
      <c r="C279" s="33">
        <f>+'Weekly OPIS Data'!M139</f>
        <v>2.0959730823529412</v>
      </c>
      <c r="D279" s="33">
        <f>+'Weekly OPIS Data'!D139</f>
        <v>1.4583999999999999</v>
      </c>
      <c r="N279" s="33">
        <f>+'Weekly OPIS Data'!Q139</f>
        <v>2.2216873235294115</v>
      </c>
      <c r="O279" s="33">
        <f>+'Weekly OPIS Data'!F139</f>
        <v>1.5457000000000001</v>
      </c>
    </row>
    <row r="280" spans="2:15" hidden="1" x14ac:dyDescent="0.2">
      <c r="B280" s="35">
        <v>39910</v>
      </c>
      <c r="C280" s="33">
        <f>+'Weekly OPIS Data'!M140</f>
        <v>2.241225882352941</v>
      </c>
      <c r="D280" s="33">
        <f>+'Weekly OPIS Data'!D140</f>
        <v>1.6025</v>
      </c>
      <c r="N280" s="33">
        <f>+'Weekly OPIS Data'!Q140</f>
        <v>2.3832913235294115</v>
      </c>
      <c r="O280" s="33">
        <f>+'Weekly OPIS Data'!F140</f>
        <v>1.7064999999999999</v>
      </c>
    </row>
    <row r="281" spans="2:15" hidden="1" x14ac:dyDescent="0.2">
      <c r="B281" s="35">
        <v>39917</v>
      </c>
      <c r="C281" s="33">
        <f>+'Weekly OPIS Data'!M141</f>
        <v>2.2350770823529409</v>
      </c>
      <c r="D281" s="33">
        <f>+'Weekly OPIS Data'!D141</f>
        <v>1.5964</v>
      </c>
      <c r="N281" s="33">
        <f>+'Weekly OPIS Data'!Q141</f>
        <v>2.4027883235294114</v>
      </c>
      <c r="O281" s="33">
        <f>+'Weekly OPIS Data'!F141</f>
        <v>1.7259</v>
      </c>
    </row>
    <row r="282" spans="2:15" hidden="1" x14ac:dyDescent="0.2">
      <c r="B282" s="35">
        <v>39924</v>
      </c>
      <c r="C282" s="33">
        <f>+'Weekly OPIS Data'!M142</f>
        <v>2.1721778823529414</v>
      </c>
      <c r="D282" s="33">
        <f>+'Weekly OPIS Data'!D142</f>
        <v>1.534</v>
      </c>
      <c r="N282" s="33">
        <f>+'Weekly OPIS Data'!Q142</f>
        <v>2.3697238235294114</v>
      </c>
      <c r="O282" s="33">
        <f>+'Weekly OPIS Data'!F142</f>
        <v>1.6930000000000001</v>
      </c>
    </row>
    <row r="283" spans="2:15" hidden="1" x14ac:dyDescent="0.2">
      <c r="B283" s="35">
        <v>39931</v>
      </c>
      <c r="C283" s="33">
        <f>+'Weekly OPIS Data'!M143</f>
        <v>2.1884066823529409</v>
      </c>
      <c r="D283" s="33">
        <f>+'Weekly OPIS Data'!D143</f>
        <v>1.5501</v>
      </c>
      <c r="N283" s="33">
        <f>+'Weekly OPIS Data'!Q143</f>
        <v>2.3863063235294115</v>
      </c>
      <c r="O283" s="33">
        <f>+'Weekly OPIS Data'!F143</f>
        <v>1.7095</v>
      </c>
    </row>
    <row r="284" spans="2:15" hidden="1" x14ac:dyDescent="0.2">
      <c r="B284" s="35">
        <v>39938</v>
      </c>
      <c r="C284" s="33">
        <f>+'Weekly OPIS Data'!M144</f>
        <v>2.2816466823529411</v>
      </c>
      <c r="D284" s="33">
        <f>+'Weekly OPIS Data'!D144</f>
        <v>1.6426000000000001</v>
      </c>
      <c r="N284" s="33">
        <f>+'Weekly OPIS Data'!Q144</f>
        <v>2.3527393235294118</v>
      </c>
      <c r="O284" s="33">
        <f>+'Weekly OPIS Data'!F144</f>
        <v>1.6760999999999999</v>
      </c>
    </row>
    <row r="285" spans="2:15" hidden="1" x14ac:dyDescent="0.2">
      <c r="B285" s="35">
        <v>39945</v>
      </c>
      <c r="C285" s="33">
        <f>+'Weekly OPIS Data'!M145</f>
        <v>2.3002946823529413</v>
      </c>
      <c r="D285" s="33">
        <f>+'Weekly OPIS Data'!D145</f>
        <v>1.6611</v>
      </c>
      <c r="N285" s="33">
        <f>+'Weekly OPIS Data'!Q145</f>
        <v>2.3061073235294116</v>
      </c>
      <c r="O285" s="33">
        <f>+'Weekly OPIS Data'!F145</f>
        <v>1.6296999999999999</v>
      </c>
    </row>
    <row r="286" spans="2:15" hidden="1" x14ac:dyDescent="0.2">
      <c r="B286" s="35">
        <v>39952</v>
      </c>
      <c r="C286" s="33">
        <f>+'Weekly OPIS Data'!M146</f>
        <v>2.2145138823529411</v>
      </c>
      <c r="D286" s="33">
        <f>+'Weekly OPIS Data'!D146</f>
        <v>1.5760000000000001</v>
      </c>
      <c r="N286" s="33">
        <f>+'Weekly OPIS Data'!Q146</f>
        <v>2.2592743235294117</v>
      </c>
      <c r="O286" s="33">
        <f>+'Weekly OPIS Data'!F146</f>
        <v>1.5831</v>
      </c>
    </row>
    <row r="287" spans="2:15" hidden="1" x14ac:dyDescent="0.2">
      <c r="B287" s="35">
        <v>39959</v>
      </c>
      <c r="C287" s="33">
        <f>+'Weekly OPIS Data'!M147</f>
        <v>2.254632282352941</v>
      </c>
      <c r="D287" s="33">
        <f>+'Weekly OPIS Data'!D147</f>
        <v>1.6157999999999999</v>
      </c>
      <c r="N287" s="33">
        <f>+'Weekly OPIS Data'!Q147</f>
        <v>2.3361568235294117</v>
      </c>
      <c r="O287" s="33">
        <f>+'Weekly OPIS Data'!F147</f>
        <v>1.6596</v>
      </c>
    </row>
    <row r="288" spans="2:15" hidden="1" x14ac:dyDescent="0.2">
      <c r="B288" s="35">
        <v>39966</v>
      </c>
      <c r="C288" s="33">
        <f>+'Weekly OPIS Data'!M148</f>
        <v>2.457945882352941</v>
      </c>
      <c r="D288" s="33">
        <f>+'Weekly OPIS Data'!D148</f>
        <v>1.8174999999999999</v>
      </c>
      <c r="N288" s="33">
        <f>+'Weekly OPIS Data'!Q148</f>
        <v>2.4674098235294117</v>
      </c>
      <c r="O288" s="33">
        <f>+'Weekly OPIS Data'!F148</f>
        <v>1.7902</v>
      </c>
    </row>
    <row r="289" spans="2:15" hidden="1" x14ac:dyDescent="0.2">
      <c r="B289" s="35">
        <v>39973</v>
      </c>
      <c r="C289" s="33">
        <f>+'Weekly OPIS Data'!M149</f>
        <v>2.4679250823529411</v>
      </c>
      <c r="D289" s="33">
        <f>+'Weekly OPIS Data'!D149</f>
        <v>1.8273999999999999</v>
      </c>
      <c r="N289" s="33">
        <f>+'Weekly OPIS Data'!Q149</f>
        <v>2.4125368235294116</v>
      </c>
      <c r="O289" s="33">
        <f>+'Weekly OPIS Data'!F149</f>
        <v>1.7356</v>
      </c>
    </row>
    <row r="290" spans="2:15" hidden="1" x14ac:dyDescent="0.2">
      <c r="B290" s="35">
        <v>39980</v>
      </c>
      <c r="C290" s="33">
        <f>+'Weekly OPIS Data'!M150</f>
        <v>2.5735634823529407</v>
      </c>
      <c r="D290" s="33">
        <f>+'Weekly OPIS Data'!D150</f>
        <v>1.9321999999999999</v>
      </c>
      <c r="N290" s="33">
        <f>+'Weekly OPIS Data'!Q150</f>
        <v>2.6561488235294117</v>
      </c>
      <c r="O290" s="33">
        <f>+'Weekly OPIS Data'!F150</f>
        <v>1.978</v>
      </c>
    </row>
    <row r="291" spans="2:15" hidden="1" x14ac:dyDescent="0.2">
      <c r="B291" s="35">
        <v>39987</v>
      </c>
      <c r="C291" s="33">
        <f>+'Weekly OPIS Data'!M151</f>
        <v>2.5021970823529411</v>
      </c>
      <c r="D291" s="33">
        <f>+'Weekly OPIS Data'!D151</f>
        <v>1.8613999999999999</v>
      </c>
      <c r="N291" s="33">
        <f>+'Weekly OPIS Data'!Q151</f>
        <v>2.6076073235294115</v>
      </c>
      <c r="O291" s="33">
        <f>+'Weekly OPIS Data'!F151</f>
        <v>1.9297</v>
      </c>
    </row>
    <row r="292" spans="2:15" hidden="1" x14ac:dyDescent="0.2">
      <c r="B292" s="35">
        <v>39994</v>
      </c>
      <c r="C292" s="33">
        <f>+'Weekly OPIS Data'!M152</f>
        <v>2.5391906823529409</v>
      </c>
      <c r="D292" s="33">
        <f>+'Weekly OPIS Data'!D152</f>
        <v>1.8980999999999999</v>
      </c>
      <c r="N292" s="33">
        <f>+'Weekly OPIS Data'!Q152</f>
        <v>2.6557468235294115</v>
      </c>
      <c r="O292" s="33">
        <f>+'Weekly OPIS Data'!F152</f>
        <v>1.9776</v>
      </c>
    </row>
    <row r="293" spans="2:15" hidden="1" x14ac:dyDescent="0.2">
      <c r="B293" s="35">
        <v>40001</v>
      </c>
      <c r="C293" s="33">
        <f>+'Weekly OPIS Data'!M153</f>
        <v>2.2968674823529414</v>
      </c>
      <c r="D293" s="33">
        <f>+'Weekly OPIS Data'!D153</f>
        <v>1.6577</v>
      </c>
      <c r="N293" s="33">
        <f>+'Weekly OPIS Data'!Q153</f>
        <v>2.493238323529412</v>
      </c>
      <c r="O293" s="33">
        <f>+'Weekly OPIS Data'!F153</f>
        <v>1.8159000000000001</v>
      </c>
    </row>
    <row r="294" spans="2:15" hidden="1" x14ac:dyDescent="0.2">
      <c r="B294" s="35">
        <v>40008</v>
      </c>
      <c r="C294" s="33">
        <f>+'Weekly OPIS Data'!M154</f>
        <v>2.2241906823529409</v>
      </c>
      <c r="D294" s="33">
        <f>+'Weekly OPIS Data'!D154</f>
        <v>1.5855999999999999</v>
      </c>
      <c r="N294" s="33">
        <f>+'Weekly OPIS Data'!Q154</f>
        <v>2.3377648235294117</v>
      </c>
      <c r="O294" s="33">
        <f>+'Weekly OPIS Data'!F154</f>
        <v>1.6612</v>
      </c>
    </row>
    <row r="295" spans="2:15" hidden="1" x14ac:dyDescent="0.2">
      <c r="B295" s="35">
        <v>40015</v>
      </c>
      <c r="C295" s="33">
        <f>+'Weekly OPIS Data'!M155</f>
        <v>2.3956514823529411</v>
      </c>
      <c r="D295" s="33">
        <f>+'Weekly OPIS Data'!D155</f>
        <v>1.7557</v>
      </c>
      <c r="N295" s="33">
        <f>+'Weekly OPIS Data'!Q155</f>
        <v>2.3926378235294115</v>
      </c>
      <c r="O295" s="33">
        <f>+'Weekly OPIS Data'!F155</f>
        <v>1.7158</v>
      </c>
    </row>
    <row r="296" spans="2:15" hidden="1" x14ac:dyDescent="0.2">
      <c r="B296" s="35">
        <v>40022</v>
      </c>
      <c r="C296" s="33">
        <f>+'Weekly OPIS Data'!M156</f>
        <v>2.4665138823529409</v>
      </c>
      <c r="D296" s="33">
        <f>+'Weekly OPIS Data'!D156</f>
        <v>1.8260000000000001</v>
      </c>
      <c r="N296" s="33">
        <f>+'Weekly OPIS Data'!Q156</f>
        <v>2.4966553235294118</v>
      </c>
      <c r="O296" s="33">
        <f>+'Weekly OPIS Data'!F156</f>
        <v>1.8192999999999999</v>
      </c>
    </row>
    <row r="297" spans="2:15" hidden="1" x14ac:dyDescent="0.2">
      <c r="B297" s="35">
        <v>40029</v>
      </c>
      <c r="C297" s="33">
        <f>+'Weekly OPIS Data'!M157</f>
        <v>2.5006850823529412</v>
      </c>
      <c r="D297" s="33">
        <f>+'Weekly OPIS Data'!D157</f>
        <v>1.8599000000000001</v>
      </c>
      <c r="N297" s="33">
        <f>+'Weekly OPIS Data'!Q157</f>
        <v>2.5540408235294114</v>
      </c>
      <c r="O297" s="33">
        <f>+'Weekly OPIS Data'!F157</f>
        <v>1.8764000000000001</v>
      </c>
    </row>
    <row r="298" spans="2:15" hidden="1" x14ac:dyDescent="0.2">
      <c r="B298" s="35">
        <v>40036</v>
      </c>
      <c r="C298" s="33">
        <f>+'Weekly OPIS Data'!M158</f>
        <v>2.6192258823529411</v>
      </c>
      <c r="D298" s="33">
        <f>+'Weekly OPIS Data'!D158</f>
        <v>1.9775</v>
      </c>
      <c r="N298" s="33">
        <f>+'Weekly OPIS Data'!Q158</f>
        <v>2.7174538235294117</v>
      </c>
      <c r="O298" s="33">
        <f>+'Weekly OPIS Data'!F158</f>
        <v>2.0390000000000001</v>
      </c>
    </row>
    <row r="299" spans="2:15" hidden="1" x14ac:dyDescent="0.2">
      <c r="B299" s="35">
        <v>40043</v>
      </c>
      <c r="C299" s="33">
        <f>+'Weekly OPIS Data'!M159</f>
        <v>2.5455410823529414</v>
      </c>
      <c r="D299" s="33">
        <f>+'Weekly OPIS Data'!D159</f>
        <v>1.9044000000000001</v>
      </c>
      <c r="N299" s="33">
        <f>+'Weekly OPIS Data'!Q159</f>
        <v>2.7050923235294118</v>
      </c>
      <c r="O299" s="33">
        <f>+'Weekly OPIS Data'!F159</f>
        <v>2.0266999999999999</v>
      </c>
    </row>
    <row r="300" spans="2:15" hidden="1" x14ac:dyDescent="0.2">
      <c r="B300" s="35">
        <v>40050</v>
      </c>
      <c r="C300" s="33">
        <f>+'Weekly OPIS Data'!M160</f>
        <v>2.7052082823529409</v>
      </c>
      <c r="D300" s="33">
        <f>+'Weekly OPIS Data'!D160</f>
        <v>2.0628000000000002</v>
      </c>
      <c r="N300" s="33">
        <f>+'Weekly OPIS Data'!Q160</f>
        <v>2.7939343235294114</v>
      </c>
      <c r="O300" s="33">
        <f>+'Weekly OPIS Data'!F160</f>
        <v>2.1151</v>
      </c>
    </row>
    <row r="301" spans="2:15" hidden="1" x14ac:dyDescent="0.2">
      <c r="B301" s="35">
        <v>40057</v>
      </c>
      <c r="C301" s="33">
        <f>+'Weekly OPIS Data'!M161</f>
        <v>2.6994626823529408</v>
      </c>
      <c r="D301" s="33">
        <f>+'Weekly OPIS Data'!D161</f>
        <v>2.0571000000000002</v>
      </c>
      <c r="N301" s="33">
        <f>+'Weekly OPIS Data'!Q161</f>
        <v>2.7275038235294113</v>
      </c>
      <c r="O301" s="33">
        <f>+'Weekly OPIS Data'!F161</f>
        <v>2.0489999999999999</v>
      </c>
    </row>
    <row r="302" spans="2:15" hidden="1" x14ac:dyDescent="0.2">
      <c r="B302" s="35">
        <v>40064</v>
      </c>
      <c r="C302" s="33">
        <f>+'Weekly OPIS Data'!M162</f>
        <v>2.7716354823529405</v>
      </c>
      <c r="D302" s="33">
        <f>+'Weekly OPIS Data'!D162</f>
        <v>2.1286999999999998</v>
      </c>
      <c r="N302" s="33">
        <f>+'Weekly OPIS Data'!Q162</f>
        <v>2.7668998235294113</v>
      </c>
      <c r="O302" s="33">
        <f>+'Weekly OPIS Data'!F162</f>
        <v>2.0882000000000001</v>
      </c>
    </row>
    <row r="303" spans="2:15" hidden="1" x14ac:dyDescent="0.2">
      <c r="B303" s="35">
        <v>40071</v>
      </c>
      <c r="C303" s="33">
        <f>+'Weekly OPIS Data'!M163</f>
        <v>2.7540962823529407</v>
      </c>
      <c r="D303" s="33">
        <f>+'Weekly OPIS Data'!D163</f>
        <v>2.1113</v>
      </c>
      <c r="N303" s="33">
        <f>+'Weekly OPIS Data'!Q163</f>
        <v>2.8229788235294118</v>
      </c>
      <c r="O303" s="33">
        <f>+'Weekly OPIS Data'!F163</f>
        <v>2.1440000000000001</v>
      </c>
    </row>
    <row r="304" spans="2:15" hidden="1" x14ac:dyDescent="0.2">
      <c r="B304" s="35">
        <v>40078</v>
      </c>
      <c r="C304" s="33">
        <f>+'Weekly OPIS Data'!M164</f>
        <v>2.6795042823529416</v>
      </c>
      <c r="D304" s="33">
        <f>+'Weekly OPIS Data'!D164</f>
        <v>2.0373000000000001</v>
      </c>
      <c r="N304" s="33">
        <f>+'Weekly OPIS Data'!Q164</f>
        <v>2.7943363235294116</v>
      </c>
      <c r="O304" s="33">
        <f>+'Weekly OPIS Data'!F164</f>
        <v>2.1154999999999999</v>
      </c>
    </row>
    <row r="305" spans="2:15" hidden="1" x14ac:dyDescent="0.2">
      <c r="B305" s="35">
        <v>40085</v>
      </c>
      <c r="C305" s="33">
        <f>+'Weekly OPIS Data'!M165</f>
        <v>2.4515954823529409</v>
      </c>
      <c r="D305" s="33">
        <f>+'Weekly OPIS Data'!D165</f>
        <v>1.8111999999999999</v>
      </c>
      <c r="N305" s="33">
        <f>+'Weekly OPIS Data'!Q165</f>
        <v>2.6786608235294116</v>
      </c>
      <c r="O305" s="33">
        <f>+'Weekly OPIS Data'!F165</f>
        <v>2.0004</v>
      </c>
    </row>
    <row r="306" spans="2:15" hidden="1" x14ac:dyDescent="0.2">
      <c r="B306" s="35">
        <v>40092</v>
      </c>
      <c r="C306" s="33">
        <f>+'Weekly OPIS Data'!M166</f>
        <v>2.5782002823529409</v>
      </c>
      <c r="D306" s="33">
        <f>+'Weekly OPIS Data'!D166</f>
        <v>1.9368000000000001</v>
      </c>
      <c r="N306" s="33">
        <f>+'Weekly OPIS Data'!Q166</f>
        <v>2.7276043235294116</v>
      </c>
      <c r="O306" s="33">
        <f>+'Weekly OPIS Data'!F166</f>
        <v>2.0491000000000001</v>
      </c>
    </row>
    <row r="307" spans="2:15" hidden="1" x14ac:dyDescent="0.2">
      <c r="B307" s="35">
        <v>40099</v>
      </c>
      <c r="C307" s="33">
        <f>+'Weekly OPIS Data'!M167</f>
        <v>2.6490626823529411</v>
      </c>
      <c r="D307" s="33">
        <f>+'Weekly OPIS Data'!D167</f>
        <v>2.0070999999999999</v>
      </c>
      <c r="N307" s="33">
        <f>+'Weekly OPIS Data'!Q167</f>
        <v>2.8294108235294111</v>
      </c>
      <c r="O307" s="33">
        <f>+'Weekly OPIS Data'!F167</f>
        <v>2.1503999999999999</v>
      </c>
    </row>
    <row r="308" spans="2:15" hidden="1" x14ac:dyDescent="0.2">
      <c r="B308" s="35">
        <v>40106</v>
      </c>
      <c r="C308" s="33">
        <f>+'Weekly OPIS Data'!M168</f>
        <v>2.7164978823529413</v>
      </c>
      <c r="D308" s="33">
        <f>+'Weekly OPIS Data'!D168</f>
        <v>2.0739999999999998</v>
      </c>
      <c r="N308" s="33">
        <f>+'Weekly OPIS Data'!Q168</f>
        <v>2.8930273235294113</v>
      </c>
      <c r="O308" s="33">
        <f>+'Weekly OPIS Data'!F168</f>
        <v>2.2136999999999998</v>
      </c>
    </row>
    <row r="309" spans="2:15" hidden="1" x14ac:dyDescent="0.2">
      <c r="B309" s="35">
        <v>40113</v>
      </c>
      <c r="C309" s="33">
        <f>+'Weekly OPIS Data'!M169</f>
        <v>2.7436130823529412</v>
      </c>
      <c r="D309" s="33">
        <f>+'Weekly OPIS Data'!D169</f>
        <v>2.1009000000000002</v>
      </c>
      <c r="N309" s="33">
        <f>+'Weekly OPIS Data'!Q169</f>
        <v>2.9326243235294118</v>
      </c>
      <c r="O309" s="33">
        <f>+'Weekly OPIS Data'!F169</f>
        <v>2.2530999999999999</v>
      </c>
    </row>
    <row r="310" spans="2:15" hidden="1" x14ac:dyDescent="0.2">
      <c r="B310" s="35">
        <v>40120</v>
      </c>
      <c r="C310" s="33">
        <f>+'Weekly OPIS Data'!M170</f>
        <v>2.7243602823529409</v>
      </c>
      <c r="D310" s="33">
        <f>+'Weekly OPIS Data'!D170</f>
        <v>2.0817999999999999</v>
      </c>
      <c r="N310" s="33">
        <f>+'Weekly OPIS Data'!Q170</f>
        <v>2.9378503235294113</v>
      </c>
      <c r="O310" s="33">
        <f>+'Weekly OPIS Data'!F170</f>
        <v>2.2583000000000002</v>
      </c>
    </row>
    <row r="311" spans="2:15" hidden="1" x14ac:dyDescent="0.2">
      <c r="B311" s="35">
        <v>40127</v>
      </c>
      <c r="C311" s="33">
        <f>+'Weekly OPIS Data'!M171</f>
        <v>2.7399842823529417</v>
      </c>
      <c r="D311" s="33">
        <f>+'Weekly OPIS Data'!D171</f>
        <v>2.0973000000000002</v>
      </c>
      <c r="N311" s="33">
        <f>+'Weekly OPIS Data'!Q171</f>
        <v>2.9399608235294119</v>
      </c>
      <c r="O311" s="33">
        <f>+'Weekly OPIS Data'!F171</f>
        <v>2.2604000000000002</v>
      </c>
    </row>
    <row r="312" spans="2:15" hidden="1" x14ac:dyDescent="0.2">
      <c r="B312" s="35">
        <v>40134</v>
      </c>
      <c r="C312" s="33">
        <f>+'Weekly OPIS Data'!M172</f>
        <v>2.7056114823529409</v>
      </c>
      <c r="D312" s="33">
        <f>+'Weekly OPIS Data'!D172</f>
        <v>2.0632000000000001</v>
      </c>
      <c r="N312" s="33">
        <f>+'Weekly OPIS Data'!Q172</f>
        <v>2.8574503235294113</v>
      </c>
      <c r="O312" s="33">
        <f>+'Weekly OPIS Data'!F172</f>
        <v>2.1783000000000001</v>
      </c>
    </row>
    <row r="313" spans="2:15" hidden="1" x14ac:dyDescent="0.2">
      <c r="B313" s="35">
        <v>40141</v>
      </c>
      <c r="C313" s="33">
        <f>+'Weekly OPIS Data'!M173</f>
        <v>2.6027954823529411</v>
      </c>
      <c r="D313" s="33">
        <f>+'Weekly OPIS Data'!D173</f>
        <v>1.9612000000000001</v>
      </c>
      <c r="N313" s="33">
        <f>+'Weekly OPIS Data'!Q173</f>
        <v>2.7752413235294116</v>
      </c>
      <c r="O313" s="33">
        <f>+'Weekly OPIS Data'!F173</f>
        <v>2.0964999999999998</v>
      </c>
    </row>
    <row r="314" spans="2:15" hidden="1" x14ac:dyDescent="0.2">
      <c r="B314" s="35">
        <v>40148</v>
      </c>
      <c r="C314" s="33">
        <f>+'Weekly OPIS Data'!M174</f>
        <v>2.6528930823529411</v>
      </c>
      <c r="D314" s="33">
        <f>+'Weekly OPIS Data'!D174</f>
        <v>2.0108999999999999</v>
      </c>
      <c r="N314" s="33">
        <f>+'Weekly OPIS Data'!Q174</f>
        <v>2.7761458235294114</v>
      </c>
      <c r="O314" s="33">
        <f>+'Weekly OPIS Data'!F174</f>
        <v>2.0973999999999999</v>
      </c>
    </row>
    <row r="315" spans="2:15" hidden="1" x14ac:dyDescent="0.2">
      <c r="B315" s="35">
        <v>40155</v>
      </c>
      <c r="C315" s="33">
        <f>+'Weekly OPIS Data'!M175</f>
        <v>2.5571330823529408</v>
      </c>
      <c r="D315" s="33">
        <f>+'Weekly OPIS Data'!D175</f>
        <v>1.9158999999999999</v>
      </c>
      <c r="N315" s="33">
        <f>+'Weekly OPIS Data'!Q175</f>
        <v>2.6954443235294114</v>
      </c>
      <c r="O315" s="33">
        <f>+'Weekly OPIS Data'!F175</f>
        <v>2.0171000000000001</v>
      </c>
    </row>
    <row r="316" spans="2:15" hidden="1" x14ac:dyDescent="0.2">
      <c r="B316" s="35">
        <v>40162</v>
      </c>
      <c r="C316" s="33">
        <f>+'Weekly OPIS Data'!M176</f>
        <v>2.5181234823529408</v>
      </c>
      <c r="D316" s="33">
        <f>+'Weekly OPIS Data'!D176</f>
        <v>1.8772</v>
      </c>
      <c r="N316" s="33">
        <f>+'Weekly OPIS Data'!Q176</f>
        <v>2.6073058235294115</v>
      </c>
      <c r="O316" s="33">
        <f>+'Weekly OPIS Data'!F176</f>
        <v>1.9294</v>
      </c>
    </row>
    <row r="317" spans="2:15" hidden="1" x14ac:dyDescent="0.2">
      <c r="B317" s="35">
        <v>40169</v>
      </c>
      <c r="C317" s="33">
        <f>+'Weekly OPIS Data'!M177</f>
        <v>2.6335394823529414</v>
      </c>
      <c r="D317" s="33">
        <f>+'Weekly OPIS Data'!D177</f>
        <v>1.9917</v>
      </c>
      <c r="N317" s="33">
        <f>+'Weekly OPIS Data'!Q177</f>
        <v>2.6611738235294116</v>
      </c>
      <c r="O317" s="33">
        <f>+'Weekly OPIS Data'!F177</f>
        <v>1.9830000000000001</v>
      </c>
    </row>
    <row r="318" spans="2:15" hidden="1" x14ac:dyDescent="0.2">
      <c r="B318" s="35">
        <v>40176</v>
      </c>
      <c r="C318" s="33">
        <f>+'Weekly OPIS Data'!M178</f>
        <v>2.7817154823529409</v>
      </c>
      <c r="D318" s="33">
        <f>+'Weekly OPIS Data'!D178</f>
        <v>2.1387</v>
      </c>
      <c r="N318" s="33">
        <f>+'Weekly OPIS Data'!Q178</f>
        <v>2.7796633235294115</v>
      </c>
      <c r="O318" s="33">
        <f>+'Weekly OPIS Data'!F178</f>
        <v>2.1009000000000002</v>
      </c>
    </row>
    <row r="319" spans="2:15" hidden="1" x14ac:dyDescent="0.2">
      <c r="B319" s="35">
        <v>40183</v>
      </c>
      <c r="C319" s="33">
        <f>+'Weekly OPIS Data'!M179</f>
        <v>2.9004578823529412</v>
      </c>
      <c r="D319" s="33">
        <f>+'Weekly OPIS Data'!D179</f>
        <v>2.2565</v>
      </c>
      <c r="N319" s="33">
        <f>+'Weekly OPIS Data'!Q179</f>
        <v>2.9098108235294111</v>
      </c>
      <c r="O319" s="33">
        <f>+'Weekly OPIS Data'!F179</f>
        <v>2.2303999999999999</v>
      </c>
    </row>
    <row r="320" spans="2:15" hidden="1" x14ac:dyDescent="0.2">
      <c r="B320" s="35">
        <v>40190</v>
      </c>
      <c r="C320" s="33">
        <f>+'Weekly OPIS Data'!M180</f>
        <v>2.7834290823529413</v>
      </c>
      <c r="D320" s="33">
        <f>+'Weekly OPIS Data'!D180</f>
        <v>2.1404000000000001</v>
      </c>
      <c r="N320" s="33">
        <f>+'Weekly OPIS Data'!Q180</f>
        <v>2.8779523235294118</v>
      </c>
      <c r="O320" s="33">
        <f>+'Weekly OPIS Data'!F180</f>
        <v>2.1987000000000001</v>
      </c>
    </row>
    <row r="321" spans="2:15" hidden="1" x14ac:dyDescent="0.2">
      <c r="B321" s="35">
        <v>40197</v>
      </c>
      <c r="C321" s="33">
        <f>+'Weekly OPIS Data'!M181</f>
        <v>2.6277938823529414</v>
      </c>
      <c r="D321" s="33">
        <f>+'Weekly OPIS Data'!D181</f>
        <v>1.986</v>
      </c>
      <c r="N321" s="33">
        <f>+'Weekly OPIS Data'!Q181</f>
        <v>2.767402323529411</v>
      </c>
      <c r="O321" s="33">
        <f>+'Weekly OPIS Data'!F181</f>
        <v>2.0886999999999998</v>
      </c>
    </row>
    <row r="322" spans="2:15" hidden="1" x14ac:dyDescent="0.2">
      <c r="B322" s="35">
        <v>40204</v>
      </c>
      <c r="C322" s="33">
        <f>+'Weekly OPIS Data'!M182</f>
        <v>2.5703378823529413</v>
      </c>
      <c r="D322" s="33">
        <f>+'Weekly OPIS Data'!D182</f>
        <v>1.929</v>
      </c>
      <c r="N322" s="33">
        <f>+'Weekly OPIS Data'!Q182</f>
        <v>2.6848918235294121</v>
      </c>
      <c r="O322" s="33">
        <f>+'Weekly OPIS Data'!F182</f>
        <v>2.0066000000000002</v>
      </c>
    </row>
    <row r="323" spans="2:15" hidden="1" x14ac:dyDescent="0.2">
      <c r="B323" s="35">
        <v>40211</v>
      </c>
      <c r="C323" s="33">
        <f>+'Weekly OPIS Data'!M183</f>
        <v>2.6623682823529409</v>
      </c>
      <c r="D323" s="33">
        <f>+'Weekly OPIS Data'!D183</f>
        <v>2.0203000000000002</v>
      </c>
      <c r="N323" s="33">
        <f>+'Weekly OPIS Data'!Q183</f>
        <v>2.7166498235294112</v>
      </c>
      <c r="O323" s="33">
        <f>+'Weekly OPIS Data'!F183</f>
        <v>2.0381999999999998</v>
      </c>
    </row>
    <row r="324" spans="2:15" hidden="1" x14ac:dyDescent="0.2">
      <c r="B324" s="35">
        <v>40218</v>
      </c>
      <c r="C324" s="33">
        <f>+'Weekly OPIS Data'!M184</f>
        <v>2.6161010823529409</v>
      </c>
      <c r="D324" s="33">
        <f>+'Weekly OPIS Data'!D184</f>
        <v>1.9743999999999999</v>
      </c>
      <c r="N324" s="33">
        <f>+'Weekly OPIS Data'!Q184</f>
        <v>2.7093133235294111</v>
      </c>
      <c r="O324" s="33">
        <f>+'Weekly OPIS Data'!F184</f>
        <v>2.0308999999999999</v>
      </c>
    </row>
    <row r="325" spans="2:15" hidden="1" x14ac:dyDescent="0.2">
      <c r="B325" s="35">
        <v>40225</v>
      </c>
      <c r="C325" s="33">
        <f>+'Weekly OPIS Data'!M185</f>
        <v>2.6449298823529412</v>
      </c>
      <c r="D325" s="33">
        <f>+'Weekly OPIS Data'!D185</f>
        <v>2.0030000000000001</v>
      </c>
      <c r="N325" s="33">
        <f>+'Weekly OPIS Data'!Q185</f>
        <v>2.7547393235294111</v>
      </c>
      <c r="O325" s="33">
        <f>+'Weekly OPIS Data'!F185</f>
        <v>2.0760999999999998</v>
      </c>
    </row>
    <row r="326" spans="2:15" hidden="1" x14ac:dyDescent="0.2">
      <c r="B326" s="35">
        <v>40232</v>
      </c>
      <c r="C326" s="33">
        <f>+'Weekly OPIS Data'!M186</f>
        <v>2.8137698823529416</v>
      </c>
      <c r="D326" s="33">
        <f>+'Weekly OPIS Data'!D186</f>
        <v>2.1705000000000001</v>
      </c>
      <c r="N326" s="33">
        <f>+'Weekly OPIS Data'!Q186</f>
        <v>2.9379508235294116</v>
      </c>
      <c r="O326" s="33">
        <f>+'Weekly OPIS Data'!F186</f>
        <v>2.2584</v>
      </c>
    </row>
    <row r="327" spans="2:15" hidden="1" x14ac:dyDescent="0.2">
      <c r="B327" s="35">
        <v>40239</v>
      </c>
      <c r="C327" s="33">
        <f>+'Weekly OPIS Data'!M187</f>
        <v>2.8006658823529413</v>
      </c>
      <c r="D327" s="33">
        <f>+'Weekly OPIS Data'!D187</f>
        <v>2.1575000000000002</v>
      </c>
      <c r="N327" s="33">
        <f>+'Weekly OPIS Data'!Q187</f>
        <v>2.9430763235294117</v>
      </c>
      <c r="O327" s="33">
        <f>+'Weekly OPIS Data'!F187</f>
        <v>2.2635000000000001</v>
      </c>
    </row>
    <row r="328" spans="2:15" hidden="1" x14ac:dyDescent="0.2">
      <c r="B328" s="35">
        <v>40246</v>
      </c>
      <c r="C328" s="33">
        <f>+'Weekly OPIS Data'!M188</f>
        <v>2.8977362823529411</v>
      </c>
      <c r="D328" s="33">
        <f>+'Weekly OPIS Data'!D188</f>
        <v>2.2538</v>
      </c>
      <c r="N328" s="33">
        <f>+'Weekly OPIS Data'!Q188</f>
        <v>3.0350338235294112</v>
      </c>
      <c r="O328" s="33">
        <f>+'Weekly OPIS Data'!F188</f>
        <v>2.355</v>
      </c>
    </row>
    <row r="329" spans="2:15" hidden="1" x14ac:dyDescent="0.2">
      <c r="B329" s="35">
        <v>40253</v>
      </c>
      <c r="C329" s="33">
        <f>+'Weekly OPIS Data'!M189</f>
        <v>2.8325186823529407</v>
      </c>
      <c r="D329" s="33">
        <f>+'Weekly OPIS Data'!D189</f>
        <v>2.1890999999999998</v>
      </c>
      <c r="N329" s="33">
        <f>+'Weekly OPIS Data'!Q189</f>
        <v>3.0132253235294115</v>
      </c>
      <c r="O329" s="33">
        <f>+'Weekly OPIS Data'!F189</f>
        <v>2.3332999999999999</v>
      </c>
    </row>
    <row r="330" spans="2:15" hidden="1" x14ac:dyDescent="0.2">
      <c r="B330" s="35">
        <v>40260</v>
      </c>
      <c r="C330" s="33">
        <f>+'Weekly OPIS Data'!M190</f>
        <v>2.8252610823529416</v>
      </c>
      <c r="D330" s="33">
        <f>+'Weekly OPIS Data'!D190</f>
        <v>2.1819000000000002</v>
      </c>
      <c r="N330" s="33">
        <f>+'Weekly OPIS Data'!Q190</f>
        <v>3.0448828235294112</v>
      </c>
      <c r="O330" s="33">
        <f>+'Weekly OPIS Data'!F190</f>
        <v>2.3647999999999998</v>
      </c>
    </row>
    <row r="331" spans="2:15" hidden="1" x14ac:dyDescent="0.2">
      <c r="B331" s="35">
        <v>40267</v>
      </c>
      <c r="C331" s="33">
        <f>+'Weekly OPIS Data'!M191</f>
        <v>2.9143682823529415</v>
      </c>
      <c r="D331" s="33">
        <f>+'Weekly OPIS Data'!D191</f>
        <v>2.2703000000000002</v>
      </c>
      <c r="N331" s="33">
        <f>+'Weekly OPIS Data'!Q191</f>
        <v>3.0908113235294117</v>
      </c>
      <c r="O331" s="33">
        <f>+'Weekly OPIS Data'!F191</f>
        <v>2.4104999999999999</v>
      </c>
    </row>
    <row r="332" spans="2:15" hidden="1" x14ac:dyDescent="0.2">
      <c r="B332" s="35">
        <v>40274</v>
      </c>
      <c r="C332" s="33">
        <f>+'Weekly OPIS Data'!M192</f>
        <v>3.153969882352941</v>
      </c>
      <c r="D332" s="33">
        <f>+'Weekly OPIS Data'!D192</f>
        <v>2.508</v>
      </c>
      <c r="N332" s="33">
        <f>+'Weekly OPIS Data'!Q192</f>
        <v>3.2464858235294116</v>
      </c>
      <c r="O332" s="33">
        <f>+'Weekly OPIS Data'!F192</f>
        <v>2.5653999999999999</v>
      </c>
    </row>
    <row r="333" spans="2:15" hidden="1" x14ac:dyDescent="0.2">
      <c r="B333" s="35">
        <v>40281</v>
      </c>
      <c r="C333" s="33">
        <f>+'Weekly OPIS Data'!M193</f>
        <v>3.1841090823529408</v>
      </c>
      <c r="D333" s="33">
        <f>+'Weekly OPIS Data'!D193</f>
        <v>2.5379</v>
      </c>
      <c r="N333" s="33">
        <f>+'Weekly OPIS Data'!Q193</f>
        <v>3.2737213235294114</v>
      </c>
      <c r="O333" s="33">
        <f>+'Weekly OPIS Data'!F193</f>
        <v>2.5924999999999998</v>
      </c>
    </row>
    <row r="334" spans="2:15" hidden="1" x14ac:dyDescent="0.2">
      <c r="B334" s="35">
        <v>40288</v>
      </c>
      <c r="C334" s="33">
        <f>+'Weekly OPIS Data'!M194</f>
        <v>3.1462082823529416</v>
      </c>
      <c r="D334" s="33">
        <f>+'Weekly OPIS Data'!D194</f>
        <v>2.5003000000000002</v>
      </c>
      <c r="N334" s="33">
        <f>+'Weekly OPIS Data'!Q194</f>
        <v>3.236737323529411</v>
      </c>
      <c r="O334" s="33">
        <f>+'Weekly OPIS Data'!F194</f>
        <v>2.5556999999999999</v>
      </c>
    </row>
    <row r="335" spans="2:15" hidden="1" x14ac:dyDescent="0.2">
      <c r="B335" s="35">
        <v>40295</v>
      </c>
      <c r="C335" s="33">
        <f>+'Weekly OPIS Data'!M195</f>
        <v>3.145200282352941</v>
      </c>
      <c r="D335" s="33">
        <f>+'Weekly OPIS Data'!D195</f>
        <v>2.4992999999999999</v>
      </c>
      <c r="N335" s="33">
        <f>+'Weekly OPIS Data'!Q195</f>
        <v>3.2242753235294117</v>
      </c>
      <c r="O335" s="33">
        <f>+'Weekly OPIS Data'!F195</f>
        <v>2.5432999999999999</v>
      </c>
    </row>
    <row r="336" spans="2:15" hidden="1" x14ac:dyDescent="0.2">
      <c r="B336" s="35">
        <v>40302</v>
      </c>
      <c r="C336" s="33">
        <f>+'Weekly OPIS Data'!M196</f>
        <v>3.1460066823529411</v>
      </c>
      <c r="D336" s="33">
        <f>+'Weekly OPIS Data'!D196</f>
        <v>2.5001000000000002</v>
      </c>
      <c r="N336" s="33">
        <f>+'Weekly OPIS Data'!Q196</f>
        <v>3.2416618235294115</v>
      </c>
      <c r="O336" s="33">
        <f>+'Weekly OPIS Data'!F196</f>
        <v>2.5606</v>
      </c>
    </row>
    <row r="337" spans="2:15" hidden="1" x14ac:dyDescent="0.2">
      <c r="B337" s="35">
        <v>40309</v>
      </c>
      <c r="C337" s="33">
        <f>+'Weekly OPIS Data'!M197</f>
        <v>2.9351330823529409</v>
      </c>
      <c r="D337" s="33">
        <f>+'Weekly OPIS Data'!D197</f>
        <v>2.2909000000000002</v>
      </c>
      <c r="N337" s="33">
        <f>+'Weekly OPIS Data'!Q197</f>
        <v>3.0825703235294117</v>
      </c>
      <c r="O337" s="33">
        <f>+'Weekly OPIS Data'!F197</f>
        <v>2.4022999999999999</v>
      </c>
    </row>
    <row r="338" spans="2:15" hidden="1" x14ac:dyDescent="0.2">
      <c r="B338" s="35">
        <v>40316</v>
      </c>
      <c r="C338" s="33">
        <f>+'Weekly OPIS Data'!M198</f>
        <v>2.7858482823529407</v>
      </c>
      <c r="D338" s="33">
        <f>+'Weekly OPIS Data'!D198</f>
        <v>2.1427999999999998</v>
      </c>
      <c r="N338" s="33">
        <f>+'Weekly OPIS Data'!Q198</f>
        <v>2.941568823529412</v>
      </c>
      <c r="O338" s="33">
        <f>+'Weekly OPIS Data'!F198</f>
        <v>2.262</v>
      </c>
    </row>
    <row r="339" spans="2:15" hidden="1" x14ac:dyDescent="0.2">
      <c r="B339" s="35">
        <v>40323</v>
      </c>
      <c r="C339" s="33">
        <f>+'Weekly OPIS Data'!M199</f>
        <v>2.7265778823529407</v>
      </c>
      <c r="D339" s="33">
        <f>+'Weekly OPIS Data'!D199</f>
        <v>2.0840000000000001</v>
      </c>
      <c r="N339" s="33">
        <f>+'Weekly OPIS Data'!Q199</f>
        <v>2.8386568235294121</v>
      </c>
      <c r="O339" s="33">
        <f>+'Weekly OPIS Data'!F199</f>
        <v>2.1596000000000002</v>
      </c>
    </row>
    <row r="340" spans="2:15" hidden="1" x14ac:dyDescent="0.2">
      <c r="B340" s="35">
        <v>40330</v>
      </c>
      <c r="C340" s="33">
        <f>+'Weekly OPIS Data'!M200</f>
        <v>2.8115522823529409</v>
      </c>
      <c r="D340" s="33">
        <f>+'Weekly OPIS Data'!D200</f>
        <v>2.1682999999999999</v>
      </c>
      <c r="N340" s="33">
        <f>+'Weekly OPIS Data'!Q200</f>
        <v>2.8644853235294114</v>
      </c>
      <c r="O340" s="33">
        <f>+'Weekly OPIS Data'!F200</f>
        <v>2.1852999999999998</v>
      </c>
    </row>
    <row r="341" spans="2:15" hidden="1" x14ac:dyDescent="0.2">
      <c r="B341" s="35">
        <v>40337</v>
      </c>
      <c r="C341" s="33">
        <f>+'Weekly OPIS Data'!M201</f>
        <v>2.8007666823529407</v>
      </c>
      <c r="D341" s="33">
        <f>+'Weekly OPIS Data'!D201</f>
        <v>2.1576</v>
      </c>
      <c r="N341" s="33">
        <f>+'Weekly OPIS Data'!Q201</f>
        <v>2.876444823529412</v>
      </c>
      <c r="O341" s="33">
        <f>+'Weekly OPIS Data'!F201</f>
        <v>2.1972</v>
      </c>
    </row>
    <row r="342" spans="2:15" hidden="1" x14ac:dyDescent="0.2">
      <c r="B342" s="35">
        <v>40344</v>
      </c>
      <c r="C342" s="33">
        <f>+'Weekly OPIS Data'!M202</f>
        <v>2.7967346823529411</v>
      </c>
      <c r="D342" s="33">
        <f>+'Weekly OPIS Data'!D202</f>
        <v>2.1536</v>
      </c>
      <c r="N342" s="33">
        <f>+'Weekly OPIS Data'!Q202</f>
        <v>2.9070973235294115</v>
      </c>
      <c r="O342" s="33">
        <f>+'Weekly OPIS Data'!F202</f>
        <v>2.2277</v>
      </c>
    </row>
    <row r="343" spans="2:15" hidden="1" x14ac:dyDescent="0.2">
      <c r="B343" s="35">
        <v>40351</v>
      </c>
      <c r="C343" s="33">
        <f>+'Weekly OPIS Data'!M203</f>
        <v>2.9381570823529408</v>
      </c>
      <c r="D343" s="33">
        <f>+'Weekly OPIS Data'!D203</f>
        <v>2.2938999999999998</v>
      </c>
      <c r="N343" s="33">
        <f>+'Weekly OPIS Data'!Q203</f>
        <v>3.0350338235294112</v>
      </c>
      <c r="O343" s="33">
        <f>+'Weekly OPIS Data'!F203</f>
        <v>2.355</v>
      </c>
    </row>
    <row r="344" spans="2:15" hidden="1" x14ac:dyDescent="0.2">
      <c r="B344" s="35">
        <v>40358</v>
      </c>
      <c r="C344" s="33">
        <f>+'Weekly OPIS Data'!M204</f>
        <v>2.9074130823529414</v>
      </c>
      <c r="D344" s="33">
        <f>+'Weekly OPIS Data'!D204</f>
        <v>2.2633999999999999</v>
      </c>
      <c r="N344" s="33">
        <f>+'Weekly OPIS Data'!Q204</f>
        <v>3.0062908235294117</v>
      </c>
      <c r="O344" s="33">
        <f>+'Weekly OPIS Data'!F204</f>
        <v>2.3264</v>
      </c>
    </row>
    <row r="345" spans="2:15" hidden="1" x14ac:dyDescent="0.2">
      <c r="B345" s="35">
        <v>40365</v>
      </c>
      <c r="C345" s="33">
        <f>+'Weekly OPIS Data'!M205</f>
        <v>2.7189170823529407</v>
      </c>
      <c r="D345" s="33">
        <f>+'Weekly OPIS Data'!D205</f>
        <v>2.0764</v>
      </c>
      <c r="N345" s="33">
        <f>+'Weekly OPIS Data'!Q205</f>
        <v>2.8536313235294113</v>
      </c>
      <c r="O345" s="33">
        <f>+'Weekly OPIS Data'!F205</f>
        <v>2.1745000000000001</v>
      </c>
    </row>
    <row r="346" spans="2:15" hidden="1" x14ac:dyDescent="0.2">
      <c r="B346" s="35">
        <v>40372</v>
      </c>
      <c r="C346" s="33">
        <f>+'Weekly OPIS Data'!M206</f>
        <v>2.7493586823529412</v>
      </c>
      <c r="D346" s="33">
        <f>+'Weekly OPIS Data'!D206</f>
        <v>2.1065999999999998</v>
      </c>
      <c r="N346" s="33">
        <f>+'Weekly OPIS Data'!Q206</f>
        <v>2.8929268235294119</v>
      </c>
      <c r="O346" s="33">
        <f>+'Weekly OPIS Data'!F206</f>
        <v>2.2136</v>
      </c>
    </row>
    <row r="347" spans="2:15" hidden="1" x14ac:dyDescent="0.2">
      <c r="B347" s="35">
        <v>40379</v>
      </c>
      <c r="C347" s="33">
        <f>+'Weekly OPIS Data'!M207</f>
        <v>2.7774818823529408</v>
      </c>
      <c r="D347" s="33">
        <f>+'Weekly OPIS Data'!D207</f>
        <v>2.1345000000000001</v>
      </c>
      <c r="N347" s="33">
        <f>+'Weekly OPIS Data'!Q207</f>
        <v>2.9090068235294115</v>
      </c>
      <c r="O347" s="33">
        <f>+'Weekly OPIS Data'!F207</f>
        <v>2.2296</v>
      </c>
    </row>
    <row r="348" spans="2:15" hidden="1" x14ac:dyDescent="0.2">
      <c r="B348" s="35">
        <v>40386</v>
      </c>
      <c r="C348" s="33">
        <f>+'Weekly OPIS Data'!M208</f>
        <v>2.7962306823529408</v>
      </c>
      <c r="D348" s="33">
        <f>+'Weekly OPIS Data'!D208</f>
        <v>2.1530999999999998</v>
      </c>
      <c r="N348" s="33">
        <f>+'Weekly OPIS Data'!Q208</f>
        <v>2.945387823529412</v>
      </c>
      <c r="O348" s="33">
        <f>+'Weekly OPIS Data'!F208</f>
        <v>2.2658</v>
      </c>
    </row>
    <row r="349" spans="2:15" hidden="1" x14ac:dyDescent="0.2">
      <c r="B349" s="35">
        <v>40393</v>
      </c>
      <c r="C349" s="33">
        <f>+'Weekly OPIS Data'!M209</f>
        <v>2.9009618823529415</v>
      </c>
      <c r="D349" s="33">
        <f>+'Weekly OPIS Data'!D209</f>
        <v>2.2570000000000001</v>
      </c>
      <c r="N349" s="33">
        <f>+'Weekly OPIS Data'!Q209</f>
        <v>3.0105118235294119</v>
      </c>
      <c r="O349" s="33">
        <f>+'Weekly OPIS Data'!F209</f>
        <v>2.3306</v>
      </c>
    </row>
    <row r="350" spans="2:15" hidden="1" x14ac:dyDescent="0.2">
      <c r="B350" s="35">
        <v>40400</v>
      </c>
      <c r="C350" s="33">
        <f>+'Weekly OPIS Data'!M210</f>
        <v>2.9465234823529407</v>
      </c>
      <c r="D350" s="33">
        <f>+'Weekly OPIS Data'!D210</f>
        <v>2.3022</v>
      </c>
      <c r="N350" s="33">
        <f>+'Weekly OPIS Data'!Q210</f>
        <v>3.0719173235294113</v>
      </c>
      <c r="O350" s="33">
        <f>+'Weekly OPIS Data'!F210</f>
        <v>2.3917000000000002</v>
      </c>
    </row>
    <row r="351" spans="2:15" hidden="1" x14ac:dyDescent="0.2">
      <c r="B351" s="35">
        <v>40407</v>
      </c>
      <c r="C351" s="33">
        <f>+'Weekly OPIS Data'!M211</f>
        <v>2.9460194823529413</v>
      </c>
      <c r="D351" s="33">
        <f>+'Weekly OPIS Data'!G211</f>
        <v>2.3016999999999999</v>
      </c>
      <c r="N351" s="33">
        <f>+'Weekly OPIS Data'!Q211</f>
        <v>3.0462898235294116</v>
      </c>
      <c r="O351" s="33">
        <f>+'Weekly OPIS Data'!I211</f>
        <v>2.3662000000000001</v>
      </c>
    </row>
    <row r="352" spans="2:15" hidden="1" x14ac:dyDescent="0.2">
      <c r="B352" s="35">
        <v>40414</v>
      </c>
      <c r="C352" s="33">
        <f>+'Weekly OPIS Data'!M212</f>
        <v>2.9652722823529416</v>
      </c>
      <c r="D352" s="33">
        <f>+'Weekly OPIS Data'!D212</f>
        <v>2.3208000000000002</v>
      </c>
      <c r="N352" s="33">
        <f>+'Weekly OPIS Data'!Q212</f>
        <v>3.0342298235294116</v>
      </c>
      <c r="O352" s="33">
        <f>+'Weekly OPIS Data'!F212</f>
        <v>2.3542000000000001</v>
      </c>
    </row>
    <row r="353" spans="2:15" hidden="1" x14ac:dyDescent="0.2">
      <c r="B353" s="35">
        <v>40421</v>
      </c>
      <c r="C353" s="33">
        <f>+'Weekly OPIS Data'!M213</f>
        <v>3.0412754823529413</v>
      </c>
      <c r="D353" s="33">
        <f>+'Weekly OPIS Data'!D213</f>
        <v>2.3961999999999999</v>
      </c>
      <c r="N353" s="33">
        <f>+'Weekly OPIS Data'!Q213</f>
        <v>3.1026703235294111</v>
      </c>
      <c r="O353" s="33">
        <f>+'Weekly OPIS Data'!F213</f>
        <v>2.4222999999999999</v>
      </c>
    </row>
    <row r="354" spans="2:15" hidden="1" x14ac:dyDescent="0.2">
      <c r="B354" s="35">
        <v>40428</v>
      </c>
      <c r="C354" s="33">
        <f>+'Weekly OPIS Data'!M214</f>
        <v>2.9863394823529408</v>
      </c>
      <c r="D354" s="33">
        <f>+'Weekly OPIS Data'!D214</f>
        <v>2.3416999999999999</v>
      </c>
      <c r="N354" s="33">
        <f>+'Weekly OPIS Data'!Q214</f>
        <v>3.105182823529411</v>
      </c>
      <c r="O354" s="33">
        <f>+'Weekly OPIS Data'!F214</f>
        <v>2.4247999999999998</v>
      </c>
    </row>
    <row r="355" spans="2:15" hidden="1" x14ac:dyDescent="0.2">
      <c r="B355" s="35">
        <v>40435</v>
      </c>
      <c r="C355" s="33">
        <f>+'Weekly OPIS Data'!M215</f>
        <v>3.0911714823529408</v>
      </c>
      <c r="D355" s="33">
        <f>+'Weekly OPIS Data'!D215</f>
        <v>2.4457</v>
      </c>
      <c r="N355" s="33">
        <f>+'Weekly OPIS Data'!Q215</f>
        <v>3.1468903235294112</v>
      </c>
      <c r="O355" s="33">
        <f>+'Weekly OPIS Data'!F215</f>
        <v>2.4662999999999999</v>
      </c>
    </row>
    <row r="356" spans="2:15" hidden="1" x14ac:dyDescent="0.2">
      <c r="B356" s="35">
        <v>40442</v>
      </c>
      <c r="C356" s="33">
        <f>+'Weekly OPIS Data'!M216</f>
        <v>3.2052770823529411</v>
      </c>
      <c r="D356" s="33">
        <f>+'Weekly OPIS Data'!D216</f>
        <v>2.5589</v>
      </c>
      <c r="N356" s="33">
        <f>+'Weekly OPIS Data'!Q216</f>
        <v>3.2081953235294112</v>
      </c>
      <c r="O356" s="33">
        <f>+'Weekly OPIS Data'!F216</f>
        <v>2.5272999999999999</v>
      </c>
    </row>
    <row r="357" spans="2:15" hidden="1" x14ac:dyDescent="0.2">
      <c r="B357" s="35">
        <v>40449</v>
      </c>
      <c r="C357" s="33">
        <f>+'Weekly OPIS Data'!M217</f>
        <v>3.2012450823529415</v>
      </c>
      <c r="D357" s="33">
        <f>+'Weekly OPIS Data'!D217</f>
        <v>2.5548999999999999</v>
      </c>
      <c r="N357" s="33">
        <f>+'Weekly OPIS Data'!Q217</f>
        <v>3.222466323529412</v>
      </c>
      <c r="O357" s="33">
        <f>+'Weekly OPIS Data'!F217</f>
        <v>2.5415000000000001</v>
      </c>
    </row>
    <row r="358" spans="2:15" hidden="1" x14ac:dyDescent="0.2">
      <c r="B358" s="35">
        <v>40456</v>
      </c>
      <c r="C358" s="33">
        <f>+'Weekly OPIS Data'!M218</f>
        <v>3.2742242823529413</v>
      </c>
      <c r="D358" s="33">
        <f>+'Weekly OPIS Data'!D218</f>
        <v>2.6273</v>
      </c>
      <c r="N358" s="33">
        <f>+'Weekly OPIS Data'!Q218</f>
        <v>3.3583423235294116</v>
      </c>
      <c r="O358" s="33">
        <f>+'Weekly OPIS Data'!F218</f>
        <v>2.6766999999999999</v>
      </c>
    </row>
    <row r="359" spans="2:15" hidden="1" x14ac:dyDescent="0.2">
      <c r="B359" s="35">
        <v>40463</v>
      </c>
      <c r="C359" s="33">
        <f>+'Weekly OPIS Data'!M219</f>
        <v>3.2637410823529409</v>
      </c>
      <c r="D359" s="33">
        <f>+'Weekly OPIS Data'!D219</f>
        <v>2.6168999999999998</v>
      </c>
      <c r="N359" s="33">
        <f>+'Weekly OPIS Data'!Q219</f>
        <v>3.4247728235294117</v>
      </c>
      <c r="O359" s="33">
        <f>+'Weekly OPIS Data'!F219</f>
        <v>2.7427999999999999</v>
      </c>
    </row>
    <row r="360" spans="2:15" hidden="1" x14ac:dyDescent="0.2">
      <c r="B360" s="35">
        <v>40470</v>
      </c>
      <c r="C360" s="33">
        <f>+'Weekly OPIS Data'!M220</f>
        <v>3.1969106823529412</v>
      </c>
      <c r="D360" s="33">
        <f>+'Weekly OPIS Data'!D220</f>
        <v>2.5506000000000002</v>
      </c>
      <c r="N360" s="33">
        <f>+'Weekly OPIS Data'!Q220</f>
        <v>3.4001503235294113</v>
      </c>
      <c r="O360" s="33">
        <f>+'Weekly OPIS Data'!F220</f>
        <v>2.7183000000000002</v>
      </c>
    </row>
    <row r="361" spans="2:15" hidden="1" x14ac:dyDescent="0.2">
      <c r="B361" s="35">
        <v>40477</v>
      </c>
      <c r="C361" s="33">
        <f>+'Weekly OPIS Data'!M221</f>
        <v>3.1474178823529408</v>
      </c>
      <c r="D361" s="33">
        <f>+'Weekly OPIS Data'!D221</f>
        <v>2.5015000000000001</v>
      </c>
      <c r="N361" s="33">
        <f>+'Weekly OPIS Data'!Q221</f>
        <v>3.4268833235294114</v>
      </c>
      <c r="O361" s="33">
        <f>+'Weekly OPIS Data'!F221</f>
        <v>2.7448999999999999</v>
      </c>
    </row>
    <row r="362" spans="2:15" hidden="1" x14ac:dyDescent="0.2">
      <c r="B362" s="35">
        <v>40484</v>
      </c>
      <c r="C362" s="33">
        <f>+'Weekly OPIS Data'!M222</f>
        <v>3.0937922823529416</v>
      </c>
      <c r="D362" s="33">
        <f>+'Weekly OPIS Data'!D222</f>
        <v>2.4483000000000001</v>
      </c>
      <c r="N362" s="33">
        <f>+'Weekly OPIS Data'!Q222</f>
        <v>3.3994468235294111</v>
      </c>
      <c r="O362" s="33">
        <f>+'Weekly OPIS Data'!F222</f>
        <v>2.7176</v>
      </c>
    </row>
    <row r="363" spans="2:15" hidden="1" x14ac:dyDescent="0.2">
      <c r="B363" s="35">
        <v>40491</v>
      </c>
      <c r="C363" s="33">
        <f>+'Weekly OPIS Data'!M223</f>
        <v>3.1845122823529408</v>
      </c>
      <c r="D363" s="33">
        <f>+'Weekly OPIS Data'!D223</f>
        <v>2.5383</v>
      </c>
      <c r="N363" s="33">
        <f>+'Weekly OPIS Data'!Q223</f>
        <v>3.4783393235294113</v>
      </c>
      <c r="O363" s="33">
        <f>+'Weekly OPIS Data'!F223</f>
        <v>2.7961</v>
      </c>
    </row>
    <row r="364" spans="2:15" hidden="1" x14ac:dyDescent="0.2">
      <c r="B364" s="35">
        <v>40498</v>
      </c>
      <c r="C364" s="33">
        <f>+'Weekly OPIS Data'!M224</f>
        <v>3.1400594823529415</v>
      </c>
      <c r="D364" s="33">
        <f>+'Weekly OPIS Data'!D224</f>
        <v>2.4942000000000002</v>
      </c>
      <c r="N364" s="33">
        <f>+'Weekly OPIS Data'!Q224</f>
        <v>3.4342198235294115</v>
      </c>
      <c r="O364" s="33">
        <f>+'Weekly OPIS Data'!F224</f>
        <v>2.7522000000000002</v>
      </c>
    </row>
    <row r="365" spans="2:15" hidden="1" x14ac:dyDescent="0.2">
      <c r="B365" s="35">
        <v>40505</v>
      </c>
      <c r="C365" s="33">
        <f>+'Weekly OPIS Data'!M225</f>
        <v>3.0442994823529412</v>
      </c>
      <c r="D365" s="33">
        <f>+'Weekly OPIS Data'!D225</f>
        <v>2.3992</v>
      </c>
      <c r="N365" s="33">
        <f>+'Weekly OPIS Data'!Q225</f>
        <v>3.3788443235294112</v>
      </c>
      <c r="O365" s="33">
        <f>+'Weekly OPIS Data'!F225</f>
        <v>2.6970999999999998</v>
      </c>
    </row>
    <row r="366" spans="2:15" hidden="1" x14ac:dyDescent="0.2">
      <c r="B366" s="35">
        <v>40512</v>
      </c>
      <c r="C366" s="33">
        <f>+'Weekly OPIS Data'!M226</f>
        <v>3.1087106823529407</v>
      </c>
      <c r="D366" s="33">
        <f>+'Weekly OPIS Data'!D226</f>
        <v>2.4630999999999998</v>
      </c>
      <c r="N366" s="33">
        <f>+'Weekly OPIS Data'!Q226</f>
        <v>3.4180393235294115</v>
      </c>
      <c r="O366" s="33">
        <f>+'Weekly OPIS Data'!F226</f>
        <v>2.7361</v>
      </c>
    </row>
    <row r="367" spans="2:15" hidden="1" x14ac:dyDescent="0.2">
      <c r="B367" s="35">
        <v>40519</v>
      </c>
      <c r="C367" s="33">
        <f>+'Weekly OPIS Data'!M227</f>
        <v>3.2047730823529408</v>
      </c>
      <c r="D367" s="33">
        <f>+'Weekly OPIS Data'!D227</f>
        <v>2.5583999999999998</v>
      </c>
      <c r="N367" s="33">
        <f>+'Weekly OPIS Data'!Q227</f>
        <v>3.4459783235294115</v>
      </c>
      <c r="O367" s="33">
        <f>+'Weekly OPIS Data'!F227</f>
        <v>2.7639</v>
      </c>
    </row>
    <row r="368" spans="2:15" hidden="1" x14ac:dyDescent="0.2">
      <c r="B368" s="35">
        <v>40526</v>
      </c>
      <c r="C368" s="33">
        <f>+'Weekly OPIS Data'!M228</f>
        <v>3.1719122823529409</v>
      </c>
      <c r="D368" s="33">
        <f>+'Weekly OPIS Data'!D228</f>
        <v>2.5257999999999998</v>
      </c>
      <c r="N368" s="33">
        <f>+'Weekly OPIS Data'!Q228</f>
        <v>3.4021603235294116</v>
      </c>
      <c r="O368" s="33">
        <f>+'Weekly OPIS Data'!F228</f>
        <v>2.7202999999999999</v>
      </c>
    </row>
    <row r="369" spans="2:15" hidden="1" x14ac:dyDescent="0.2">
      <c r="B369" s="35">
        <v>40533</v>
      </c>
      <c r="C369" s="33">
        <f>+'Weekly OPIS Data'!M229</f>
        <v>3.1439906823529409</v>
      </c>
      <c r="D369" s="33">
        <f>+'Weekly OPIS Data'!D229</f>
        <v>2.4981</v>
      </c>
      <c r="N369" s="33">
        <f>+'Weekly OPIS Data'!Q229</f>
        <v>3.3160318235294115</v>
      </c>
      <c r="O369" s="33">
        <f>+'Weekly OPIS Data'!F229</f>
        <v>2.6345999999999998</v>
      </c>
    </row>
    <row r="370" spans="2:15" hidden="1" x14ac:dyDescent="0.2">
      <c r="B370" s="35">
        <v>40540</v>
      </c>
      <c r="C370" s="33">
        <f>+'Weekly OPIS Data'!M230</f>
        <v>3.1714082823529415</v>
      </c>
      <c r="D370" s="33">
        <f>+'Weekly OPIS Data'!D230</f>
        <v>2.5253000000000001</v>
      </c>
      <c r="N370" s="33">
        <f>+'Weekly OPIS Data'!Q230</f>
        <v>3.3208558235294117</v>
      </c>
      <c r="O370" s="33">
        <f>+'Weekly OPIS Data'!F230</f>
        <v>2.6394000000000002</v>
      </c>
    </row>
    <row r="371" spans="2:15" hidden="1" x14ac:dyDescent="0.2">
      <c r="B371" s="35">
        <v>40547</v>
      </c>
      <c r="C371" s="33">
        <f>+'Weekly OPIS Data'!M231</f>
        <v>3.2047730823529408</v>
      </c>
      <c r="D371" s="33">
        <f>+'Weekly OPIS Data'!D231</f>
        <v>2.5583999999999998</v>
      </c>
      <c r="N371" s="33">
        <f>+'Weekly OPIS Data'!Q231</f>
        <v>3.2875903235294119</v>
      </c>
      <c r="O371" s="33">
        <f>+'Weekly OPIS Data'!F231</f>
        <v>2.6063000000000001</v>
      </c>
    </row>
    <row r="372" spans="2:15" hidden="1" x14ac:dyDescent="0.2">
      <c r="B372" s="35">
        <v>40554</v>
      </c>
      <c r="C372" s="33">
        <f>+'Weekly OPIS Data'!M232</f>
        <v>3.2565842823529412</v>
      </c>
      <c r="D372" s="33">
        <f>+'Weekly OPIS Data'!D232</f>
        <v>2.6097999999999999</v>
      </c>
      <c r="N372" s="33">
        <f>+'Weekly OPIS Data'!Q232</f>
        <v>3.3326143235294117</v>
      </c>
      <c r="O372" s="33">
        <f>+'Weekly OPIS Data'!F232</f>
        <v>2.6511</v>
      </c>
    </row>
    <row r="373" spans="2:15" hidden="1" x14ac:dyDescent="0.2">
      <c r="B373" s="35">
        <v>40561</v>
      </c>
      <c r="C373" s="33">
        <f>+'Weekly OPIS Data'!M233</f>
        <v>3.3211970823529411</v>
      </c>
      <c r="D373" s="33">
        <f>+'Weekly OPIS Data'!D233</f>
        <v>2.6739000000000002</v>
      </c>
      <c r="N373" s="33">
        <f>+'Weekly OPIS Data'!Q233</f>
        <v>3.4271848235294113</v>
      </c>
      <c r="O373" s="33">
        <f>+'Weekly OPIS Data'!F233</f>
        <v>2.7452000000000001</v>
      </c>
    </row>
    <row r="374" spans="2:15" hidden="1" x14ac:dyDescent="0.2">
      <c r="B374" s="35">
        <v>40568</v>
      </c>
      <c r="C374" s="33">
        <f>+'Weekly OPIS Data'!M234</f>
        <v>3.2870258823529408</v>
      </c>
      <c r="D374" s="33">
        <f>+'Weekly OPIS Data'!D234</f>
        <v>2.64</v>
      </c>
      <c r="N374" s="33">
        <f>+'Weekly OPIS Data'!Q234</f>
        <v>3.4217578235294113</v>
      </c>
      <c r="O374" s="33">
        <f>+'Weekly OPIS Data'!F234</f>
        <v>2.7397999999999998</v>
      </c>
    </row>
    <row r="375" spans="2:15" hidden="1" x14ac:dyDescent="0.2">
      <c r="B375" s="35">
        <v>40575</v>
      </c>
      <c r="C375" s="33">
        <f>+'Weekly OPIS Data'!M235</f>
        <v>3.427137882352941</v>
      </c>
      <c r="D375" s="33">
        <f>+'Weekly OPIS Data'!D235</f>
        <v>2.7789999999999999</v>
      </c>
      <c r="N375" s="33">
        <f>+'Weekly OPIS Data'!Q235</f>
        <v>3.5460763235294115</v>
      </c>
      <c r="O375" s="33">
        <f>+'Weekly OPIS Data'!F235</f>
        <v>2.8635000000000002</v>
      </c>
    </row>
    <row r="376" spans="2:15" hidden="1" x14ac:dyDescent="0.2">
      <c r="B376" s="35">
        <v>40582</v>
      </c>
      <c r="C376" s="33">
        <f>+'Weekly OPIS Data'!M236</f>
        <v>3.4102034823529408</v>
      </c>
      <c r="D376" s="33">
        <f>+'Weekly OPIS Data'!D236</f>
        <v>2.7622</v>
      </c>
      <c r="N376" s="33">
        <f>+'Weekly OPIS Data'!Q236</f>
        <v>3.5720053235294111</v>
      </c>
      <c r="O376" s="33">
        <f>+'Weekly OPIS Data'!F236</f>
        <v>2.8893</v>
      </c>
    </row>
    <row r="377" spans="2:15" hidden="1" x14ac:dyDescent="0.2">
      <c r="B377" s="35">
        <v>40589</v>
      </c>
      <c r="C377" s="33">
        <f>+'Weekly OPIS Data'!M237</f>
        <v>3.5038466823529415</v>
      </c>
      <c r="D377" s="33">
        <f>+'Weekly OPIS Data'!D237</f>
        <v>2.8551000000000002</v>
      </c>
      <c r="N377" s="33">
        <f>+'Weekly OPIS Data'!Q237</f>
        <v>3.6202453235294119</v>
      </c>
      <c r="O377" s="33">
        <f>+'Weekly OPIS Data'!F237</f>
        <v>2.9373</v>
      </c>
    </row>
    <row r="378" spans="2:15" hidden="1" x14ac:dyDescent="0.2">
      <c r="B378" s="35">
        <v>40596</v>
      </c>
      <c r="C378" s="33">
        <f>+'Weekly OPIS Data'!M238</f>
        <v>3.5356994823529408</v>
      </c>
      <c r="D378" s="33">
        <f>+'Weekly OPIS Data'!D238</f>
        <v>2.8866999999999998</v>
      </c>
      <c r="N378" s="33">
        <f>+'Weekly OPIS Data'!Q238</f>
        <v>3.6163258235294116</v>
      </c>
      <c r="O378" s="33">
        <f>+'Weekly OPIS Data'!F238</f>
        <v>2.9333999999999998</v>
      </c>
    </row>
    <row r="379" spans="2:15" hidden="1" x14ac:dyDescent="0.2">
      <c r="B379" s="35">
        <v>40603</v>
      </c>
      <c r="C379" s="33">
        <f>+'Weekly OPIS Data'!M239</f>
        <v>3.7284290823529416</v>
      </c>
      <c r="D379" s="33">
        <f>+'Weekly OPIS Data'!D239</f>
        <v>3.0779000000000001</v>
      </c>
      <c r="N379" s="33">
        <f>+'Weekly OPIS Data'!Q239</f>
        <v>3.8112958235294112</v>
      </c>
      <c r="O379" s="33">
        <f>+'Weekly OPIS Data'!F239</f>
        <v>3.1274000000000002</v>
      </c>
    </row>
    <row r="380" spans="2:15" hidden="1" x14ac:dyDescent="0.2">
      <c r="B380" s="35">
        <v>40610</v>
      </c>
      <c r="C380" s="33">
        <f>+'Weekly OPIS Data'!M240</f>
        <v>3.8967650823529407</v>
      </c>
      <c r="D380" s="33">
        <f>+'Weekly OPIS Data'!D240</f>
        <v>3.2448999999999999</v>
      </c>
      <c r="N380" s="33">
        <f>+'Weekly OPIS Data'!Q240</f>
        <v>3.9576238235294117</v>
      </c>
      <c r="O380" s="33">
        <f>+'Weekly OPIS Data'!F240</f>
        <v>3.2730000000000001</v>
      </c>
    </row>
    <row r="381" spans="2:15" hidden="1" x14ac:dyDescent="0.2">
      <c r="B381" s="35">
        <v>40617</v>
      </c>
      <c r="C381" s="33">
        <f>+'Weekly OPIS Data'!M241</f>
        <v>3.921360282352941</v>
      </c>
      <c r="D381" s="33">
        <f>+'Weekly OPIS Data'!D241</f>
        <v>3.2692999999999999</v>
      </c>
      <c r="N381" s="33">
        <f>+'Weekly OPIS Data'!Q241</f>
        <v>4.1241523235294109</v>
      </c>
      <c r="O381" s="33">
        <f>+'Weekly OPIS Data'!F241</f>
        <v>3.4386999999999999</v>
      </c>
    </row>
    <row r="382" spans="2:15" hidden="1" x14ac:dyDescent="0.2">
      <c r="B382" s="35">
        <v>40624</v>
      </c>
      <c r="C382" s="33">
        <f>+'Weekly OPIS Data'!M242</f>
        <v>3.8863826823529406</v>
      </c>
      <c r="D382" s="33">
        <f>+'Weekly OPIS Data'!D242</f>
        <v>3.2345999999999999</v>
      </c>
      <c r="N382" s="33">
        <f>+'Weekly OPIS Data'!Q242</f>
        <v>4.1978188235294116</v>
      </c>
      <c r="O382" s="33">
        <f>+'Weekly OPIS Data'!F242</f>
        <v>3.512</v>
      </c>
    </row>
    <row r="383" spans="2:15" hidden="1" x14ac:dyDescent="0.2">
      <c r="B383" s="35">
        <v>40631</v>
      </c>
      <c r="C383" s="33">
        <f>+'Weekly OPIS Data'!M243</f>
        <v>3.9436370823529412</v>
      </c>
      <c r="D383" s="33">
        <f>+'Weekly OPIS Data'!D243</f>
        <v>3.2913999999999999</v>
      </c>
      <c r="N383" s="33">
        <f>+'Weekly OPIS Data'!Q243</f>
        <v>4.2391243235294116</v>
      </c>
      <c r="O383" s="33">
        <f>+'Weekly OPIS Data'!F243</f>
        <v>3.5531000000000001</v>
      </c>
    </row>
    <row r="384" spans="2:15" hidden="1" x14ac:dyDescent="0.2">
      <c r="B384" s="35">
        <v>40638</v>
      </c>
      <c r="C384" s="33">
        <f>+'Weekly OPIS Data'!M244</f>
        <v>4.0280066823529417</v>
      </c>
      <c r="D384" s="33">
        <f>+'Weekly OPIS Data'!D244</f>
        <v>3.3751000000000002</v>
      </c>
      <c r="N384" s="33">
        <f>+'Weekly OPIS Data'!Q244</f>
        <v>4.2914848235294114</v>
      </c>
      <c r="O384" s="33">
        <f>+'Weekly OPIS Data'!F244</f>
        <v>3.6052</v>
      </c>
    </row>
    <row r="385" spans="2:15" hidden="1" x14ac:dyDescent="0.2">
      <c r="B385" s="35">
        <v>40645</v>
      </c>
      <c r="C385" s="33">
        <f>+'Weekly OPIS Data'!M245</f>
        <v>4.1227586823529414</v>
      </c>
      <c r="D385" s="33">
        <f>+'Weekly OPIS Data'!D245</f>
        <v>3.4691000000000001</v>
      </c>
      <c r="N385" s="33">
        <f>+'Weekly OPIS Data'!Q245</f>
        <v>4.2635458235294115</v>
      </c>
      <c r="O385" s="33">
        <f>+'Weekly OPIS Data'!F245</f>
        <v>3.5773999999999999</v>
      </c>
    </row>
    <row r="386" spans="2:15" hidden="1" x14ac:dyDescent="0.2">
      <c r="B386" s="35">
        <v>40652</v>
      </c>
      <c r="C386" s="33">
        <f>+'Weekly OPIS Data'!M246</f>
        <v>4.0358690823529413</v>
      </c>
      <c r="D386" s="33">
        <f>+'Weekly OPIS Data'!D246</f>
        <v>3.3828999999999998</v>
      </c>
      <c r="N386" s="33">
        <f>+'Weekly OPIS Data'!Q246</f>
        <v>4.1975173235294116</v>
      </c>
      <c r="O386" s="33">
        <f>+'Weekly OPIS Data'!F246</f>
        <v>3.5116999999999998</v>
      </c>
    </row>
    <row r="387" spans="2:15" hidden="1" x14ac:dyDescent="0.2">
      <c r="B387" s="35">
        <v>40659</v>
      </c>
      <c r="C387" s="33">
        <f>+'Weekly OPIS Data'!M247</f>
        <v>4.0440338823529407</v>
      </c>
      <c r="D387" s="33">
        <f>+'Weekly OPIS Data'!D247</f>
        <v>3.391</v>
      </c>
      <c r="N387" s="33">
        <f>+'Weekly OPIS Data'!Q247</f>
        <v>4.2041503235294115</v>
      </c>
      <c r="O387" s="33">
        <f>+'Weekly OPIS Data'!F247</f>
        <v>3.5183</v>
      </c>
    </row>
    <row r="388" spans="2:15" hidden="1" x14ac:dyDescent="0.2">
      <c r="B388" s="35">
        <v>40666</v>
      </c>
      <c r="C388" s="33">
        <f>+'Weekly OPIS Data'!M248</f>
        <v>4.1509826823529412</v>
      </c>
      <c r="D388" s="33">
        <f>+'Weekly OPIS Data'!D248</f>
        <v>3.4971000000000001</v>
      </c>
      <c r="N388" s="33">
        <f>+'Weekly OPIS Data'!Q248</f>
        <v>4.304348823529411</v>
      </c>
      <c r="O388" s="33">
        <f>+'Weekly OPIS Data'!F248</f>
        <v>3.6179999999999999</v>
      </c>
    </row>
    <row r="389" spans="2:15" hidden="1" x14ac:dyDescent="0.2">
      <c r="B389" s="35">
        <v>40673</v>
      </c>
      <c r="C389" s="33">
        <f>+'Weekly OPIS Data'!M249</f>
        <v>3.9382946823529412</v>
      </c>
      <c r="D389" s="33">
        <f>+'Weekly OPIS Data'!D249</f>
        <v>3.2860999999999998</v>
      </c>
      <c r="N389" s="33">
        <f>+'Weekly OPIS Data'!Q249</f>
        <v>4.1637493235294114</v>
      </c>
      <c r="O389" s="33">
        <f>+'Weekly OPIS Data'!F249</f>
        <v>3.4781</v>
      </c>
    </row>
    <row r="390" spans="2:15" hidden="1" x14ac:dyDescent="0.2">
      <c r="B390" s="35">
        <v>40680</v>
      </c>
      <c r="C390" s="33">
        <f>+'Weekly OPIS Data'!M250</f>
        <v>3.9919202823529414</v>
      </c>
      <c r="D390" s="33">
        <f>+'Weekly OPIS Data'!D250</f>
        <v>3.3393000000000002</v>
      </c>
      <c r="N390" s="33">
        <f>+'Weekly OPIS Data'!Q250</f>
        <v>4.074002823529411</v>
      </c>
      <c r="O390" s="33">
        <f>+'Weekly OPIS Data'!F250</f>
        <v>3.3887999999999998</v>
      </c>
    </row>
    <row r="391" spans="2:15" hidden="1" x14ac:dyDescent="0.2">
      <c r="B391" s="35">
        <v>40687</v>
      </c>
      <c r="C391" s="33">
        <f>+'Weekly OPIS Data'!M251</f>
        <v>4.0117778823529413</v>
      </c>
      <c r="D391" s="33">
        <f>+'Weekly OPIS Data'!D251</f>
        <v>3.359</v>
      </c>
      <c r="N391" s="33">
        <f>+'Weekly OPIS Data'!Q251</f>
        <v>4.0201348235294114</v>
      </c>
      <c r="O391" s="33">
        <f>+'Weekly OPIS Data'!F251</f>
        <v>3.3351999999999999</v>
      </c>
    </row>
    <row r="392" spans="2:15" hidden="1" x14ac:dyDescent="0.2">
      <c r="B392" s="35">
        <v>40694</v>
      </c>
      <c r="C392" s="33">
        <f>+'Weekly OPIS Data'!M252</f>
        <v>3.9912146823529415</v>
      </c>
      <c r="D392" s="33">
        <f>+'Weekly OPIS Data'!D252</f>
        <v>3.3386</v>
      </c>
      <c r="N392" s="33">
        <f>+'Weekly OPIS Data'!Q252</f>
        <v>4.0808368235294115</v>
      </c>
      <c r="O392" s="33">
        <f>+'Weekly OPIS Data'!F252</f>
        <v>3.3956</v>
      </c>
    </row>
    <row r="393" spans="2:15" hidden="1" x14ac:dyDescent="0.2">
      <c r="B393" s="35">
        <v>40701</v>
      </c>
      <c r="C393" s="33">
        <f>+'Weekly OPIS Data'!M253</f>
        <v>3.8358818823529406</v>
      </c>
      <c r="D393" s="33">
        <f>+'Weekly OPIS Data'!D253</f>
        <v>3.1844999999999999</v>
      </c>
      <c r="N393" s="33">
        <f>+'Weekly OPIS Data'!Q253</f>
        <v>3.9941053235294115</v>
      </c>
      <c r="O393" s="33">
        <f>+'Weekly OPIS Data'!F253</f>
        <v>3.3092999999999999</v>
      </c>
    </row>
    <row r="394" spans="2:15" hidden="1" x14ac:dyDescent="0.2">
      <c r="B394" s="35">
        <v>40708</v>
      </c>
      <c r="C394" s="33">
        <f>+'Weekly OPIS Data'!M254</f>
        <v>3.8815442823529409</v>
      </c>
      <c r="D394" s="33">
        <f>+'Weekly OPIS Data'!D254</f>
        <v>3.2298</v>
      </c>
      <c r="N394" s="33">
        <f>+'Weekly OPIS Data'!Q254</f>
        <v>3.9767188235294109</v>
      </c>
      <c r="O394" s="33">
        <f>+'Weekly OPIS Data'!F254</f>
        <v>3.2919999999999998</v>
      </c>
    </row>
    <row r="395" spans="2:15" hidden="1" x14ac:dyDescent="0.2">
      <c r="B395" s="35">
        <v>40715</v>
      </c>
      <c r="C395" s="33">
        <f>+'Weekly OPIS Data'!M255</f>
        <v>3.7142162823529414</v>
      </c>
      <c r="D395" s="33">
        <f>+'Weekly OPIS Data'!D255</f>
        <v>3.0638000000000001</v>
      </c>
      <c r="N395" s="33">
        <f>+'Weekly OPIS Data'!Q255</f>
        <v>3.7907938235294116</v>
      </c>
      <c r="O395" s="33">
        <f>+'Weekly OPIS Data'!F255</f>
        <v>3.1070000000000002</v>
      </c>
    </row>
    <row r="396" spans="2:15" hidden="1" x14ac:dyDescent="0.2">
      <c r="B396" s="35">
        <v>40722</v>
      </c>
      <c r="C396" s="33">
        <f>+'Weekly OPIS Data'!M256</f>
        <v>3.4664498823529408</v>
      </c>
      <c r="D396" s="33">
        <f>+'Weekly OPIS Data'!D256</f>
        <v>2.8180000000000001</v>
      </c>
      <c r="N396" s="33">
        <f>+'Weekly OPIS Data'!Q256</f>
        <v>3.6292903235294114</v>
      </c>
      <c r="O396" s="33">
        <f>+'Weekly OPIS Data'!F256</f>
        <v>2.9462999999999999</v>
      </c>
    </row>
    <row r="397" spans="2:15" hidden="1" x14ac:dyDescent="0.2">
      <c r="B397" s="35">
        <v>40729</v>
      </c>
      <c r="C397" s="33">
        <f>+'Weekly OPIS Data'!M257</f>
        <v>3.6077714823529412</v>
      </c>
      <c r="D397" s="33">
        <f>+'Weekly OPIS Data'!D257</f>
        <v>2.9582000000000002</v>
      </c>
      <c r="N397" s="33">
        <f>+'Weekly OPIS Data'!Q257</f>
        <v>3.7087858235294116</v>
      </c>
      <c r="O397" s="33">
        <f>+'Weekly OPIS Data'!F257</f>
        <v>3.0253999999999999</v>
      </c>
    </row>
    <row r="398" spans="2:15" hidden="1" x14ac:dyDescent="0.2">
      <c r="B398" s="35">
        <v>40736</v>
      </c>
      <c r="C398" s="33">
        <f>+'Weekly OPIS Data'!M258</f>
        <v>3.7849778823529414</v>
      </c>
      <c r="D398" s="33">
        <f>+'Weekly OPIS Data'!D258</f>
        <v>3.1339999999999999</v>
      </c>
      <c r="N398" s="33">
        <f>+'Weekly OPIS Data'!Q258</f>
        <v>3.8901883235294115</v>
      </c>
      <c r="O398" s="33">
        <f>+'Weekly OPIS Data'!F258</f>
        <v>3.2059000000000002</v>
      </c>
    </row>
    <row r="399" spans="2:15" hidden="1" x14ac:dyDescent="0.2">
      <c r="B399" s="35">
        <v>40743</v>
      </c>
      <c r="C399" s="33">
        <f>+'Weekly OPIS Data'!M259</f>
        <v>3.7264130823529413</v>
      </c>
      <c r="D399" s="33">
        <f>+'Weekly OPIS Data'!D259</f>
        <v>3.0758999999999999</v>
      </c>
      <c r="N399" s="33">
        <f>+'Weekly OPIS Data'!Q259</f>
        <v>3.9278758235294111</v>
      </c>
      <c r="O399" s="33">
        <f>+'Weekly OPIS Data'!F259</f>
        <v>3.2433999999999998</v>
      </c>
    </row>
    <row r="400" spans="2:15" hidden="1" x14ac:dyDescent="0.2">
      <c r="B400" s="35">
        <v>40750</v>
      </c>
      <c r="C400" s="33">
        <f>+'Weekly OPIS Data'!M260</f>
        <v>3.7720754823529408</v>
      </c>
      <c r="D400" s="33">
        <f>+'Weekly OPIS Data'!D260</f>
        <v>3.1212</v>
      </c>
      <c r="N400" s="33">
        <f>+'Weekly OPIS Data'!Q260</f>
        <v>4.0017433235294115</v>
      </c>
      <c r="O400" s="33">
        <f>+'Weekly OPIS Data'!F260</f>
        <v>3.3169</v>
      </c>
    </row>
    <row r="401" spans="2:15" hidden="1" x14ac:dyDescent="0.2">
      <c r="B401" s="35">
        <v>40757</v>
      </c>
      <c r="C401" s="33">
        <f>+'Weekly OPIS Data'!M261</f>
        <v>3.7800386823529415</v>
      </c>
      <c r="D401" s="33">
        <f>+'Weekly OPIS Data'!D261</f>
        <v>3.1291000000000002</v>
      </c>
      <c r="N401" s="33">
        <f>+'Weekly OPIS Data'!Q261</f>
        <v>4.0572193235294112</v>
      </c>
      <c r="O401" s="33">
        <f>+'Weekly OPIS Data'!F261</f>
        <v>3.3721000000000001</v>
      </c>
    </row>
    <row r="402" spans="2:15" hidden="1" x14ac:dyDescent="0.2">
      <c r="B402" s="35">
        <v>40764</v>
      </c>
      <c r="C402" s="33">
        <f>+'Weekly OPIS Data'!M262</f>
        <v>3.5715842823529407</v>
      </c>
      <c r="D402" s="33">
        <f>+'Weekly OPIS Data'!D262</f>
        <v>2.9222999999999999</v>
      </c>
      <c r="N402" s="33">
        <f>+'Weekly OPIS Data'!Q262</f>
        <v>3.9402373235294119</v>
      </c>
      <c r="O402" s="33">
        <f>+'Weekly OPIS Data'!F262</f>
        <v>3.2557</v>
      </c>
    </row>
    <row r="403" spans="2:15" hidden="1" x14ac:dyDescent="0.2">
      <c r="B403" s="35">
        <v>40771</v>
      </c>
      <c r="C403" s="33">
        <f>+'Weekly OPIS Data'!M263</f>
        <v>3.7656242823529409</v>
      </c>
      <c r="D403" s="33">
        <f>+'Weekly OPIS Data'!D263</f>
        <v>3.1147999999999998</v>
      </c>
      <c r="N403" s="33">
        <f>+'Weekly OPIS Data'!Q263</f>
        <v>4.0785253235294112</v>
      </c>
      <c r="O403" s="33">
        <f>+'Weekly OPIS Data'!F263</f>
        <v>3.3933</v>
      </c>
    </row>
    <row r="404" spans="2:15" hidden="1" x14ac:dyDescent="0.2">
      <c r="B404" s="35">
        <v>40778</v>
      </c>
      <c r="C404" s="33">
        <f>+'Weekly OPIS Data'!M264</f>
        <v>3.7726802823529413</v>
      </c>
      <c r="D404" s="33">
        <f>+'Weekly OPIS Data'!D264</f>
        <v>3.1217999999999999</v>
      </c>
      <c r="N404" s="33">
        <f>+'Weekly OPIS Data'!Q264</f>
        <v>4.0596313235294117</v>
      </c>
      <c r="O404" s="33">
        <f>+'Weekly OPIS Data'!F264</f>
        <v>3.3744999999999998</v>
      </c>
    </row>
    <row r="405" spans="2:15" hidden="1" x14ac:dyDescent="0.2">
      <c r="B405" s="35">
        <v>40785</v>
      </c>
      <c r="C405" s="33">
        <f>+'Weekly OPIS Data'!M265</f>
        <v>3.9108770823529415</v>
      </c>
      <c r="D405" s="33">
        <f>+'Weekly OPIS Data'!D265</f>
        <v>3.2589000000000001</v>
      </c>
      <c r="N405" s="33">
        <f>+'Weekly OPIS Data'!Q265</f>
        <v>4.1147053235294111</v>
      </c>
      <c r="O405" s="33">
        <f>+'Weekly OPIS Data'!F265</f>
        <v>3.4293</v>
      </c>
    </row>
    <row r="406" spans="2:15" hidden="1" x14ac:dyDescent="0.2">
      <c r="B406" s="35">
        <v>40792</v>
      </c>
      <c r="C406" s="33">
        <f>+'Weekly OPIS Data'!M266</f>
        <v>3.8795282823529407</v>
      </c>
      <c r="D406" s="33">
        <f>+'Weekly OPIS Data'!D266</f>
        <v>3.2277999999999998</v>
      </c>
      <c r="N406" s="33">
        <f>+'Weekly OPIS Data'!Q266</f>
        <v>4.1121928235294112</v>
      </c>
      <c r="O406" s="33">
        <f>+'Weekly OPIS Data'!F266</f>
        <v>3.4268000000000001</v>
      </c>
    </row>
    <row r="407" spans="2:15" hidden="1" x14ac:dyDescent="0.2">
      <c r="B407" s="35">
        <v>40799</v>
      </c>
      <c r="C407" s="33">
        <f>+'Weekly OPIS Data'!M267</f>
        <v>3.7791314823529412</v>
      </c>
      <c r="D407" s="33">
        <f>+'Weekly OPIS Data'!D267</f>
        <v>3.1282000000000001</v>
      </c>
      <c r="N407" s="33">
        <f>+'Weekly OPIS Data'!Q267</f>
        <v>4.0657618235294111</v>
      </c>
      <c r="O407" s="33">
        <f>+'Weekly OPIS Data'!F267</f>
        <v>3.3805999999999998</v>
      </c>
    </row>
    <row r="408" spans="2:15" hidden="1" x14ac:dyDescent="0.2">
      <c r="B408" s="35">
        <v>40806</v>
      </c>
      <c r="C408" s="33">
        <f>+'Weekly OPIS Data'!M268</f>
        <v>3.7955618823529411</v>
      </c>
      <c r="D408" s="33">
        <f>+'Weekly OPIS Data'!D268</f>
        <v>3.1444999999999999</v>
      </c>
      <c r="N408" s="33">
        <f>+'Weekly OPIS Data'!Q268</f>
        <v>4.0449583235294115</v>
      </c>
      <c r="O408" s="33">
        <f>+'Weekly OPIS Data'!F268</f>
        <v>3.3599000000000001</v>
      </c>
    </row>
    <row r="409" spans="2:15" hidden="1" x14ac:dyDescent="0.2">
      <c r="B409" s="35">
        <v>40813</v>
      </c>
      <c r="C409" s="33">
        <f>+'Weekly OPIS Data'!M269</f>
        <v>3.7273202823529408</v>
      </c>
      <c r="D409" s="33">
        <f>+'Weekly OPIS Data'!D269</f>
        <v>3.0768</v>
      </c>
      <c r="N409" s="33">
        <f>+'Weekly OPIS Data'!Q269</f>
        <v>3.9531013235294115</v>
      </c>
      <c r="O409" s="33">
        <f>+'Weekly OPIS Data'!F269</f>
        <v>3.2685</v>
      </c>
    </row>
    <row r="410" spans="2:15" hidden="1" x14ac:dyDescent="0.2">
      <c r="B410" s="35">
        <v>40820</v>
      </c>
      <c r="C410" s="33">
        <f>+'Weekly OPIS Data'!M270</f>
        <v>3.695669082352941</v>
      </c>
      <c r="D410" s="33">
        <f>+'Weekly OPIS Data'!D270</f>
        <v>3.0453999999999999</v>
      </c>
      <c r="N410" s="33">
        <f>+'Weekly OPIS Data'!Q270</f>
        <v>3.8920978235294115</v>
      </c>
      <c r="O410" s="33">
        <f>+'Weekly OPIS Data'!F270</f>
        <v>3.2078000000000002</v>
      </c>
    </row>
    <row r="411" spans="2:15" hidden="1" x14ac:dyDescent="0.2">
      <c r="B411" s="35">
        <v>40827</v>
      </c>
      <c r="C411" s="33">
        <f>+'Weekly OPIS Data'!M271</f>
        <v>3.867029082352941</v>
      </c>
      <c r="D411" s="33">
        <f>+'Weekly OPIS Data'!D271</f>
        <v>3.2153999999999998</v>
      </c>
      <c r="N411" s="33">
        <f>+'Weekly OPIS Data'!Q271</f>
        <v>3.9823468235294115</v>
      </c>
      <c r="O411" s="33">
        <f>+'Weekly OPIS Data'!F271</f>
        <v>3.2976000000000001</v>
      </c>
    </row>
    <row r="412" spans="2:15" hidden="1" x14ac:dyDescent="0.2">
      <c r="B412" s="35">
        <v>40834</v>
      </c>
      <c r="C412" s="33">
        <f>+'Weekly OPIS Data'!M272</f>
        <v>3.9824450823529407</v>
      </c>
      <c r="D412" s="33">
        <f>+'Weekly OPIS Data'!D272</f>
        <v>3.3298999999999999</v>
      </c>
      <c r="N412" s="33">
        <f>+'Weekly OPIS Data'!Q272</f>
        <v>4.0672693235294117</v>
      </c>
      <c r="O412" s="33">
        <f>+'Weekly OPIS Data'!F272</f>
        <v>3.3820999999999999</v>
      </c>
    </row>
    <row r="413" spans="2:15" hidden="1" x14ac:dyDescent="0.2">
      <c r="B413" s="35">
        <v>40841</v>
      </c>
      <c r="C413" s="33">
        <f>+'Weekly OPIS Data'!M273</f>
        <v>3.9630914823529411</v>
      </c>
      <c r="D413" s="33">
        <f>+'Weekly OPIS Data'!D273</f>
        <v>3.3107000000000002</v>
      </c>
      <c r="N413" s="33">
        <f>+'Weekly OPIS Data'!Q273</f>
        <v>4.0835503235294111</v>
      </c>
      <c r="O413" s="33">
        <f>+'Weekly OPIS Data'!F273</f>
        <v>3.3982999999999999</v>
      </c>
    </row>
    <row r="414" spans="2:15" hidden="1" x14ac:dyDescent="0.2">
      <c r="B414" s="35">
        <v>40848</v>
      </c>
      <c r="C414" s="33">
        <f>+'Weekly OPIS Data'!M274</f>
        <v>3.929021082352941</v>
      </c>
      <c r="D414" s="33">
        <f>+'Weekly OPIS Data'!D274</f>
        <v>3.2768999999999999</v>
      </c>
      <c r="N414" s="33">
        <f>+'Weekly OPIS Data'!Q274</f>
        <v>4.0849573235294114</v>
      </c>
      <c r="O414" s="33">
        <f>+'Weekly OPIS Data'!F274</f>
        <v>3.3997000000000002</v>
      </c>
    </row>
    <row r="415" spans="2:15" hidden="1" x14ac:dyDescent="0.2">
      <c r="B415" s="35">
        <v>40855</v>
      </c>
      <c r="C415" s="33">
        <f>+'Weekly OPIS Data'!M275</f>
        <v>4.0050242823529416</v>
      </c>
      <c r="D415" s="33">
        <f>+'Weekly OPIS Data'!D275</f>
        <v>3.3523000000000001</v>
      </c>
      <c r="N415" s="33">
        <f>+'Weekly OPIS Data'!Q275</f>
        <v>4.1225443235294117</v>
      </c>
      <c r="O415" s="33">
        <f>+'Weekly OPIS Data'!F275</f>
        <v>3.4371</v>
      </c>
    </row>
    <row r="416" spans="2:15" hidden="1" x14ac:dyDescent="0.2">
      <c r="B416" s="35">
        <v>40862</v>
      </c>
      <c r="C416" s="33">
        <f>+'Weekly OPIS Data'!M276</f>
        <v>4.0230674823529409</v>
      </c>
      <c r="D416" s="33">
        <f>+'Weekly OPIS Data'!D276</f>
        <v>3.3702000000000001</v>
      </c>
      <c r="N416" s="33">
        <f>+'Weekly OPIS Data'!Q276</f>
        <v>4.2211348235294119</v>
      </c>
      <c r="O416" s="33">
        <f>+'Weekly OPIS Data'!F276</f>
        <v>3.5352000000000001</v>
      </c>
    </row>
    <row r="417" spans="2:15" hidden="1" x14ac:dyDescent="0.2">
      <c r="B417" s="35">
        <v>40869</v>
      </c>
      <c r="C417" s="33">
        <f>+'Weekly OPIS Data'!M277</f>
        <v>3.6924434823529406</v>
      </c>
      <c r="D417" s="33">
        <f>+'Weekly OPIS Data'!D277</f>
        <v>3.0421999999999998</v>
      </c>
      <c r="N417" s="33">
        <f>+'Weekly OPIS Data'!Q277</f>
        <v>4.077821823529411</v>
      </c>
      <c r="O417" s="33">
        <f>+'Weekly OPIS Data'!F277</f>
        <v>3.3925999999999998</v>
      </c>
    </row>
    <row r="418" spans="2:15" hidden="1" x14ac:dyDescent="0.2">
      <c r="B418" s="35">
        <v>40876</v>
      </c>
      <c r="C418" s="33">
        <f>+'Weekly OPIS Data'!M278</f>
        <v>3.637910682352941</v>
      </c>
      <c r="D418" s="33">
        <f>+'Weekly OPIS Data'!D278</f>
        <v>2.9881000000000002</v>
      </c>
      <c r="N418" s="33">
        <f>+'Weekly OPIS Data'!Q278</f>
        <v>3.9882763235294112</v>
      </c>
      <c r="O418" s="33">
        <f>+'Weekly OPIS Data'!F278</f>
        <v>3.3035000000000001</v>
      </c>
    </row>
    <row r="419" spans="2:15" hidden="1" x14ac:dyDescent="0.2">
      <c r="B419" s="35">
        <v>40883</v>
      </c>
      <c r="C419" s="33">
        <f>+'Weekly OPIS Data'!M279</f>
        <v>3.6393218823529407</v>
      </c>
      <c r="D419" s="33">
        <f>+'Weekly OPIS Data'!D279</f>
        <v>2.9895</v>
      </c>
      <c r="N419" s="33">
        <f>+'Weekly OPIS Data'!Q279</f>
        <v>3.877022823529412</v>
      </c>
      <c r="O419" s="33">
        <f>+'Weekly OPIS Data'!F279</f>
        <v>3.1928000000000001</v>
      </c>
    </row>
    <row r="420" spans="2:15" hidden="1" x14ac:dyDescent="0.2">
      <c r="B420" s="35">
        <v>40890</v>
      </c>
      <c r="C420" s="33">
        <f>+'Weekly OPIS Data'!M280</f>
        <v>3.5432594823529415</v>
      </c>
      <c r="D420" s="33">
        <f>+'Weekly OPIS Data'!D280</f>
        <v>2.8942000000000001</v>
      </c>
      <c r="N420" s="33">
        <f>+'Weekly OPIS Data'!Q280</f>
        <v>3.7593373235294116</v>
      </c>
      <c r="O420" s="33">
        <f>+'Weekly OPIS Data'!F280</f>
        <v>3.0756999999999999</v>
      </c>
    </row>
    <row r="421" spans="2:15" hidden="1" x14ac:dyDescent="0.2">
      <c r="B421" s="35">
        <v>40897</v>
      </c>
      <c r="C421" s="33">
        <f>+'Weekly OPIS Data'!M281</f>
        <v>3.4985042823529415</v>
      </c>
      <c r="D421" s="33">
        <f>+'Weekly OPIS Data'!D281</f>
        <v>2.8498000000000001</v>
      </c>
      <c r="N421" s="33">
        <f>+'Weekly OPIS Data'!Q281</f>
        <v>3.6815503235294118</v>
      </c>
      <c r="O421" s="33">
        <f>+'Weekly OPIS Data'!F281</f>
        <v>2.9983</v>
      </c>
    </row>
    <row r="422" spans="2:15" hidden="1" x14ac:dyDescent="0.2">
      <c r="B422" s="35">
        <v>40904</v>
      </c>
      <c r="C422" s="33">
        <f>+'Weekly OPIS Data'!M282</f>
        <v>3.6594818823529414</v>
      </c>
      <c r="D422" s="33">
        <f>+'Weekly OPIS Data'!D282</f>
        <v>3.0095000000000001</v>
      </c>
      <c r="N422" s="33">
        <f>+'Weekly OPIS Data'!Q282</f>
        <v>3.7236598235294114</v>
      </c>
      <c r="O422" s="33">
        <f>+'Weekly OPIS Data'!F282</f>
        <v>3.0402</v>
      </c>
    </row>
    <row r="423" spans="2:15" hidden="1" x14ac:dyDescent="0.2">
      <c r="B423" s="35">
        <v>40911</v>
      </c>
      <c r="C423" s="33">
        <f>+'Weekly OPIS Data'!M283</f>
        <v>3.645168282352941</v>
      </c>
      <c r="D423" s="33">
        <f>+'Weekly OPIS Data'!D283</f>
        <v>2.9952999999999999</v>
      </c>
      <c r="N423" s="33">
        <f>+'Weekly OPIS Data'!Q283</f>
        <v>3.672706323529412</v>
      </c>
      <c r="O423" s="33">
        <f>+'Weekly OPIS Data'!F283</f>
        <v>2.9895</v>
      </c>
    </row>
    <row r="424" spans="2:15" hidden="1" x14ac:dyDescent="0.2">
      <c r="B424" s="35">
        <v>40918</v>
      </c>
      <c r="C424" s="33">
        <f>+'Weekly OPIS Data'!M284</f>
        <v>3.7604834823529414</v>
      </c>
      <c r="D424" s="33">
        <f>+'Weekly OPIS Data'!D284</f>
        <v>3.1097000000000001</v>
      </c>
      <c r="N424" s="33">
        <f>+'Weekly OPIS Data'!Q284</f>
        <v>3.7829548235294119</v>
      </c>
      <c r="O424" s="33">
        <f>+'Weekly OPIS Data'!F284</f>
        <v>3.0992000000000002</v>
      </c>
    </row>
    <row r="425" spans="2:15" hidden="1" x14ac:dyDescent="0.2">
      <c r="B425" s="35">
        <v>40925</v>
      </c>
      <c r="C425" s="33">
        <f>+'Weekly OPIS Data'!M285</f>
        <v>3.7227842823529409</v>
      </c>
      <c r="D425" s="33">
        <f>+'Weekly OPIS Data'!D285</f>
        <v>3.0722999999999998</v>
      </c>
      <c r="N425" s="33">
        <f>+'Weekly OPIS Data'!Q285</f>
        <v>3.822350823529411</v>
      </c>
      <c r="O425" s="33">
        <f>+'Weekly OPIS Data'!F285</f>
        <v>3.1383999999999999</v>
      </c>
    </row>
    <row r="426" spans="2:15" hidden="1" x14ac:dyDescent="0.2">
      <c r="B426" s="35">
        <v>40932</v>
      </c>
      <c r="C426" s="33">
        <f>+'Weekly OPIS Data'!M286</f>
        <v>3.6131138823529412</v>
      </c>
      <c r="D426" s="33">
        <f>+'Weekly OPIS Data'!D286</f>
        <v>2.9634999999999998</v>
      </c>
      <c r="N426" s="33">
        <f>+'Weekly OPIS Data'!Q286</f>
        <v>3.8076778235294118</v>
      </c>
      <c r="O426" s="33">
        <f>+'Weekly OPIS Data'!F286</f>
        <v>3.1238000000000001</v>
      </c>
    </row>
    <row r="427" spans="2:15" hidden="1" x14ac:dyDescent="0.2">
      <c r="B427" s="35">
        <v>40939</v>
      </c>
      <c r="C427" s="33">
        <f>+'Weekly OPIS Data'!M287</f>
        <v>3.6945602823529411</v>
      </c>
      <c r="D427" s="33">
        <f>+'Weekly OPIS Data'!D287</f>
        <v>3.0442999999999998</v>
      </c>
      <c r="N427" s="33">
        <f>+'Weekly OPIS Data'!Q287</f>
        <v>3.8068738235294113</v>
      </c>
      <c r="O427" s="33">
        <f>+'Weekly OPIS Data'!F287</f>
        <v>3.1230000000000002</v>
      </c>
    </row>
    <row r="428" spans="2:15" hidden="1" x14ac:dyDescent="0.2">
      <c r="B428" s="35">
        <v>40946</v>
      </c>
      <c r="C428" s="33">
        <f>+'Weekly OPIS Data'!M288</f>
        <v>3.8165282823529409</v>
      </c>
      <c r="D428" s="33">
        <f>+'Weekly OPIS Data'!D288</f>
        <v>3.1652999999999998</v>
      </c>
      <c r="N428" s="33">
        <f>+'Weekly OPIS Data'!Q288</f>
        <v>3.8547118235294109</v>
      </c>
      <c r="O428" s="33">
        <f>+'Weekly OPIS Data'!F288</f>
        <v>3.1705999999999999</v>
      </c>
    </row>
    <row r="429" spans="2:15" hidden="1" x14ac:dyDescent="0.2">
      <c r="B429" s="35">
        <v>40953</v>
      </c>
      <c r="C429" s="33">
        <f>+'Weekly OPIS Data'!M289</f>
        <v>3.8547314823529408</v>
      </c>
      <c r="D429" s="33">
        <f>+'Weekly OPIS Data'!D289</f>
        <v>3.2031999999999998</v>
      </c>
      <c r="N429" s="33">
        <f>+'Weekly OPIS Data'!Q289</f>
        <v>3.8695858235294116</v>
      </c>
      <c r="O429" s="33">
        <f>+'Weekly OPIS Data'!F289</f>
        <v>3.1854</v>
      </c>
    </row>
    <row r="430" spans="2:15" hidden="1" x14ac:dyDescent="0.2">
      <c r="B430" s="35">
        <v>40960</v>
      </c>
      <c r="C430" s="33">
        <f>+'Weekly OPIS Data'!M290</f>
        <v>3.9395042823529414</v>
      </c>
      <c r="D430" s="33">
        <f>+'Weekly OPIS Data'!D290</f>
        <v>3.2873000000000001</v>
      </c>
      <c r="N430" s="33">
        <f>+'Weekly OPIS Data'!Q290</f>
        <v>3.9540058235294113</v>
      </c>
      <c r="O430" s="33">
        <f>+'Weekly OPIS Data'!F290</f>
        <v>3.2694000000000001</v>
      </c>
    </row>
    <row r="431" spans="2:15" hidden="1" x14ac:dyDescent="0.2">
      <c r="B431" s="35">
        <v>40967</v>
      </c>
      <c r="C431" s="33">
        <f>+'Weekly OPIS Data'!M291</f>
        <v>4.1575346823529413</v>
      </c>
      <c r="D431" s="33">
        <f>+'Weekly OPIS Data'!D291</f>
        <v>3.5036</v>
      </c>
      <c r="N431" s="33">
        <f>+'Weekly OPIS Data'!Q291</f>
        <v>4.1044543235294109</v>
      </c>
      <c r="O431" s="33">
        <f>+'Weekly OPIS Data'!F291</f>
        <v>3.4190999999999998</v>
      </c>
    </row>
    <row r="432" spans="2:15" hidden="1" x14ac:dyDescent="0.2">
      <c r="B432" s="35">
        <v>40974</v>
      </c>
      <c r="C432" s="33">
        <f>+'Weekly OPIS Data'!M292</f>
        <v>4.141709082352941</v>
      </c>
      <c r="D432" s="33">
        <f>+'Weekly OPIS Data'!D292</f>
        <v>3.4878999999999998</v>
      </c>
      <c r="N432" s="33">
        <f>+'Weekly OPIS Data'!Q292</f>
        <v>4.1717893235294117</v>
      </c>
      <c r="O432" s="33">
        <f>+'Weekly OPIS Data'!F292</f>
        <v>3.4861</v>
      </c>
    </row>
    <row r="433" spans="2:15" hidden="1" x14ac:dyDescent="0.2">
      <c r="B433" s="35">
        <v>40981</v>
      </c>
      <c r="C433" s="33">
        <f>+'Weekly OPIS Data'!M293</f>
        <v>4.2068258823529412</v>
      </c>
      <c r="D433" s="33">
        <f>+'Weekly OPIS Data'!D293</f>
        <v>3.5525000000000002</v>
      </c>
      <c r="N433" s="33">
        <f>+'Weekly OPIS Data'!Q293</f>
        <v>4.2194263235294116</v>
      </c>
      <c r="O433" s="33">
        <f>+'Weekly OPIS Data'!F293</f>
        <v>3.5335000000000001</v>
      </c>
    </row>
    <row r="434" spans="2:15" hidden="1" x14ac:dyDescent="0.2">
      <c r="B434" s="35">
        <v>40988</v>
      </c>
      <c r="C434" s="33">
        <f>+'Weekly OPIS Data'!M294</f>
        <v>4.2588386823529412</v>
      </c>
      <c r="D434" s="33">
        <f>+'Weekly OPIS Data'!D294</f>
        <v>3.6040999999999999</v>
      </c>
      <c r="N434" s="33">
        <f>+'Weekly OPIS Data'!Q294</f>
        <v>4.2513853235294112</v>
      </c>
      <c r="O434" s="33">
        <f>+'Weekly OPIS Data'!F294</f>
        <v>3.5653000000000001</v>
      </c>
    </row>
    <row r="435" spans="2:15" hidden="1" x14ac:dyDescent="0.2">
      <c r="B435" s="35">
        <v>40995</v>
      </c>
      <c r="C435" s="33">
        <f>+'Weekly OPIS Data'!M295</f>
        <v>4.2716402823529407</v>
      </c>
      <c r="D435" s="33">
        <f>+'Weekly OPIS Data'!D295</f>
        <v>3.6168</v>
      </c>
      <c r="N435" s="33">
        <f>+'Weekly OPIS Data'!Q295</f>
        <v>4.2664603235294116</v>
      </c>
      <c r="O435" s="33">
        <f>+'Weekly OPIS Data'!F295</f>
        <v>3.5802999999999998</v>
      </c>
    </row>
    <row r="436" spans="2:15" hidden="1" x14ac:dyDescent="0.2">
      <c r="B436" s="35">
        <v>41002</v>
      </c>
      <c r="C436" s="33">
        <f>+'Weekly OPIS Data'!M296</f>
        <v>4.3709282823529412</v>
      </c>
      <c r="D436" s="33">
        <f>+'Weekly OPIS Data'!D296</f>
        <v>3.7153</v>
      </c>
      <c r="N436" s="33">
        <f>+'Weekly OPIS Data'!Q296</f>
        <v>4.3096753235294116</v>
      </c>
      <c r="O436" s="33">
        <f>+'Weekly OPIS Data'!F296</f>
        <v>3.6233</v>
      </c>
    </row>
    <row r="437" spans="2:15" hidden="1" x14ac:dyDescent="0.2">
      <c r="B437" s="35">
        <v>41009</v>
      </c>
      <c r="C437" s="33">
        <f>+'Weekly OPIS Data'!M297</f>
        <v>4.3285922823529406</v>
      </c>
      <c r="D437" s="33">
        <f>+'Weekly OPIS Data'!D297</f>
        <v>3.6732999999999998</v>
      </c>
      <c r="N437" s="33">
        <f>+'Weekly OPIS Data'!Q297</f>
        <v>4.2337978235294118</v>
      </c>
      <c r="O437" s="33">
        <f>+'Weekly OPIS Data'!F297</f>
        <v>3.5478000000000001</v>
      </c>
    </row>
    <row r="438" spans="2:15" hidden="1" x14ac:dyDescent="0.2">
      <c r="B438" s="35">
        <v>41016</v>
      </c>
      <c r="C438" s="33">
        <f>+'Weekly OPIS Data'!M298</f>
        <v>4.138281882352941</v>
      </c>
      <c r="D438" s="33">
        <f>+'Weekly OPIS Data'!D298</f>
        <v>3.4845000000000002</v>
      </c>
      <c r="N438" s="33">
        <f>+'Weekly OPIS Data'!Q298</f>
        <v>4.1379208235294112</v>
      </c>
      <c r="O438" s="33">
        <f>+'Weekly OPIS Data'!F298</f>
        <v>3.4523999999999999</v>
      </c>
    </row>
    <row r="439" spans="2:15" hidden="1" x14ac:dyDescent="0.2">
      <c r="B439" s="35">
        <v>41023</v>
      </c>
      <c r="C439" s="33">
        <f>+'Weekly OPIS Data'!M299</f>
        <v>4.0602626823529411</v>
      </c>
      <c r="D439" s="33">
        <f>+'Weekly OPIS Data'!D299</f>
        <v>3.4070999999999998</v>
      </c>
      <c r="N439" s="33">
        <f>+'Weekly OPIS Data'!Q299</f>
        <v>4.1102833235294112</v>
      </c>
      <c r="O439" s="33">
        <f>+'Weekly OPIS Data'!F299</f>
        <v>3.4249000000000001</v>
      </c>
    </row>
    <row r="440" spans="2:15" hidden="1" x14ac:dyDescent="0.2">
      <c r="B440" s="35">
        <v>41030</v>
      </c>
      <c r="C440" s="33">
        <f>+'Weekly OPIS Data'!M300</f>
        <v>4.1920082823529405</v>
      </c>
      <c r="D440" s="33">
        <f>+'Weekly OPIS Data'!D300</f>
        <v>3.5377999999999998</v>
      </c>
      <c r="N440" s="33">
        <f>+'Weekly OPIS Data'!Q300</f>
        <v>4.1906833235294112</v>
      </c>
      <c r="O440" s="33">
        <f>+'Weekly OPIS Data'!F300</f>
        <v>3.5049000000000001</v>
      </c>
    </row>
    <row r="441" spans="2:15" hidden="1" x14ac:dyDescent="0.2">
      <c r="B441" s="35">
        <v>41037</v>
      </c>
      <c r="C441" s="33">
        <f>+'Weekly OPIS Data'!M301</f>
        <v>4.074374682352941</v>
      </c>
      <c r="D441" s="33">
        <f>+'Weekly OPIS Data'!D301</f>
        <v>3.4211</v>
      </c>
      <c r="N441" s="33">
        <f>+'Weekly OPIS Data'!Q301</f>
        <v>4.1404333235294111</v>
      </c>
      <c r="O441" s="33">
        <f>+'Weekly OPIS Data'!F301</f>
        <v>3.4548999999999999</v>
      </c>
    </row>
    <row r="442" spans="2:15" hidden="1" x14ac:dyDescent="0.2">
      <c r="B442" s="35">
        <v>41044</v>
      </c>
      <c r="C442" s="33">
        <f>+'Weekly OPIS Data'!M302</f>
        <v>4.1419106823529415</v>
      </c>
      <c r="D442" s="33">
        <f>+'Weekly OPIS Data'!D302</f>
        <v>3.4881000000000002</v>
      </c>
      <c r="N442" s="33">
        <f>+'Weekly OPIS Data'!Q302</f>
        <v>4.2067633235294117</v>
      </c>
      <c r="O442" s="33">
        <f>+'Weekly OPIS Data'!F302</f>
        <v>3.5209000000000001</v>
      </c>
    </row>
    <row r="443" spans="2:15" hidden="1" x14ac:dyDescent="0.2">
      <c r="B443" s="35">
        <v>41051</v>
      </c>
      <c r="C443" s="33">
        <f>+'Weekly OPIS Data'!M303</f>
        <v>3.9209570823529409</v>
      </c>
      <c r="D443" s="33">
        <f>+'Weekly OPIS Data'!D303</f>
        <v>3.2688999999999999</v>
      </c>
      <c r="N443" s="33">
        <f>+'Weekly OPIS Data'!Q303</f>
        <v>4.1383228235294114</v>
      </c>
      <c r="O443" s="33">
        <f>+'Weekly OPIS Data'!F303</f>
        <v>3.4527999999999999</v>
      </c>
    </row>
    <row r="444" spans="2:15" hidden="1" x14ac:dyDescent="0.2">
      <c r="B444" s="35">
        <v>41058</v>
      </c>
      <c r="C444" s="33">
        <f>+'Weekly OPIS Data'!M304</f>
        <v>3.8535218823529407</v>
      </c>
      <c r="D444" s="33">
        <f>+'Weekly OPIS Data'!D304</f>
        <v>3.202</v>
      </c>
      <c r="N444" s="33">
        <f>+'Weekly OPIS Data'!Q304</f>
        <v>4.0978213235294119</v>
      </c>
      <c r="O444" s="33">
        <f>+'Weekly OPIS Data'!F304</f>
        <v>3.4125000000000001</v>
      </c>
    </row>
    <row r="445" spans="2:15" hidden="1" x14ac:dyDescent="0.2">
      <c r="B445" s="35">
        <v>41065</v>
      </c>
      <c r="C445" s="33">
        <f>+'Weekly OPIS Data'!M305</f>
        <v>3.4547570823529412</v>
      </c>
      <c r="D445" s="33">
        <f>+'Weekly OPIS Data'!D305</f>
        <v>2.8064</v>
      </c>
      <c r="N445" s="33">
        <f>+'Weekly OPIS Data'!Q305</f>
        <v>3.9254638235294115</v>
      </c>
      <c r="O445" s="33">
        <f>+'Weekly OPIS Data'!F305</f>
        <v>3.2410000000000001</v>
      </c>
    </row>
    <row r="446" spans="2:15" hidden="1" x14ac:dyDescent="0.2">
      <c r="B446" s="35">
        <v>41072</v>
      </c>
      <c r="C446" s="33">
        <f>+'Weekly OPIS Data'!M306</f>
        <v>3.3656498823529413</v>
      </c>
      <c r="D446" s="33">
        <f>+'Weekly OPIS Data'!D306</f>
        <v>2.718</v>
      </c>
      <c r="N446" s="33">
        <f>+'Weekly OPIS Data'!Q306</f>
        <v>3.6941128235294114</v>
      </c>
      <c r="O446" s="33">
        <f>+'Weekly OPIS Data'!F306</f>
        <v>3.0108000000000001</v>
      </c>
    </row>
    <row r="447" spans="2:15" hidden="1" x14ac:dyDescent="0.2">
      <c r="B447" s="35">
        <v>41079</v>
      </c>
      <c r="C447" s="33">
        <f>+'Weekly OPIS Data'!M307</f>
        <v>3.3571826823529411</v>
      </c>
      <c r="D447" s="33">
        <f>+'Weekly OPIS Data'!D307</f>
        <v>2.7096</v>
      </c>
      <c r="N447" s="33">
        <f>+'Weekly OPIS Data'!Q307</f>
        <v>3.549091323529411</v>
      </c>
      <c r="O447" s="33">
        <f>+'Weekly OPIS Data'!F307</f>
        <v>2.8664999999999998</v>
      </c>
    </row>
    <row r="448" spans="2:15" hidden="1" x14ac:dyDescent="0.2">
      <c r="B448" s="35">
        <v>41086</v>
      </c>
      <c r="C448" s="33">
        <f>+'Weekly OPIS Data'!M308</f>
        <v>3.3361154823529411</v>
      </c>
      <c r="D448" s="33">
        <f>+'Weekly OPIS Data'!D308</f>
        <v>2.6886999999999999</v>
      </c>
      <c r="N448" s="33">
        <f>+'Weekly OPIS Data'!Q308</f>
        <v>3.4190443235294117</v>
      </c>
      <c r="O448" s="33">
        <f>+'Weekly OPIS Data'!F308</f>
        <v>2.7370999999999999</v>
      </c>
    </row>
    <row r="449" spans="2:15" hidden="1" x14ac:dyDescent="0.2">
      <c r="B449" s="35">
        <v>41093</v>
      </c>
      <c r="C449" s="33">
        <f>+'Weekly OPIS Data'!M309</f>
        <v>3.4529290823529415</v>
      </c>
      <c r="D449" s="33">
        <f>+'Weekly OPIS Data'!D309</f>
        <v>2.8029000000000002</v>
      </c>
      <c r="N449" s="33">
        <f>+'Weekly OPIS Data'!Q309</f>
        <v>3.4916973235294115</v>
      </c>
      <c r="O449" s="33">
        <f>+'Weekly OPIS Data'!F309</f>
        <v>2.8077000000000001</v>
      </c>
    </row>
    <row r="450" spans="2:15" hidden="1" x14ac:dyDescent="0.2">
      <c r="B450" s="35">
        <v>41100</v>
      </c>
      <c r="C450" s="33">
        <f>+'Weekly OPIS Data'!M310</f>
        <v>3.512401082352941</v>
      </c>
      <c r="D450" s="33">
        <f>+'Weekly OPIS Data'!D310</f>
        <v>2.8618999999999999</v>
      </c>
      <c r="N450" s="33">
        <f>+'Weekly OPIS Data'!Q310</f>
        <v>3.5958153235294121</v>
      </c>
      <c r="O450" s="33">
        <f>+'Weekly OPIS Data'!F310</f>
        <v>2.9113000000000002</v>
      </c>
    </row>
    <row r="451" spans="2:15" hidden="1" x14ac:dyDescent="0.2">
      <c r="B451" s="35">
        <v>41107</v>
      </c>
      <c r="C451" s="33">
        <f>+'Weekly OPIS Data'!M311</f>
        <v>3.7184362823529415</v>
      </c>
      <c r="D451" s="33">
        <f>+'Weekly OPIS Data'!D311</f>
        <v>3.0663</v>
      </c>
      <c r="N451" s="33">
        <f>+'Weekly OPIS Data'!Q311</f>
        <v>3.7768158235294118</v>
      </c>
      <c r="O451" s="33">
        <f>+'Weekly OPIS Data'!F311</f>
        <v>3.0914000000000001</v>
      </c>
    </row>
    <row r="452" spans="2:15" hidden="1" x14ac:dyDescent="0.2">
      <c r="B452" s="35">
        <v>41114</v>
      </c>
      <c r="C452" s="33">
        <f>+'Weekly OPIS Data'!M312</f>
        <v>3.6412234823529408</v>
      </c>
      <c r="D452" s="33">
        <f>+'Weekly OPIS Data'!D312</f>
        <v>2.9897</v>
      </c>
      <c r="N452" s="33">
        <f>+'Weekly OPIS Data'!Q312</f>
        <v>3.8728938235294113</v>
      </c>
      <c r="O452" s="33">
        <f>+'Weekly OPIS Data'!F312</f>
        <v>3.1869999999999998</v>
      </c>
    </row>
    <row r="453" spans="2:15" hidden="1" x14ac:dyDescent="0.2">
      <c r="B453" s="35">
        <v>41121</v>
      </c>
      <c r="C453" s="33">
        <f>+'Weekly OPIS Data'!M313</f>
        <v>3.6560410823529415</v>
      </c>
      <c r="D453" s="33">
        <f>+'Weekly OPIS Data'!D313</f>
        <v>3.0044</v>
      </c>
      <c r="N453" s="33">
        <f>+'Weekly OPIS Data'!Q313</f>
        <v>4.0424373235294118</v>
      </c>
      <c r="O453" s="33">
        <f>+'Weekly OPIS Data'!F313</f>
        <v>3.3557000000000001</v>
      </c>
    </row>
    <row r="454" spans="2:15" hidden="1" x14ac:dyDescent="0.2">
      <c r="B454" s="35">
        <v>41128</v>
      </c>
      <c r="C454" s="33">
        <f>+'Weekly OPIS Data'!M314</f>
        <v>3.8418154823529411</v>
      </c>
      <c r="D454" s="33">
        <f>+'Weekly OPIS Data'!D314</f>
        <v>3.1886999999999999</v>
      </c>
      <c r="N454" s="33">
        <f>+'Weekly OPIS Data'!Q314</f>
        <v>4.1720823235294118</v>
      </c>
      <c r="O454" s="33">
        <f>+'Weekly OPIS Data'!F314</f>
        <v>3.4847000000000001</v>
      </c>
    </row>
    <row r="455" spans="2:15" hidden="1" x14ac:dyDescent="0.2">
      <c r="B455" s="35">
        <v>41135</v>
      </c>
      <c r="C455" s="33">
        <f>+'Weekly OPIS Data'!M315</f>
        <v>3.9607594823529411</v>
      </c>
      <c r="D455" s="33">
        <f>+'Weekly OPIS Data'!D315</f>
        <v>3.3067000000000002</v>
      </c>
      <c r="N455" s="33">
        <f>+'Weekly OPIS Data'!Q315</f>
        <v>4.1920818235294117</v>
      </c>
      <c r="O455" s="33">
        <f>+'Weekly OPIS Data'!F315</f>
        <v>3.5045999999999999</v>
      </c>
    </row>
    <row r="456" spans="2:15" hidden="1" x14ac:dyDescent="0.2">
      <c r="B456" s="35">
        <v>41142</v>
      </c>
      <c r="C456" s="33">
        <f>+'Weekly OPIS Data'!M316</f>
        <v>4.180301882352941</v>
      </c>
      <c r="D456" s="33">
        <f>+'Weekly OPIS Data'!D316</f>
        <v>3.5245000000000002</v>
      </c>
      <c r="N456" s="33">
        <f>+'Weekly OPIS Data'!Q316</f>
        <v>4.2636378235294119</v>
      </c>
      <c r="O456" s="33">
        <f>+'Weekly OPIS Data'!F316</f>
        <v>3.5758000000000001</v>
      </c>
    </row>
    <row r="457" spans="2:15" hidden="1" x14ac:dyDescent="0.2">
      <c r="B457" s="35">
        <v>41149</v>
      </c>
      <c r="C457" s="33">
        <f>+'Weekly OPIS Data'!M317</f>
        <v>4.0995610823529409</v>
      </c>
      <c r="D457" s="33">
        <f>+'Weekly OPIS Data'!D317</f>
        <v>3.4443999999999999</v>
      </c>
      <c r="N457" s="33">
        <f>+'Weekly OPIS Data'!Q317</f>
        <v>4.2587133235294115</v>
      </c>
      <c r="O457" s="33">
        <f>+'Weekly OPIS Data'!F317</f>
        <v>3.5709</v>
      </c>
    </row>
    <row r="458" spans="2:15" hidden="1" x14ac:dyDescent="0.2">
      <c r="B458" s="35">
        <v>41156</v>
      </c>
      <c r="C458" s="33">
        <f>+'Weekly OPIS Data'!M318</f>
        <v>4.2111466823529407</v>
      </c>
      <c r="D458" s="33">
        <f>+'Weekly OPIS Data'!D318</f>
        <v>3.5550999999999999</v>
      </c>
      <c r="N458" s="33">
        <f>+'Weekly OPIS Data'!Q318</f>
        <v>4.3498668235294113</v>
      </c>
      <c r="O458" s="33">
        <f>+'Weekly OPIS Data'!F318</f>
        <v>3.6616</v>
      </c>
    </row>
    <row r="459" spans="2:15" hidden="1" x14ac:dyDescent="0.2">
      <c r="B459" s="35">
        <v>41163</v>
      </c>
      <c r="C459" s="33">
        <f>+'Weekly OPIS Data'!M319</f>
        <v>4.080106682352941</v>
      </c>
      <c r="D459" s="33">
        <f>+'Weekly OPIS Data'!D319</f>
        <v>3.4251</v>
      </c>
      <c r="N459" s="33">
        <f>+'Weekly OPIS Data'!Q319</f>
        <v>4.2858483235294118</v>
      </c>
      <c r="O459" s="33">
        <f>+'Weekly OPIS Data'!F319</f>
        <v>3.5979000000000001</v>
      </c>
    </row>
    <row r="460" spans="2:15" hidden="1" x14ac:dyDescent="0.2">
      <c r="B460" s="35">
        <v>41170</v>
      </c>
      <c r="C460" s="33">
        <f>+'Weekly OPIS Data'!M320</f>
        <v>3.9317290823529412</v>
      </c>
      <c r="D460" s="33">
        <f>+'Weekly OPIS Data'!D320</f>
        <v>3.2778999999999998</v>
      </c>
      <c r="N460" s="33">
        <f>+'Weekly OPIS Data'!Q320</f>
        <v>4.1696703235294112</v>
      </c>
      <c r="O460" s="33">
        <f>+'Weekly OPIS Data'!F320</f>
        <v>3.4823</v>
      </c>
    </row>
    <row r="461" spans="2:15" hidden="1" x14ac:dyDescent="0.2">
      <c r="B461" s="35">
        <v>41177</v>
      </c>
      <c r="C461" s="33">
        <f>+'Weekly OPIS Data'!M321</f>
        <v>3.8488714823529415</v>
      </c>
      <c r="D461" s="33">
        <f>+'Weekly OPIS Data'!D321</f>
        <v>3.1957</v>
      </c>
      <c r="N461" s="33">
        <f>+'Weekly OPIS Data'!Q321</f>
        <v>4.0776123235294115</v>
      </c>
      <c r="O461" s="33">
        <f>+'Weekly OPIS Data'!F321</f>
        <v>3.3906999999999998</v>
      </c>
    </row>
    <row r="462" spans="2:15" hidden="1" x14ac:dyDescent="0.2">
      <c r="B462" s="35">
        <v>41184</v>
      </c>
      <c r="C462" s="33">
        <f>+'Weekly OPIS Data'!M322</f>
        <v>3.8641930823529416</v>
      </c>
      <c r="D462" s="33">
        <f>+'Weekly OPIS Data'!D322</f>
        <v>3.2109000000000001</v>
      </c>
      <c r="N462" s="33">
        <f>+'Weekly OPIS Data'!Q322</f>
        <v>4.0849488235294116</v>
      </c>
      <c r="O462" s="33">
        <f>+'Weekly OPIS Data'!F322</f>
        <v>3.3980000000000001</v>
      </c>
    </row>
    <row r="463" spans="2:15" hidden="1" x14ac:dyDescent="0.2">
      <c r="B463" s="35">
        <v>41191</v>
      </c>
      <c r="C463" s="33">
        <f>+'Weekly OPIS Data'!M323</f>
        <v>3.9246730823529417</v>
      </c>
      <c r="D463" s="33">
        <f>+'Weekly OPIS Data'!D323</f>
        <v>3.2709000000000001</v>
      </c>
      <c r="N463" s="33">
        <f>+'Weekly OPIS Data'!Q323</f>
        <v>4.1542938235294118</v>
      </c>
      <c r="O463" s="33">
        <f>+'Weekly OPIS Data'!F323</f>
        <v>3.4670000000000001</v>
      </c>
    </row>
    <row r="464" spans="2:15" hidden="1" x14ac:dyDescent="0.2">
      <c r="B464" s="35">
        <v>41198</v>
      </c>
      <c r="C464" s="33">
        <f>+'Weekly OPIS Data'!M324</f>
        <v>3.9369706823529409</v>
      </c>
      <c r="D464" s="33">
        <f>+'Weekly OPIS Data'!D324</f>
        <v>3.2831000000000001</v>
      </c>
      <c r="N464" s="33">
        <f>+'Weekly OPIS Data'!Q324</f>
        <v>4.1574093235294116</v>
      </c>
      <c r="O464" s="33">
        <f>+'Weekly OPIS Data'!F324</f>
        <v>3.4701</v>
      </c>
    </row>
    <row r="465" spans="2:15" hidden="1" x14ac:dyDescent="0.2">
      <c r="B465" s="35">
        <v>41205</v>
      </c>
      <c r="C465" s="33">
        <f>+'Weekly OPIS Data'!M325</f>
        <v>3.7659130823529408</v>
      </c>
      <c r="D465" s="33">
        <f>+'Weekly OPIS Data'!D325</f>
        <v>3.1133999999999999</v>
      </c>
      <c r="N465" s="33">
        <f>+'Weekly OPIS Data'!Q325</f>
        <v>4.0813308235294112</v>
      </c>
      <c r="O465" s="33">
        <f>+'Weekly OPIS Data'!F325</f>
        <v>3.3944000000000001</v>
      </c>
    </row>
    <row r="466" spans="2:15" hidden="1" x14ac:dyDescent="0.2">
      <c r="B466" s="35">
        <v>41212</v>
      </c>
      <c r="C466" s="33">
        <f>+'Weekly OPIS Data'!M326</f>
        <v>3.8214538823529409</v>
      </c>
      <c r="D466" s="33">
        <f>+'Weekly OPIS Data'!D326</f>
        <v>3.1684999999999999</v>
      </c>
      <c r="N466" s="33">
        <f>+'Weekly OPIS Data'!Q326</f>
        <v>4.0455528235294116</v>
      </c>
      <c r="O466" s="33">
        <f>+'Weekly OPIS Data'!F326</f>
        <v>3.3588</v>
      </c>
    </row>
    <row r="467" spans="2:15" hidden="1" x14ac:dyDescent="0.2">
      <c r="B467" s="35">
        <v>41219</v>
      </c>
      <c r="C467" s="33">
        <f>+'Weekly OPIS Data'!M327</f>
        <v>3.9193306823529408</v>
      </c>
      <c r="D467" s="33">
        <f>+'Weekly OPIS Data'!D327</f>
        <v>3.2656000000000001</v>
      </c>
      <c r="N467" s="33">
        <f>+'Weekly OPIS Data'!Q327</f>
        <v>4.0324878235294115</v>
      </c>
      <c r="O467" s="33">
        <f>+'Weekly OPIS Data'!F327</f>
        <v>3.3458000000000001</v>
      </c>
    </row>
    <row r="468" spans="2:15" hidden="1" x14ac:dyDescent="0.2">
      <c r="B468" s="35">
        <v>41226</v>
      </c>
      <c r="C468" s="33">
        <f>+'Weekly OPIS Data'!M328</f>
        <v>3.913685882352941</v>
      </c>
      <c r="D468" s="33">
        <f>+'Weekly OPIS Data'!D328</f>
        <v>3.26</v>
      </c>
      <c r="N468" s="33">
        <f>+'Weekly OPIS Data'!Q328</f>
        <v>4.0287693235294117</v>
      </c>
      <c r="O468" s="33">
        <f>+'Weekly OPIS Data'!F328</f>
        <v>3.3420999999999998</v>
      </c>
    </row>
    <row r="469" spans="2:15" hidden="1" x14ac:dyDescent="0.2">
      <c r="B469" s="35">
        <v>41233</v>
      </c>
      <c r="C469" s="33">
        <f>+'Weekly OPIS Data'!M329</f>
        <v>3.8265946823529413</v>
      </c>
      <c r="D469" s="33">
        <f>+'Weekly OPIS Data'!D329</f>
        <v>3.1736</v>
      </c>
      <c r="N469" s="33">
        <f>+'Weekly OPIS Data'!Q329</f>
        <v>4.0231413235294111</v>
      </c>
      <c r="O469" s="33">
        <f>+'Weekly OPIS Data'!F329</f>
        <v>3.3365</v>
      </c>
    </row>
    <row r="470" spans="2:15" hidden="1" x14ac:dyDescent="0.2">
      <c r="B470" s="35">
        <v>41240</v>
      </c>
      <c r="C470" s="33">
        <f>+'Weekly OPIS Data'!M330</f>
        <v>3.7947418823529411</v>
      </c>
      <c r="D470" s="33">
        <f>+'Weekly OPIS Data'!D330</f>
        <v>3.1419999999999999</v>
      </c>
      <c r="N470" s="33">
        <f>+'Weekly OPIS Data'!Q330</f>
        <v>3.9568113235294113</v>
      </c>
      <c r="O470" s="33">
        <f>+'Weekly OPIS Data'!F330</f>
        <v>3.2705000000000002</v>
      </c>
    </row>
    <row r="471" spans="2:15" hidden="1" x14ac:dyDescent="0.2">
      <c r="B471" s="35">
        <v>41247</v>
      </c>
      <c r="C471" s="33">
        <f>+'Weekly OPIS Data'!M331</f>
        <v>3.685676282352941</v>
      </c>
      <c r="D471" s="33">
        <f>+'Weekly OPIS Data'!D331</f>
        <v>3.0337999999999998</v>
      </c>
      <c r="N471" s="33">
        <f>+'Weekly OPIS Data'!Q331</f>
        <v>3.8366133235294111</v>
      </c>
      <c r="O471" s="33">
        <f>+'Weekly OPIS Data'!F331</f>
        <v>3.1509</v>
      </c>
    </row>
    <row r="472" spans="2:15" hidden="1" x14ac:dyDescent="0.2">
      <c r="B472" s="35">
        <v>41254</v>
      </c>
      <c r="C472" s="33">
        <f>+'Weekly OPIS Data'!M332</f>
        <v>3.4756090823529409</v>
      </c>
      <c r="D472" s="33">
        <f>+'Weekly OPIS Data'!D332</f>
        <v>2.8254000000000001</v>
      </c>
      <c r="N472" s="33">
        <f>+'Weekly OPIS Data'!Q332</f>
        <v>3.6176238235294109</v>
      </c>
      <c r="O472" s="33">
        <f>+'Weekly OPIS Data'!F332</f>
        <v>2.9329999999999998</v>
      </c>
    </row>
    <row r="473" spans="2:15" hidden="1" x14ac:dyDescent="0.2">
      <c r="B473" s="35">
        <v>41261</v>
      </c>
      <c r="C473" s="33">
        <f>+'Weekly OPIS Data'!M333</f>
        <v>3.5513098823529416</v>
      </c>
      <c r="D473" s="33">
        <f>+'Weekly OPIS Data'!D333</f>
        <v>2.9005000000000001</v>
      </c>
      <c r="N473" s="33">
        <f>+'Weekly OPIS Data'!Q333</f>
        <v>3.5890818235294111</v>
      </c>
      <c r="O473" s="33">
        <f>+'Weekly OPIS Data'!F333</f>
        <v>2.9045999999999998</v>
      </c>
    </row>
    <row r="474" spans="2:15" hidden="1" x14ac:dyDescent="0.2">
      <c r="B474" s="35">
        <v>41268</v>
      </c>
      <c r="C474" s="33">
        <f>+'Weekly OPIS Data'!M334</f>
        <v>3.7004938823529416</v>
      </c>
      <c r="D474" s="33">
        <f>+'Weekly OPIS Data'!D334</f>
        <v>3.0485000000000002</v>
      </c>
      <c r="N474" s="33">
        <f>+'Weekly OPIS Data'!Q334</f>
        <v>3.6076743235294115</v>
      </c>
      <c r="O474" s="33">
        <f>+'Weekly OPIS Data'!F334</f>
        <v>2.9230999999999998</v>
      </c>
    </row>
    <row r="475" spans="2:15" hidden="1" x14ac:dyDescent="0.2">
      <c r="B475" s="35">
        <v>41275</v>
      </c>
      <c r="C475" s="33">
        <f>+'Weekly OPIS Data'!M335</f>
        <v>3.7245850823529407</v>
      </c>
      <c r="D475" s="33">
        <f>+'Weekly OPIS Data'!D335</f>
        <v>3.0724</v>
      </c>
      <c r="N475" s="33">
        <f>+'Weekly OPIS Data'!Q335</f>
        <v>3.5827503235294111</v>
      </c>
      <c r="O475" s="33">
        <f>+'Weekly OPIS Data'!F335</f>
        <v>2.8982999999999999</v>
      </c>
    </row>
    <row r="476" spans="2:15" hidden="1" x14ac:dyDescent="0.2">
      <c r="B476" s="35">
        <v>41282</v>
      </c>
      <c r="C476" s="33">
        <f>+'Weekly OPIS Data'!M336</f>
        <v>3.6309418823529409</v>
      </c>
      <c r="D476" s="33">
        <f>+'Weekly OPIS Data'!D336</f>
        <v>2.9794999999999998</v>
      </c>
      <c r="N476" s="33">
        <f>+'Weekly OPIS Data'!Q336</f>
        <v>3.5745093235294112</v>
      </c>
      <c r="O476" s="33">
        <f>+'Weekly OPIS Data'!F336</f>
        <v>2.8900999999999999</v>
      </c>
    </row>
    <row r="477" spans="2:15" hidden="1" x14ac:dyDescent="0.2">
      <c r="B477" s="35">
        <v>41289</v>
      </c>
      <c r="C477" s="33">
        <f>+'Weekly OPIS Data'!M337</f>
        <v>3.7033162823529411</v>
      </c>
      <c r="D477" s="33">
        <f>+'Weekly OPIS Data'!D337</f>
        <v>3.0512999999999999</v>
      </c>
      <c r="N477" s="33">
        <f>+'Weekly OPIS Data'!Q337</f>
        <v>3.6079758235294115</v>
      </c>
      <c r="O477" s="33">
        <f>+'Weekly OPIS Data'!F337</f>
        <v>2.9234</v>
      </c>
    </row>
    <row r="478" spans="2:15" hidden="1" x14ac:dyDescent="0.2">
      <c r="B478" s="35">
        <v>41296</v>
      </c>
      <c r="C478" s="33">
        <f>+'Weekly OPIS Data'!M338</f>
        <v>3.6431386823529408</v>
      </c>
      <c r="D478" s="33">
        <f>+'Weekly OPIS Data'!D338</f>
        <v>2.9916</v>
      </c>
      <c r="N478" s="33">
        <f>+'Weekly OPIS Data'!Q338</f>
        <v>3.5200383235294117</v>
      </c>
      <c r="O478" s="33">
        <f>+'Weekly OPIS Data'!F338</f>
        <v>2.8359000000000001</v>
      </c>
    </row>
    <row r="479" spans="2:15" hidden="1" x14ac:dyDescent="0.2">
      <c r="B479" s="35">
        <v>41303</v>
      </c>
      <c r="C479" s="33">
        <f>+'Weekly OPIS Data'!M339</f>
        <v>3.7525066823529407</v>
      </c>
      <c r="D479" s="33">
        <f>+'Weekly OPIS Data'!D339</f>
        <v>3.1000999999999999</v>
      </c>
      <c r="N479" s="33">
        <f>+'Weekly OPIS Data'!Q339</f>
        <v>3.6501858235294113</v>
      </c>
      <c r="O479" s="33">
        <f>+'Weekly OPIS Data'!F339</f>
        <v>2.9653999999999998</v>
      </c>
    </row>
    <row r="480" spans="2:15" hidden="1" x14ac:dyDescent="0.2">
      <c r="B480" s="35">
        <v>41310</v>
      </c>
      <c r="C480" s="33">
        <f>+'Weekly OPIS Data'!M340</f>
        <v>3.8988682823529413</v>
      </c>
      <c r="D480" s="33">
        <f>+'Weekly OPIS Data'!D340</f>
        <v>3.2452999999999999</v>
      </c>
      <c r="N480" s="33">
        <f>+'Weekly OPIS Data'!Q340</f>
        <v>3.8332968235294116</v>
      </c>
      <c r="O480" s="33">
        <f>+'Weekly OPIS Data'!F340</f>
        <v>3.1476000000000002</v>
      </c>
    </row>
    <row r="481" spans="2:15" hidden="1" x14ac:dyDescent="0.2">
      <c r="B481" s="35">
        <v>41317</v>
      </c>
      <c r="C481" s="33">
        <f>+'Weekly OPIS Data'!M341</f>
        <v>3.9761818823529413</v>
      </c>
      <c r="D481" s="33">
        <f>+'Weekly OPIS Data'!D341</f>
        <v>3.3220000000000001</v>
      </c>
      <c r="N481" s="33">
        <f>+'Weekly OPIS Data'!Q341</f>
        <v>3.9801273235294117</v>
      </c>
      <c r="O481" s="33">
        <f>+'Weekly OPIS Data'!F341</f>
        <v>3.2936999999999999</v>
      </c>
    </row>
    <row r="482" spans="2:15" hidden="1" x14ac:dyDescent="0.2">
      <c r="B482" s="35">
        <v>41324</v>
      </c>
      <c r="C482" s="33">
        <f>+'Weekly OPIS Data'!M342</f>
        <v>3.9610618823529409</v>
      </c>
      <c r="D482" s="33">
        <f>+'Weekly OPIS Data'!D342</f>
        <v>3.3069999999999999</v>
      </c>
      <c r="N482" s="33">
        <f>+'Weekly OPIS Data'!Q342</f>
        <v>4.076506823529412</v>
      </c>
      <c r="O482" s="33">
        <f>+'Weekly OPIS Data'!F342</f>
        <v>3.3896000000000002</v>
      </c>
    </row>
    <row r="483" spans="2:15" hidden="1" x14ac:dyDescent="0.2">
      <c r="B483" s="35">
        <v>41331</v>
      </c>
      <c r="C483" s="33">
        <f>+'Weekly OPIS Data'!M343</f>
        <v>3.9196330823529406</v>
      </c>
      <c r="D483" s="33">
        <f>+'Weekly OPIS Data'!D343</f>
        <v>3.2658999999999998</v>
      </c>
      <c r="N483" s="33">
        <f>+'Weekly OPIS Data'!Q343</f>
        <v>4.133691323529411</v>
      </c>
      <c r="O483" s="33">
        <f>+'Weekly OPIS Data'!F343</f>
        <v>3.4464999999999999</v>
      </c>
    </row>
    <row r="484" spans="2:15" hidden="1" x14ac:dyDescent="0.2">
      <c r="B484" s="35">
        <v>41338</v>
      </c>
      <c r="C484" s="33">
        <f>+'Weekly OPIS Data'!M344</f>
        <v>3.7230730823529408</v>
      </c>
      <c r="D484" s="33">
        <f>+'Weekly OPIS Data'!D344</f>
        <v>3.0709</v>
      </c>
      <c r="N484" s="33">
        <f>+'Weekly OPIS Data'!Q344</f>
        <v>4.061532323529411</v>
      </c>
      <c r="O484" s="33">
        <f>+'Weekly OPIS Data'!F344</f>
        <v>3.3746999999999998</v>
      </c>
    </row>
    <row r="485" spans="2:15" hidden="1" x14ac:dyDescent="0.2">
      <c r="B485" s="35">
        <v>41345</v>
      </c>
      <c r="C485" s="33">
        <f>+'Weekly OPIS Data'!M345</f>
        <v>3.8412106823529415</v>
      </c>
      <c r="D485" s="33">
        <f>+'Weekly OPIS Data'!D345</f>
        <v>3.1880999999999999</v>
      </c>
      <c r="N485" s="33">
        <f>+'Weekly OPIS Data'!Q345</f>
        <v>4.1070588235294112</v>
      </c>
      <c r="O485" s="33">
        <f>+'Weekly OPIS Data'!F345</f>
        <v>3.42</v>
      </c>
    </row>
    <row r="486" spans="2:15" hidden="1" x14ac:dyDescent="0.2">
      <c r="B486" s="35">
        <v>41352</v>
      </c>
      <c r="C486" s="33">
        <f>+'Weekly OPIS Data'!M346</f>
        <v>3.7148074823529411</v>
      </c>
      <c r="D486" s="33">
        <f>+'Weekly OPIS Data'!D346</f>
        <v>3.0627</v>
      </c>
      <c r="N486" s="33">
        <f>+'Weekly OPIS Data'!Q346</f>
        <v>3.9022398235294116</v>
      </c>
      <c r="O486" s="33">
        <f>+'Weekly OPIS Data'!F346</f>
        <v>3.2162000000000002</v>
      </c>
    </row>
    <row r="487" spans="2:15" hidden="1" x14ac:dyDescent="0.2">
      <c r="B487" s="35">
        <v>41359</v>
      </c>
      <c r="C487" s="33">
        <f>+'Weekly OPIS Data'!M347</f>
        <v>3.7192426823529408</v>
      </c>
      <c r="D487" s="33">
        <f>+'Weekly OPIS Data'!D347</f>
        <v>3.0670999999999999</v>
      </c>
      <c r="N487" s="33">
        <f>+'Weekly OPIS Data'!Q347</f>
        <v>3.8291763235294116</v>
      </c>
      <c r="O487" s="33">
        <f>+'Weekly OPIS Data'!F347</f>
        <v>3.1435</v>
      </c>
    </row>
    <row r="488" spans="2:15" hidden="1" x14ac:dyDescent="0.2">
      <c r="B488" s="35">
        <v>41366</v>
      </c>
      <c r="C488" s="90">
        <f>+'Weekly OPIS Data'!M348</f>
        <v>3.8798170823529414</v>
      </c>
      <c r="D488" s="33">
        <f>+'Weekly OPIS Data'!D348</f>
        <v>3.2263999999999999</v>
      </c>
      <c r="N488" s="33">
        <f>+'Weekly OPIS Data'!Q348</f>
        <v>3.8739993235294117</v>
      </c>
      <c r="O488" s="33">
        <f>+'Weekly OPIS Data'!F348</f>
        <v>3.1880999999999999</v>
      </c>
    </row>
    <row r="489" spans="2:15" hidden="1" x14ac:dyDescent="0.2">
      <c r="B489" s="35">
        <v>41373</v>
      </c>
      <c r="C489" s="90">
        <f>+'Weekly OPIS Data'!M349</f>
        <v>3.780932282352941</v>
      </c>
      <c r="D489" s="33">
        <f>+'Weekly OPIS Data'!D349</f>
        <v>3.1282999999999999</v>
      </c>
      <c r="N489" s="33">
        <f>+'Weekly OPIS Data'!Q349</f>
        <v>3.8814363235294111</v>
      </c>
      <c r="O489" s="33">
        <f>+'Weekly OPIS Data'!F349</f>
        <v>3.1955</v>
      </c>
    </row>
    <row r="490" spans="2:15" hidden="1" x14ac:dyDescent="0.2">
      <c r="B490" s="35">
        <v>41380</v>
      </c>
      <c r="C490" s="90">
        <f>+'Weekly OPIS Data'!M350</f>
        <v>3.6163258823529407</v>
      </c>
      <c r="D490" s="33">
        <f>+'Weekly OPIS Data'!D350</f>
        <v>2.9649999999999999</v>
      </c>
      <c r="N490" s="33">
        <f>+'Weekly OPIS Data'!Q350</f>
        <v>3.7872678235294117</v>
      </c>
      <c r="O490" s="33">
        <f>+'Weekly OPIS Data'!F350</f>
        <v>3.1017999999999999</v>
      </c>
    </row>
    <row r="491" spans="2:15" hidden="1" x14ac:dyDescent="0.2">
      <c r="B491" s="35">
        <v>41387</v>
      </c>
      <c r="C491" s="90">
        <f>+'Weekly OPIS Data'!M351</f>
        <v>3.5434474823529412</v>
      </c>
      <c r="D491" s="33">
        <f>+'Weekly OPIS Data'!D351</f>
        <v>2.8927</v>
      </c>
      <c r="N491" s="33">
        <f>+'Weekly OPIS Data'!Q351</f>
        <v>3.7196313235294118</v>
      </c>
      <c r="O491" s="33">
        <f>+'Weekly OPIS Data'!F351</f>
        <v>3.0345</v>
      </c>
    </row>
    <row r="492" spans="2:15" hidden="1" x14ac:dyDescent="0.2">
      <c r="B492" s="35">
        <v>41394</v>
      </c>
      <c r="C492" s="91">
        <f>+'Weekly OPIS Data'!M352</f>
        <v>3.6033367641129415</v>
      </c>
      <c r="D492" s="33">
        <f>+'Weekly OPIS Data'!D352</f>
        <v>2.9521139700000001</v>
      </c>
      <c r="N492" s="33">
        <f>+'Weekly OPIS Data'!Q352</f>
        <v>3.7274055512794106</v>
      </c>
      <c r="O492" s="33">
        <f>+'Weekly OPIS Data'!F352</f>
        <v>3.0422355499999996</v>
      </c>
    </row>
    <row r="493" spans="2:15" hidden="1" x14ac:dyDescent="0.2">
      <c r="B493" s="35">
        <v>41401</v>
      </c>
      <c r="C493" s="33">
        <f>+'Weekly OPIS Data'!M353</f>
        <v>3.7420373625129413</v>
      </c>
      <c r="D493" s="33">
        <f>+'Weekly OPIS Data'!D353</f>
        <v>3.0897137699999999</v>
      </c>
      <c r="N493" s="33">
        <f>+'Weekly OPIS Data'!Q353</f>
        <v>3.846705824979411</v>
      </c>
      <c r="O493" s="33">
        <f>+'Weekly OPIS Data'!F353</f>
        <v>3.1609422899999999</v>
      </c>
    </row>
    <row r="494" spans="2:15" hidden="1" x14ac:dyDescent="0.2">
      <c r="B494" s="35">
        <v>41408</v>
      </c>
      <c r="C494" s="33">
        <f>+'Weekly OPIS Data'!M354</f>
        <v>3.8554100255529411</v>
      </c>
      <c r="D494" s="33">
        <f>+'Weekly OPIS Data'!D354</f>
        <v>3.2021866499999998</v>
      </c>
      <c r="N494" s="33">
        <f>+'Weekly OPIS Data'!Q354</f>
        <v>3.9655031464294108</v>
      </c>
      <c r="O494" s="33">
        <f>+'Weekly OPIS Data'!F354</f>
        <v>3.2791485799999993</v>
      </c>
    </row>
    <row r="495" spans="2:15" hidden="1" x14ac:dyDescent="0.2">
      <c r="B495" s="35">
        <v>41415</v>
      </c>
      <c r="C495" s="33">
        <f>+'Weekly OPIS Data'!M355</f>
        <v>3.8065354823529409</v>
      </c>
      <c r="D495" s="33">
        <f>+'Weekly OPIS Data'!D355</f>
        <v>3.1537000000000002</v>
      </c>
      <c r="N495" s="33">
        <f>+'Weekly OPIS Data'!Q355</f>
        <v>4.0261563235294116</v>
      </c>
      <c r="O495" s="33">
        <f>+'Weekly OPIS Data'!F355</f>
        <v>3.3395000000000001</v>
      </c>
    </row>
    <row r="496" spans="2:15" hidden="1" x14ac:dyDescent="0.2">
      <c r="B496" s="35">
        <v>41422</v>
      </c>
      <c r="C496" s="33">
        <f>+'Weekly OPIS Data'!M356</f>
        <v>3.594653882352941</v>
      </c>
      <c r="D496" s="33">
        <f>+'Weekly OPIS Data'!D356</f>
        <v>2.9434999999999998</v>
      </c>
      <c r="N496" s="33">
        <f>+'Weekly OPIS Data'!Q356</f>
        <v>3.7227468235294117</v>
      </c>
      <c r="O496" s="33">
        <f>+'Weekly OPIS Data'!F356</f>
        <v>3.0375999999999999</v>
      </c>
    </row>
    <row r="497" spans="2:15" hidden="1" x14ac:dyDescent="0.2">
      <c r="B497" s="35">
        <v>41429</v>
      </c>
      <c r="C497" s="33">
        <f>+'Weekly OPIS Data'!M357</f>
        <v>3.4464778823529407</v>
      </c>
      <c r="D497" s="33">
        <f>+'Weekly OPIS Data'!D357</f>
        <v>2.7965</v>
      </c>
      <c r="N497" s="33">
        <f>+'Weekly OPIS Data'!Q357</f>
        <v>3.9248523235294117</v>
      </c>
      <c r="O497" s="33">
        <f>+'Weekly OPIS Data'!F357</f>
        <v>3.2387000000000001</v>
      </c>
    </row>
    <row r="498" spans="2:15" hidden="1" x14ac:dyDescent="0.2">
      <c r="B498" s="35">
        <v>41436</v>
      </c>
      <c r="C498" s="33">
        <f>+'Weekly OPIS Data'!M358</f>
        <v>3.5803402823529415</v>
      </c>
      <c r="D498" s="33">
        <f>+'Weekly OPIS Data'!D358</f>
        <v>2.9293</v>
      </c>
      <c r="N498" s="33">
        <f>+'Weekly OPIS Data'!Q358</f>
        <v>3.9288723235294114</v>
      </c>
      <c r="O498" s="33">
        <f>+'Weekly OPIS Data'!F358</f>
        <v>3.2427000000000001</v>
      </c>
    </row>
    <row r="499" spans="2:15" hidden="1" x14ac:dyDescent="0.2">
      <c r="B499" s="35">
        <v>41443</v>
      </c>
      <c r="C499" s="33">
        <f>+'Weekly OPIS Data'!M359</f>
        <v>3.6778138823529414</v>
      </c>
      <c r="D499" s="33">
        <f>+'Weekly OPIS Data'!D359</f>
        <v>3.0259999999999998</v>
      </c>
      <c r="N499" s="33">
        <f>+'Weekly OPIS Data'!Q359</f>
        <v>3.8774163235294115</v>
      </c>
      <c r="O499" s="33">
        <f>+'Weekly OPIS Data'!F359</f>
        <v>3.1915</v>
      </c>
    </row>
    <row r="500" spans="2:15" hidden="1" x14ac:dyDescent="0.2">
      <c r="B500" s="35">
        <v>41450</v>
      </c>
      <c r="C500" s="33">
        <f>+'Weekly OPIS Data'!M360</f>
        <v>3.566732282352941</v>
      </c>
      <c r="D500" s="33">
        <f>+'Weekly OPIS Data'!D360</f>
        <v>2.9157999999999999</v>
      </c>
      <c r="N500" s="33">
        <f>+'Weekly OPIS Data'!Q360</f>
        <v>3.848070323529412</v>
      </c>
      <c r="O500" s="33">
        <f>+'Weekly OPIS Data'!F360</f>
        <v>3.1623000000000001</v>
      </c>
    </row>
    <row r="501" spans="2:15" hidden="1" x14ac:dyDescent="0.2">
      <c r="B501" s="35">
        <v>41457</v>
      </c>
      <c r="C501" s="33">
        <f>+'Weekly OPIS Data'!M361</f>
        <v>3.5260226823529415</v>
      </c>
      <c r="D501" s="33">
        <f>+'Weekly OPIS Data'!D361</f>
        <v>2.8771</v>
      </c>
      <c r="N501" s="33">
        <f>+'Weekly OPIS Data'!Q361</f>
        <v>3.6948163235294116</v>
      </c>
      <c r="O501" s="33">
        <f>+'Weekly OPIS Data'!F361</f>
        <v>3.0114999999999998</v>
      </c>
    </row>
    <row r="502" spans="2:15" hidden="1" x14ac:dyDescent="0.2">
      <c r="B502" s="35">
        <v>41464</v>
      </c>
      <c r="C502" s="33">
        <f>+'Weekly OPIS Data'!M362</f>
        <v>3.6846818823529413</v>
      </c>
      <c r="D502" s="33">
        <f>+'Weekly OPIS Data'!D362</f>
        <v>3.0345</v>
      </c>
      <c r="N502" s="33">
        <f>+'Weekly OPIS Data'!Q362</f>
        <v>3.7310968235294117</v>
      </c>
      <c r="O502" s="33">
        <f>+'Weekly OPIS Data'!F362</f>
        <v>3.0476000000000001</v>
      </c>
    </row>
    <row r="503" spans="2:15" hidden="1" x14ac:dyDescent="0.2">
      <c r="B503" s="35">
        <v>41471</v>
      </c>
      <c r="C503" s="33">
        <f>+'Weekly OPIS Data'!M363</f>
        <v>3.7099826823529414</v>
      </c>
      <c r="D503" s="33">
        <f>+'Weekly OPIS Data'!D363</f>
        <v>3.0596000000000001</v>
      </c>
      <c r="N503" s="33">
        <f>+'Weekly OPIS Data'!Q363</f>
        <v>3.9196348235294112</v>
      </c>
      <c r="O503" s="33">
        <f>+'Weekly OPIS Data'!F363</f>
        <v>3.2351999999999999</v>
      </c>
    </row>
    <row r="504" spans="2:15" hidden="1" x14ac:dyDescent="0.2">
      <c r="B504" s="35">
        <v>41478</v>
      </c>
      <c r="C504" s="33">
        <f>+'Weekly OPIS Data'!M364</f>
        <v>3.7451618823529413</v>
      </c>
      <c r="D504" s="33">
        <f>+'Weekly OPIS Data'!D364</f>
        <v>3.0945</v>
      </c>
      <c r="N504" s="33">
        <f>+'Weekly OPIS Data'!Q364</f>
        <v>3.9464683235294116</v>
      </c>
      <c r="O504" s="33">
        <f>+'Weekly OPIS Data'!F364</f>
        <v>3.2618999999999998</v>
      </c>
    </row>
    <row r="505" spans="2:15" hidden="1" x14ac:dyDescent="0.2">
      <c r="B505" s="35">
        <v>41485</v>
      </c>
      <c r="C505" s="33">
        <f>+'Weekly OPIS Data'!M365</f>
        <v>3.7210706823529414</v>
      </c>
      <c r="D505" s="33">
        <f>+'Weekly OPIS Data'!D365</f>
        <v>3.0706000000000002</v>
      </c>
      <c r="N505" s="33">
        <f>+'Weekly OPIS Data'!Q365</f>
        <v>3.9440563235294119</v>
      </c>
      <c r="O505" s="33">
        <f>+'Weekly OPIS Data'!F365</f>
        <v>3.2595000000000001</v>
      </c>
    </row>
    <row r="506" spans="2:15" hidden="1" x14ac:dyDescent="0.2">
      <c r="B506" s="35">
        <v>41492</v>
      </c>
      <c r="C506" s="33">
        <f>+'Weekly OPIS Data'!M366</f>
        <v>3.7391138823529406</v>
      </c>
      <c r="D506" s="33">
        <f>+'Weekly OPIS Data'!D366</f>
        <v>3.0884999999999998</v>
      </c>
      <c r="N506" s="33">
        <f>+'Weekly OPIS Data'!Q366</f>
        <v>3.9776233235294116</v>
      </c>
      <c r="O506" s="33">
        <f>+'Weekly OPIS Data'!F366</f>
        <v>3.2928999999999999</v>
      </c>
    </row>
    <row r="507" spans="2:15" hidden="1" x14ac:dyDescent="0.2">
      <c r="B507" s="35">
        <v>41499</v>
      </c>
      <c r="C507" s="33">
        <f>+'Weekly OPIS Data'!M367</f>
        <v>3.639825882352941</v>
      </c>
      <c r="D507" s="33">
        <f>+'Weekly OPIS Data'!D367</f>
        <v>2.99</v>
      </c>
      <c r="N507" s="33">
        <f>+'Weekly OPIS Data'!Q367</f>
        <v>3.8791333235294116</v>
      </c>
      <c r="O507" s="33">
        <f>+'Weekly OPIS Data'!F367</f>
        <v>3.1949000000000001</v>
      </c>
    </row>
    <row r="508" spans="2:15" hidden="1" x14ac:dyDescent="0.2">
      <c r="B508" s="35">
        <v>41506</v>
      </c>
      <c r="C508" s="33">
        <f>+'Weekly OPIS Data'!M368</f>
        <v>3.710184282352941</v>
      </c>
      <c r="D508" s="33">
        <f>+'Weekly OPIS Data'!D368</f>
        <v>3.0598000000000001</v>
      </c>
      <c r="N508" s="33">
        <f>+'Weekly OPIS Data'!Q368</f>
        <v>3.8492848235294117</v>
      </c>
      <c r="O508" s="33">
        <f>+'Weekly OPIS Data'!F368</f>
        <v>3.1652</v>
      </c>
    </row>
    <row r="509" spans="2:15" hidden="1" x14ac:dyDescent="0.2">
      <c r="B509" s="35">
        <v>41513</v>
      </c>
      <c r="C509" s="33">
        <f>+'Weekly OPIS Data'!M369</f>
        <v>3.7724786823529408</v>
      </c>
      <c r="D509" s="33">
        <f>+'Weekly OPIS Data'!D369</f>
        <v>3.1215999999999999</v>
      </c>
      <c r="N509" s="33">
        <f>+'Weekly OPIS Data'!Q369</f>
        <v>3.9119968235294111</v>
      </c>
      <c r="O509" s="33">
        <f>+'Weekly OPIS Data'!F369</f>
        <v>3.2275999999999998</v>
      </c>
    </row>
    <row r="510" spans="2:15" hidden="1" x14ac:dyDescent="0.2">
      <c r="B510" s="35">
        <v>41520</v>
      </c>
      <c r="C510" s="33">
        <f>+'Weekly OPIS Data'!M370</f>
        <v>3.8478770823529409</v>
      </c>
      <c r="D510" s="33">
        <f>+'Weekly OPIS Data'!D370</f>
        <v>3.1964000000000001</v>
      </c>
      <c r="N510" s="33">
        <f>+'Weekly OPIS Data'!Q370</f>
        <v>3.9948088235294117</v>
      </c>
      <c r="O510" s="33">
        <f>+'Weekly OPIS Data'!F370</f>
        <v>3.31</v>
      </c>
    </row>
    <row r="511" spans="2:15" hidden="1" x14ac:dyDescent="0.2">
      <c r="B511" s="35">
        <v>41527</v>
      </c>
      <c r="C511" s="33">
        <f>+'Weekly OPIS Data'!M371</f>
        <v>3.8148146823529414</v>
      </c>
      <c r="D511" s="33">
        <f>+'Weekly OPIS Data'!D371</f>
        <v>3.1636000000000002</v>
      </c>
      <c r="N511" s="33">
        <f>+'Weekly OPIS Data'!Q371</f>
        <v>3.9864673235294115</v>
      </c>
      <c r="O511" s="33">
        <f>+'Weekly OPIS Data'!F371</f>
        <v>3.3016999999999999</v>
      </c>
    </row>
    <row r="512" spans="2:15" hidden="1" x14ac:dyDescent="0.2">
      <c r="B512" s="35">
        <v>41534</v>
      </c>
      <c r="C512" s="33">
        <f>+'Weekly OPIS Data'!M372</f>
        <v>3.7245986823529416</v>
      </c>
      <c r="D512" s="33">
        <f>+'Weekly OPIS Data'!D372</f>
        <v>3.0741000000000001</v>
      </c>
      <c r="N512" s="33">
        <f>+'Weekly OPIS Data'!Q372</f>
        <v>3.9967183235294117</v>
      </c>
      <c r="O512" s="33">
        <f>+'Weekly OPIS Data'!F372</f>
        <v>3.3119000000000001</v>
      </c>
    </row>
    <row r="513" spans="2:15" hidden="1" x14ac:dyDescent="0.2">
      <c r="B513" s="35">
        <v>41541</v>
      </c>
      <c r="C513" s="33">
        <f>+'Weekly OPIS Data'!M373</f>
        <v>3.6389186823529416</v>
      </c>
      <c r="D513" s="33">
        <f>+'Weekly OPIS Data'!D373</f>
        <v>2.9891000000000001</v>
      </c>
      <c r="N513" s="33">
        <f>+'Weekly OPIS Data'!Q373</f>
        <v>3.897022323529411</v>
      </c>
      <c r="O513" s="33">
        <f>+'Weekly OPIS Data'!F373</f>
        <v>3.2126999999999999</v>
      </c>
    </row>
    <row r="514" spans="2:15" hidden="1" x14ac:dyDescent="0.2">
      <c r="B514" s="35">
        <v>41548</v>
      </c>
      <c r="C514" s="33">
        <f>+'Weekly OPIS Data'!M374</f>
        <v>3.6461762823529416</v>
      </c>
      <c r="D514" s="33">
        <f>+'Weekly OPIS Data'!D374</f>
        <v>2.9963000000000002</v>
      </c>
      <c r="N514" s="33">
        <f>+'Weekly OPIS Data'!Q374</f>
        <v>3.8727013235294114</v>
      </c>
      <c r="O514" s="33">
        <f>+'Weekly OPIS Data'!F374</f>
        <v>3.1884999999999999</v>
      </c>
    </row>
    <row r="515" spans="2:15" hidden="1" x14ac:dyDescent="0.2">
      <c r="B515" s="35">
        <v>41555</v>
      </c>
      <c r="C515" s="33">
        <f>+'Weekly OPIS Data'!M375</f>
        <v>3.7466738823529413</v>
      </c>
      <c r="D515" s="33">
        <f>+'Weekly OPIS Data'!D375</f>
        <v>3.0960000000000001</v>
      </c>
      <c r="N515" s="33">
        <f>+'Weekly OPIS Data'!Q375</f>
        <v>3.9178258235294114</v>
      </c>
      <c r="O515" s="33">
        <f>+'Weekly OPIS Data'!F375</f>
        <v>3.2334000000000001</v>
      </c>
    </row>
    <row r="516" spans="2:15" hidden="1" x14ac:dyDescent="0.2">
      <c r="B516" s="35">
        <v>41562</v>
      </c>
      <c r="C516" s="33">
        <f>+'Weekly OPIS Data'!M376</f>
        <v>3.8464658823529412</v>
      </c>
      <c r="D516" s="33">
        <f>+'Weekly OPIS Data'!D376</f>
        <v>3.1949999999999998</v>
      </c>
      <c r="N516" s="33">
        <f>+'Weekly OPIS Data'!Q376</f>
        <v>4.0150093235294113</v>
      </c>
      <c r="O516" s="33">
        <f>+'Weekly OPIS Data'!F376</f>
        <v>3.3300999999999998</v>
      </c>
    </row>
    <row r="517" spans="2:15" hidden="1" x14ac:dyDescent="0.2">
      <c r="B517" s="35">
        <v>41569</v>
      </c>
      <c r="C517" s="33">
        <f>+'Weekly OPIS Data'!M377</f>
        <v>3.8939426823529413</v>
      </c>
      <c r="D517" s="33">
        <f>+'Weekly OPIS Data'!D377</f>
        <v>3.2421000000000002</v>
      </c>
      <c r="N517" s="33">
        <f>+'Weekly OPIS Data'!Q377</f>
        <v>4.0302853235294114</v>
      </c>
      <c r="O517" s="33">
        <f>+'Weekly OPIS Data'!F377</f>
        <v>3.3452999999999999</v>
      </c>
    </row>
    <row r="518" spans="2:15" hidden="1" x14ac:dyDescent="0.2">
      <c r="B518" s="35">
        <v>41576</v>
      </c>
      <c r="C518" s="33">
        <f>+'Weekly OPIS Data'!M378</f>
        <v>3.6638162823529408</v>
      </c>
      <c r="D518" s="33">
        <f>+'Weekly OPIS Data'!D378</f>
        <v>3.0137999999999998</v>
      </c>
      <c r="N518" s="33">
        <f>+'Weekly OPIS Data'!Q378</f>
        <v>3.7587343235294117</v>
      </c>
      <c r="O518" s="33">
        <f>+'Weekly OPIS Data'!F378</f>
        <v>3.0750999999999999</v>
      </c>
    </row>
    <row r="519" spans="2:15" hidden="1" x14ac:dyDescent="0.2">
      <c r="B519" s="35">
        <v>41583</v>
      </c>
      <c r="C519" s="33">
        <f>+'Weekly OPIS Data'!M379</f>
        <v>3.5622098823529411</v>
      </c>
      <c r="D519" s="33">
        <f>+'Weekly OPIS Data'!D379</f>
        <v>2.9129999999999998</v>
      </c>
      <c r="N519" s="33">
        <f>+'Weekly OPIS Data'!Q379</f>
        <v>3.7529053235294114</v>
      </c>
      <c r="O519" s="33">
        <f>+'Weekly OPIS Data'!F379</f>
        <v>3.0693000000000001</v>
      </c>
    </row>
    <row r="520" spans="2:15" hidden="1" x14ac:dyDescent="0.2">
      <c r="B520" s="35">
        <v>41590</v>
      </c>
      <c r="C520" s="33">
        <f>+'Weekly OPIS Data'!M380</f>
        <v>3.5809586823529411</v>
      </c>
      <c r="D520" s="33">
        <f>+'Weekly OPIS Data'!D380</f>
        <v>2.9316</v>
      </c>
      <c r="N520" s="33">
        <f>+'Weekly OPIS Data'!Q380</f>
        <v>3.6875803235294118</v>
      </c>
      <c r="O520" s="33">
        <f>+'Weekly OPIS Data'!F380</f>
        <v>3.0043000000000002</v>
      </c>
    </row>
    <row r="521" spans="2:15" hidden="1" x14ac:dyDescent="0.2">
      <c r="B521" s="35">
        <v>41597</v>
      </c>
      <c r="C521" s="33">
        <f>+'Weekly OPIS Data'!M381</f>
        <v>3.5605970823529409</v>
      </c>
      <c r="D521" s="33">
        <f>+'Weekly OPIS Data'!D381</f>
        <v>2.9114</v>
      </c>
      <c r="N521" s="33">
        <f>+'Weekly OPIS Data'!Q381</f>
        <v>3.6851683235294113</v>
      </c>
      <c r="O521" s="33">
        <f>+'Weekly OPIS Data'!F381</f>
        <v>3.0019</v>
      </c>
    </row>
    <row r="522" spans="2:15" hidden="1" x14ac:dyDescent="0.2">
      <c r="B522" s="35">
        <v>41604</v>
      </c>
      <c r="C522" s="33">
        <f>+'Weekly OPIS Data'!M382</f>
        <v>3.5813618823529412</v>
      </c>
      <c r="D522" s="33">
        <f>+'Weekly OPIS Data'!D382</f>
        <v>2.9319999999999999</v>
      </c>
      <c r="N522" s="33">
        <f>+'Weekly OPIS Data'!Q382</f>
        <v>3.7221523235294116</v>
      </c>
      <c r="O522" s="33">
        <f>+'Weekly OPIS Data'!F382</f>
        <v>3.0387</v>
      </c>
    </row>
    <row r="523" spans="2:15" hidden="1" x14ac:dyDescent="0.2">
      <c r="B523" s="35">
        <v>41611</v>
      </c>
      <c r="C523" s="33">
        <f>+'Weekly OPIS Data'!M383</f>
        <v>3.6065618823529411</v>
      </c>
      <c r="D523" s="33">
        <f>+'Weekly OPIS Data'!D383</f>
        <v>2.9569999999999999</v>
      </c>
      <c r="N523" s="33">
        <f>+'Weekly OPIS Data'!Q383</f>
        <v>3.7164238235294116</v>
      </c>
      <c r="O523" s="33">
        <f>+'Weekly OPIS Data'!F383</f>
        <v>3.0329999999999999</v>
      </c>
    </row>
    <row r="524" spans="2:15" hidden="1" x14ac:dyDescent="0.2">
      <c r="B524" s="35">
        <v>41618</v>
      </c>
      <c r="C524" s="33">
        <f>+'Weekly OPIS Data'!M384</f>
        <v>3.5967842823529406</v>
      </c>
      <c r="D524" s="33">
        <f>+'Weekly OPIS Data'!D384</f>
        <v>2.9472999999999998</v>
      </c>
      <c r="N524" s="33">
        <f>+'Weekly OPIS Data'!Q384</f>
        <v>3.7196398235294117</v>
      </c>
      <c r="O524" s="33">
        <f>+'Weekly OPIS Data'!F384</f>
        <v>3.0362</v>
      </c>
    </row>
    <row r="525" spans="2:15" hidden="1" x14ac:dyDescent="0.2">
      <c r="B525" s="35">
        <v>41625</v>
      </c>
      <c r="C525" s="33">
        <f>+'Weekly OPIS Data'!M385</f>
        <v>3.579749082352941</v>
      </c>
      <c r="D525" s="33">
        <f>+'Weekly OPIS Data'!D385</f>
        <v>2.9304000000000001</v>
      </c>
      <c r="N525" s="33">
        <f>+'Weekly OPIS Data'!Q385</f>
        <v>3.7270768235294112</v>
      </c>
      <c r="O525" s="33">
        <f>+'Weekly OPIS Data'!F385</f>
        <v>3.0436000000000001</v>
      </c>
    </row>
    <row r="526" spans="2:15" hidden="1" x14ac:dyDescent="0.2">
      <c r="B526" s="35">
        <v>41632</v>
      </c>
      <c r="C526" s="33">
        <f>+'Weekly OPIS Data'!M386</f>
        <v>3.6563570823529412</v>
      </c>
      <c r="D526" s="33">
        <f>+'Weekly OPIS Data'!D386</f>
        <v>3.0064000000000002</v>
      </c>
      <c r="N526" s="33">
        <f>+'Weekly OPIS Data'!Q386</f>
        <v>3.7685833235294117</v>
      </c>
      <c r="O526" s="33">
        <f>+'Weekly OPIS Data'!F386</f>
        <v>3.0849000000000002</v>
      </c>
    </row>
    <row r="527" spans="2:15" hidden="1" x14ac:dyDescent="0.2">
      <c r="B527" s="35">
        <v>41639</v>
      </c>
      <c r="C527" s="33">
        <f>+'Weekly OPIS Data'!M387</f>
        <v>3.6589778823529411</v>
      </c>
      <c r="D527" s="33">
        <f>+'Weekly OPIS Data'!D387</f>
        <v>3.0089999999999999</v>
      </c>
      <c r="N527" s="33">
        <f>+'Weekly OPIS Data'!Q387</f>
        <v>3.8142103235294114</v>
      </c>
      <c r="O527" s="33">
        <f>+'Weekly OPIS Data'!F387</f>
        <v>3.1303000000000001</v>
      </c>
    </row>
    <row r="528" spans="2:15" hidden="1" x14ac:dyDescent="0.2">
      <c r="B528" s="35">
        <v>41646</v>
      </c>
      <c r="C528" s="33">
        <f>+'Weekly OPIS Data'!M388</f>
        <v>3.5427554823529412</v>
      </c>
      <c r="D528" s="33">
        <f>+'Weekly OPIS Data'!D388</f>
        <v>2.8936999999999999</v>
      </c>
      <c r="N528" s="33">
        <f>+'Weekly OPIS Data'!Q388</f>
        <v>3.7560208235294112</v>
      </c>
      <c r="O528" s="33">
        <f>+'Weekly OPIS Data'!F388</f>
        <v>3.0724</v>
      </c>
    </row>
    <row r="529" spans="2:15" hidden="1" x14ac:dyDescent="0.2">
      <c r="B529" s="35">
        <v>41653</v>
      </c>
      <c r="C529" s="33">
        <f>+'Weekly OPIS Data'!M389</f>
        <v>3.5477954823529405</v>
      </c>
      <c r="D529" s="33">
        <f>+'Weekly OPIS Data'!D389</f>
        <v>2.8986999999999998</v>
      </c>
      <c r="N529" s="33">
        <f>+'Weekly OPIS Data'!Q389</f>
        <v>3.7098913235294111</v>
      </c>
      <c r="O529" s="33">
        <f>+'Weekly OPIS Data'!F389</f>
        <v>3.0265</v>
      </c>
    </row>
    <row r="530" spans="2:15" hidden="1" x14ac:dyDescent="0.2">
      <c r="B530" s="35">
        <v>41660</v>
      </c>
      <c r="C530" s="33">
        <f>+'Weekly OPIS Data'!M390</f>
        <v>3.6022274823529417</v>
      </c>
      <c r="D530" s="33">
        <f>+'Weekly OPIS Data'!D390</f>
        <v>2.9527000000000001</v>
      </c>
      <c r="N530" s="33">
        <f>+'Weekly OPIS Data'!Q390</f>
        <v>3.7054693235294112</v>
      </c>
      <c r="O530" s="33">
        <f>+'Weekly OPIS Data'!F390</f>
        <v>3.0221</v>
      </c>
    </row>
    <row r="531" spans="2:15" hidden="1" x14ac:dyDescent="0.2">
      <c r="B531" s="35">
        <v>41667</v>
      </c>
      <c r="C531" s="33">
        <f>+'Weekly OPIS Data'!M391</f>
        <v>3.6408338823529416</v>
      </c>
      <c r="D531" s="33">
        <f>+'Weekly OPIS Data'!D391</f>
        <v>2.9910000000000001</v>
      </c>
      <c r="N531" s="33">
        <f>+'Weekly OPIS Data'!Q391</f>
        <v>3.7512973235294114</v>
      </c>
      <c r="O531" s="33">
        <f>+'Weekly OPIS Data'!F391</f>
        <v>3.0676999999999999</v>
      </c>
    </row>
    <row r="532" spans="2:15" hidden="1" x14ac:dyDescent="0.2">
      <c r="B532" s="35">
        <v>41674</v>
      </c>
      <c r="C532" s="33">
        <f>+'Weekly OPIS Data'!M392</f>
        <v>3.6545426823529414</v>
      </c>
      <c r="D532" s="33">
        <f>+'Weekly OPIS Data'!D392</f>
        <v>3.0045999999999999</v>
      </c>
      <c r="N532" s="33">
        <f>+'Weekly OPIS Data'!Q392</f>
        <v>3.8183308235294113</v>
      </c>
      <c r="O532" s="33">
        <f>+'Weekly OPIS Data'!F392</f>
        <v>3.1343999999999999</v>
      </c>
    </row>
    <row r="533" spans="2:15" hidden="1" x14ac:dyDescent="0.2">
      <c r="B533" s="35">
        <v>41681</v>
      </c>
      <c r="C533" s="33">
        <f>+'Weekly OPIS Data'!M393</f>
        <v>3.6054530823529412</v>
      </c>
      <c r="D533" s="33">
        <f>+'Weekly OPIS Data'!D393</f>
        <v>2.9559000000000002</v>
      </c>
      <c r="N533" s="33">
        <f>+'Weekly OPIS Data'!Q393</f>
        <v>3.8213458235294118</v>
      </c>
      <c r="O533" s="33">
        <f>+'Weekly OPIS Data'!F393</f>
        <v>3.1374</v>
      </c>
    </row>
    <row r="534" spans="2:15" hidden="1" x14ac:dyDescent="0.2">
      <c r="B534" s="35">
        <v>41688</v>
      </c>
      <c r="C534" s="33">
        <f>+'Weekly OPIS Data'!M394</f>
        <v>3.652829082352941</v>
      </c>
      <c r="D534" s="33">
        <f>+'Weekly OPIS Data'!D394</f>
        <v>3.0028999999999999</v>
      </c>
      <c r="N534" s="33">
        <f>+'Weekly OPIS Data'!Q394</f>
        <v>3.8409433235294115</v>
      </c>
      <c r="O534" s="33">
        <f>+'Weekly OPIS Data'!F394</f>
        <v>3.1568999999999998</v>
      </c>
    </row>
    <row r="535" spans="2:15" hidden="1" x14ac:dyDescent="0.2">
      <c r="B535" s="35">
        <v>41695</v>
      </c>
      <c r="C535" s="33">
        <f>+'Weekly OPIS Data'!M395</f>
        <v>3.686496282352941</v>
      </c>
      <c r="D535" s="33">
        <f>+'Weekly OPIS Data'!D395</f>
        <v>3.0363000000000002</v>
      </c>
      <c r="N535" s="33">
        <f>+'Weekly OPIS Data'!Q395</f>
        <v>3.9120973235294114</v>
      </c>
      <c r="O535" s="33">
        <f>+'Weekly OPIS Data'!F395</f>
        <v>3.2277</v>
      </c>
    </row>
    <row r="536" spans="2:15" hidden="1" x14ac:dyDescent="0.2">
      <c r="B536" s="35">
        <v>41702</v>
      </c>
      <c r="C536" s="33">
        <f>+'Weekly OPIS Data'!M396</f>
        <v>3.7441538823529417</v>
      </c>
      <c r="D536" s="33">
        <f>+'Weekly OPIS Data'!D396</f>
        <v>3.0935000000000001</v>
      </c>
      <c r="N536" s="33">
        <f>+'Weekly OPIS Data'!Q396</f>
        <v>3.9790303235294111</v>
      </c>
      <c r="O536" s="33">
        <f>+'Weekly OPIS Data'!F396</f>
        <v>3.2942999999999998</v>
      </c>
    </row>
    <row r="537" spans="2:15" hidden="1" x14ac:dyDescent="0.2">
      <c r="B537" s="35">
        <v>41709</v>
      </c>
      <c r="C537" s="33">
        <f>+'Weekly OPIS Data'!M397</f>
        <v>3.6779282823529416</v>
      </c>
      <c r="D537" s="33">
        <f>+'Weekly OPIS Data'!D397</f>
        <v>3.0278</v>
      </c>
      <c r="N537" s="33">
        <f>+'Weekly OPIS Data'!Q397</f>
        <v>3.9584278235294112</v>
      </c>
      <c r="O537" s="33">
        <f>+'Weekly OPIS Data'!F397</f>
        <v>3.2738</v>
      </c>
    </row>
    <row r="538" spans="2:15" hidden="1" x14ac:dyDescent="0.2">
      <c r="B538" s="35">
        <v>41716</v>
      </c>
      <c r="C538" s="33">
        <f>+'Weekly OPIS Data'!M398</f>
        <v>3.624907482352941</v>
      </c>
      <c r="D538" s="33">
        <f>+'Weekly OPIS Data'!D398</f>
        <v>2.9752000000000001</v>
      </c>
      <c r="N538" s="33">
        <f>+'Weekly OPIS Data'!Q398</f>
        <v>3.9022483235294114</v>
      </c>
      <c r="O538" s="33">
        <f>+'Weekly OPIS Data'!F398</f>
        <v>3.2179000000000002</v>
      </c>
    </row>
    <row r="539" spans="2:15" hidden="1" x14ac:dyDescent="0.2">
      <c r="B539" s="35">
        <v>41723</v>
      </c>
      <c r="C539" s="33">
        <f>+'Weekly OPIS Data'!M399</f>
        <v>3.6675458823529414</v>
      </c>
      <c r="D539" s="33">
        <f>+'Weekly OPIS Data'!D399</f>
        <v>3.0175000000000001</v>
      </c>
      <c r="N539" s="33">
        <f>+'Weekly OPIS Data'!Q399</f>
        <v>3.900539823529412</v>
      </c>
      <c r="O539" s="33">
        <f>+'Weekly OPIS Data'!F399</f>
        <v>3.2162000000000002</v>
      </c>
    </row>
    <row r="540" spans="2:15" hidden="1" x14ac:dyDescent="0.2">
      <c r="B540" s="35">
        <v>41730</v>
      </c>
      <c r="C540" s="33">
        <f>+'Weekly OPIS Data'!M400</f>
        <v>3.6724850823529414</v>
      </c>
      <c r="D540" s="33">
        <f>+'Weekly OPIS Data'!D400</f>
        <v>3.0224000000000002</v>
      </c>
      <c r="N540" s="33">
        <f>+'Weekly OPIS Data'!Q400</f>
        <v>3.8923993235294114</v>
      </c>
      <c r="O540" s="33">
        <f>+'Weekly OPIS Data'!F400</f>
        <v>3.2081</v>
      </c>
    </row>
    <row r="541" spans="2:15" hidden="1" x14ac:dyDescent="0.2">
      <c r="B541" s="35">
        <v>41737</v>
      </c>
      <c r="C541" s="33">
        <f>+'Weekly OPIS Data'!M401</f>
        <v>3.5543474823529406</v>
      </c>
      <c r="D541" s="33">
        <f>+'Weekly OPIS Data'!D401</f>
        <v>2.9051999999999998</v>
      </c>
      <c r="N541" s="33">
        <f>+'Weekly OPIS Data'!Q401</f>
        <v>3.819536823529412</v>
      </c>
      <c r="O541" s="33">
        <f>+'Weekly OPIS Data'!F401</f>
        <v>3.1356000000000002</v>
      </c>
    </row>
    <row r="542" spans="2:15" hidden="1" x14ac:dyDescent="0.2">
      <c r="B542" s="35">
        <v>41744</v>
      </c>
      <c r="C542" s="33">
        <f>+'Weekly OPIS Data'!M402</f>
        <v>3.6846818823529413</v>
      </c>
      <c r="D542" s="33">
        <f>+'Weekly OPIS Data'!D402</f>
        <v>3.0345</v>
      </c>
      <c r="N542" s="33">
        <f>+'Weekly OPIS Data'!Q402</f>
        <v>3.8856658235294113</v>
      </c>
      <c r="O542" s="33">
        <f>+'Weekly OPIS Data'!F402</f>
        <v>3.2014</v>
      </c>
    </row>
    <row r="543" spans="2:15" hidden="1" x14ac:dyDescent="0.2">
      <c r="B543" s="35">
        <v>41751</v>
      </c>
      <c r="C543" s="33">
        <f>+'Weekly OPIS Data'!M403</f>
        <v>3.7276226823529415</v>
      </c>
      <c r="D543" s="33">
        <f>+'Weekly OPIS Data'!D403</f>
        <v>3.0771000000000002</v>
      </c>
      <c r="N543" s="33">
        <f>+'Weekly OPIS Data'!Q403</f>
        <v>3.9037558235294112</v>
      </c>
      <c r="O543" s="33">
        <f>+'Weekly OPIS Data'!F403</f>
        <v>3.2193999999999998</v>
      </c>
    </row>
    <row r="544" spans="2:15" hidden="1" x14ac:dyDescent="0.2">
      <c r="B544" s="35">
        <v>41758</v>
      </c>
      <c r="C544" s="33">
        <f>+'Weekly OPIS Data'!M404</f>
        <v>3.6817586823529416</v>
      </c>
      <c r="D544" s="33">
        <f>+'Weekly OPIS Data'!D404</f>
        <v>3.0316000000000001</v>
      </c>
      <c r="N544" s="33">
        <f>+'Weekly OPIS Data'!Q404</f>
        <v>3.9139063235294111</v>
      </c>
      <c r="O544" s="33">
        <f>+'Weekly OPIS Data'!F404</f>
        <v>3.2294999999999998</v>
      </c>
    </row>
    <row r="545" spans="2:15" hidden="1" x14ac:dyDescent="0.2">
      <c r="B545" s="35">
        <v>41765</v>
      </c>
      <c r="C545" s="33">
        <f>+'Weekly OPIS Data'!M405</f>
        <v>3.645168282352941</v>
      </c>
      <c r="D545" s="33">
        <f>+'Weekly OPIS Data'!D405</f>
        <v>2.9952999999999999</v>
      </c>
      <c r="N545" s="33">
        <f>+'Weekly OPIS Data'!Q405</f>
        <v>3.8504908235294115</v>
      </c>
      <c r="O545" s="33">
        <f>+'Weekly OPIS Data'!F405</f>
        <v>3.1663999999999999</v>
      </c>
    </row>
    <row r="546" spans="2:15" hidden="1" x14ac:dyDescent="0.2">
      <c r="B546" s="35">
        <v>41772</v>
      </c>
      <c r="C546" s="33">
        <f>+'Weekly OPIS Data'!M406</f>
        <v>3.6829682823529408</v>
      </c>
      <c r="D546" s="33">
        <f>+'Weekly OPIS Data'!D406</f>
        <v>3.0327999999999999</v>
      </c>
      <c r="N546" s="33">
        <f>+'Weekly OPIS Data'!Q406</f>
        <v>3.8649628235294111</v>
      </c>
      <c r="O546" s="33">
        <f>+'Weekly OPIS Data'!F406</f>
        <v>3.1808000000000001</v>
      </c>
    </row>
    <row r="547" spans="2:15" hidden="1" x14ac:dyDescent="0.2">
      <c r="B547" s="35">
        <v>41779</v>
      </c>
      <c r="C547" s="33">
        <f>+'Weekly OPIS Data'!M407</f>
        <v>3.6931490823529414</v>
      </c>
      <c r="D547" s="33">
        <f>+'Weekly OPIS Data'!D407</f>
        <v>3.0428999999999999</v>
      </c>
      <c r="N547" s="33">
        <f>+'Weekly OPIS Data'!Q407</f>
        <v>3.8667718235294117</v>
      </c>
      <c r="O547" s="33">
        <f>+'Weekly OPIS Data'!F407</f>
        <v>3.1825999999999999</v>
      </c>
    </row>
    <row r="548" spans="2:15" hidden="1" x14ac:dyDescent="0.2">
      <c r="B548" s="35">
        <v>41786</v>
      </c>
      <c r="C548" s="33">
        <f>+'Weekly OPIS Data'!M408</f>
        <v>3.759173082352941</v>
      </c>
      <c r="D548" s="33">
        <f>+'Weekly OPIS Data'!D408</f>
        <v>3.1084000000000001</v>
      </c>
      <c r="N548" s="33">
        <f>+'Weekly OPIS Data'!Q408</f>
        <v>3.8924998235294117</v>
      </c>
      <c r="O548" s="33">
        <f>+'Weekly OPIS Data'!F408</f>
        <v>3.2082000000000002</v>
      </c>
    </row>
    <row r="549" spans="2:15" hidden="1" x14ac:dyDescent="0.2">
      <c r="B549" s="35">
        <v>41793</v>
      </c>
      <c r="C549" s="33">
        <f>+'Weekly OPIS Data'!M409</f>
        <v>3.6866978823529415</v>
      </c>
      <c r="D549" s="33">
        <f>+'Weekly OPIS Data'!D409</f>
        <v>3.0365000000000002</v>
      </c>
      <c r="N549" s="33">
        <f>+'Weekly OPIS Data'!Q409</f>
        <v>3.8676763235294116</v>
      </c>
      <c r="O549" s="33">
        <f>+'Weekly OPIS Data'!F409</f>
        <v>3.1835</v>
      </c>
    </row>
    <row r="550" spans="2:15" hidden="1" x14ac:dyDescent="0.2">
      <c r="B550" s="35">
        <v>41800</v>
      </c>
      <c r="C550" s="33">
        <f>+'Weekly OPIS Data'!M410</f>
        <v>3.7126034823529412</v>
      </c>
      <c r="D550" s="33">
        <f>+'Weekly OPIS Data'!D410</f>
        <v>3.0621999999999998</v>
      </c>
      <c r="N550" s="33">
        <f>+'Weekly OPIS Data'!Q410</f>
        <v>3.865565823529411</v>
      </c>
      <c r="O550" s="33">
        <f>+'Weekly OPIS Data'!F410</f>
        <v>3.1814</v>
      </c>
    </row>
    <row r="551" spans="2:15" hidden="1" x14ac:dyDescent="0.2">
      <c r="B551" s="35">
        <v>41807</v>
      </c>
      <c r="C551" s="33">
        <f>+'Weekly OPIS Data'!M411</f>
        <v>3.8202578823529407</v>
      </c>
      <c r="D551" s="33">
        <f>+'Weekly OPIS Data'!D411</f>
        <v>3.169</v>
      </c>
      <c r="N551" s="33">
        <f>+'Weekly OPIS Data'!Q411</f>
        <v>3.9329008235294118</v>
      </c>
      <c r="O551" s="33">
        <f>+'Weekly OPIS Data'!F411</f>
        <v>3.2484000000000002</v>
      </c>
    </row>
    <row r="552" spans="2:15" hidden="1" x14ac:dyDescent="0.2">
      <c r="B552" s="35">
        <v>41814</v>
      </c>
      <c r="C552" s="33">
        <f>+'Weekly OPIS Data'!M412</f>
        <v>3.8167298823529414</v>
      </c>
      <c r="D552" s="33">
        <f>+'Weekly OPIS Data'!D412</f>
        <v>3.1655000000000002</v>
      </c>
      <c r="N552" s="33">
        <f>+'Weekly OPIS Data'!Q412</f>
        <v>3.9502873235294116</v>
      </c>
      <c r="O552" s="33">
        <f>+'Weekly OPIS Data'!F412</f>
        <v>3.2656999999999998</v>
      </c>
    </row>
    <row r="553" spans="2:15" hidden="1" x14ac:dyDescent="0.2">
      <c r="B553" s="35">
        <v>41821</v>
      </c>
      <c r="C553" s="33">
        <f>+'Weekly OPIS Data'!M413</f>
        <v>3.6874034823529414</v>
      </c>
      <c r="D553" s="33">
        <f>+'Weekly OPIS Data'!D413</f>
        <v>3.0371999999999999</v>
      </c>
      <c r="N553" s="33">
        <f>+'Weekly OPIS Data'!Q413</f>
        <v>3.8845603235294117</v>
      </c>
      <c r="O553" s="33">
        <f>+'Weekly OPIS Data'!F413</f>
        <v>3.2002999999999999</v>
      </c>
    </row>
    <row r="554" spans="2:15" hidden="1" x14ac:dyDescent="0.2">
      <c r="B554" s="35">
        <v>41828</v>
      </c>
      <c r="C554" s="33">
        <f>+'Weekly OPIS Data'!M414</f>
        <v>3.5581778823529406</v>
      </c>
      <c r="D554" s="33">
        <f>+'Weekly OPIS Data'!D414</f>
        <v>2.9089999999999998</v>
      </c>
      <c r="N554" s="33">
        <f>+'Weekly OPIS Data'!Q414</f>
        <v>3.768985323529412</v>
      </c>
      <c r="O554" s="33">
        <f>+'Weekly OPIS Data'!F414</f>
        <v>3.0853000000000002</v>
      </c>
    </row>
    <row r="555" spans="2:15" hidden="1" x14ac:dyDescent="0.2">
      <c r="B555" s="35">
        <v>41835</v>
      </c>
      <c r="C555" s="33">
        <f>+'Weekly OPIS Data'!M415</f>
        <v>3.5443682823529414</v>
      </c>
      <c r="D555" s="33">
        <f>+'Weekly OPIS Data'!D415</f>
        <v>2.8953000000000002</v>
      </c>
      <c r="N555" s="33">
        <f>+'Weekly OPIS Data'!Q415</f>
        <v>3.6959218235294111</v>
      </c>
      <c r="O555" s="33">
        <f>+'Weekly OPIS Data'!F415</f>
        <v>3.0125999999999999</v>
      </c>
    </row>
    <row r="556" spans="2:15" hidden="1" x14ac:dyDescent="0.2">
      <c r="B556" s="35">
        <v>41842</v>
      </c>
      <c r="C556" s="33">
        <f>+'Weekly OPIS Data'!M416</f>
        <v>3.590837082352941</v>
      </c>
      <c r="D556" s="33">
        <f>+'Weekly OPIS Data'!D416</f>
        <v>2.9413999999999998</v>
      </c>
      <c r="N556" s="33">
        <f>+'Weekly OPIS Data'!Q416</f>
        <v>3.692705823529411</v>
      </c>
      <c r="O556" s="33">
        <f>+'Weekly OPIS Data'!F416</f>
        <v>3.0093999999999999</v>
      </c>
    </row>
    <row r="557" spans="2:15" hidden="1" x14ac:dyDescent="0.2">
      <c r="B557" s="35">
        <v>41849</v>
      </c>
      <c r="C557" s="33">
        <f>+'Weekly OPIS Data'!M417</f>
        <v>3.6590786823529413</v>
      </c>
      <c r="D557" s="33">
        <f>+'Weekly OPIS Data'!D417</f>
        <v>3.0091000000000001</v>
      </c>
      <c r="N557" s="33">
        <f>+'Weekly OPIS Data'!Q417</f>
        <v>3.7262728235294116</v>
      </c>
      <c r="O557" s="33">
        <f>+'Weekly OPIS Data'!F417</f>
        <v>3.0428000000000002</v>
      </c>
    </row>
    <row r="558" spans="2:15" hidden="1" x14ac:dyDescent="0.2">
      <c r="B558" s="35">
        <v>41856</v>
      </c>
      <c r="C558" s="33">
        <f>+'Weekly OPIS Data'!M418</f>
        <v>3.6512162823529408</v>
      </c>
      <c r="D558" s="33">
        <f>+'Weekly OPIS Data'!D418</f>
        <v>3.0013000000000001</v>
      </c>
      <c r="N558" s="33">
        <f>+'Weekly OPIS Data'!Q418</f>
        <v>3.7614478235294113</v>
      </c>
      <c r="O558" s="33">
        <f>+'Weekly OPIS Data'!F418</f>
        <v>3.0777999999999999</v>
      </c>
    </row>
    <row r="559" spans="2:15" hidden="1" x14ac:dyDescent="0.2">
      <c r="B559" s="35">
        <v>41863</v>
      </c>
      <c r="C559" s="33">
        <f>+'Weekly OPIS Data'!M419</f>
        <v>3.6630098823529407</v>
      </c>
      <c r="D559" s="33">
        <f>+'Weekly OPIS Data'!D419</f>
        <v>3.0129999999999999</v>
      </c>
      <c r="N559" s="33">
        <f>+'Weekly OPIS Data'!Q419</f>
        <v>3.7955173235294115</v>
      </c>
      <c r="O559" s="33">
        <f>+'Weekly OPIS Data'!F419</f>
        <v>3.1116999999999999</v>
      </c>
    </row>
    <row r="560" spans="2:15" hidden="1" x14ac:dyDescent="0.2">
      <c r="B560" s="35">
        <v>41870</v>
      </c>
      <c r="C560" s="33">
        <f>+'Weekly OPIS Data'!M420</f>
        <v>3.591240282352941</v>
      </c>
      <c r="D560" s="33">
        <f>+'Weekly OPIS Data'!D420</f>
        <v>2.9418000000000002</v>
      </c>
      <c r="N560" s="33">
        <f>+'Weekly OPIS Data'!Q420</f>
        <v>3.7666738235294117</v>
      </c>
      <c r="O560" s="33">
        <f>+'Weekly OPIS Data'!F420</f>
        <v>3.0830000000000002</v>
      </c>
    </row>
    <row r="561" spans="2:15" hidden="1" x14ac:dyDescent="0.2">
      <c r="B561" s="35">
        <v>41877</v>
      </c>
      <c r="C561" s="33">
        <f>+'Weekly OPIS Data'!M421</f>
        <v>3.7724786823529408</v>
      </c>
      <c r="D561" s="33">
        <f>+'Weekly OPIS Data'!D421</f>
        <v>3.1215999999999999</v>
      </c>
      <c r="N561" s="33">
        <f>+'Weekly OPIS Data'!Q421</f>
        <v>3.8534053235294117</v>
      </c>
      <c r="O561" s="33">
        <f>+'Weekly OPIS Data'!F421</f>
        <v>3.1692999999999998</v>
      </c>
    </row>
    <row r="562" spans="2:15" hidden="1" x14ac:dyDescent="0.2">
      <c r="B562" s="35">
        <v>41884</v>
      </c>
      <c r="C562" s="33">
        <f>+'Weekly OPIS Data'!M422</f>
        <v>3.9490802823529414</v>
      </c>
      <c r="D562" s="33">
        <f>+'Weekly OPIS Data'!D422</f>
        <v>3.2968000000000002</v>
      </c>
      <c r="N562" s="33">
        <f>+'Weekly OPIS Data'!Q422</f>
        <v>3.9730003235294111</v>
      </c>
      <c r="O562" s="33">
        <f>+'Weekly OPIS Data'!F422</f>
        <v>3.2883</v>
      </c>
    </row>
    <row r="563" spans="2:15" hidden="1" x14ac:dyDescent="0.2">
      <c r="B563" s="35">
        <v>41891</v>
      </c>
      <c r="C563" s="33">
        <f>+'Weekly OPIS Data'!M423</f>
        <v>3.897269082352941</v>
      </c>
      <c r="D563" s="33">
        <f>+'Weekly OPIS Data'!D423</f>
        <v>3.2454000000000001</v>
      </c>
      <c r="N563" s="33">
        <f>+'Weekly OPIS Data'!Q423</f>
        <v>4.0045573235294114</v>
      </c>
      <c r="O563" s="33">
        <f>+'Weekly OPIS Data'!F423</f>
        <v>3.3197000000000001</v>
      </c>
    </row>
    <row r="564" spans="2:15" hidden="1" x14ac:dyDescent="0.2">
      <c r="B564" s="35">
        <v>41898</v>
      </c>
      <c r="C564" s="33">
        <f>+'Weekly OPIS Data'!M424</f>
        <v>3.770664282352941</v>
      </c>
      <c r="D564" s="33">
        <f>+'Weekly OPIS Data'!D424</f>
        <v>3.1198000000000001</v>
      </c>
      <c r="N564" s="33">
        <f>+'Weekly OPIS Data'!Q424</f>
        <v>3.9103888235294111</v>
      </c>
      <c r="O564" s="33">
        <f>+'Weekly OPIS Data'!F424</f>
        <v>3.226</v>
      </c>
    </row>
    <row r="565" spans="2:15" hidden="1" x14ac:dyDescent="0.2">
      <c r="B565" s="35">
        <v>41905</v>
      </c>
      <c r="C565" s="33">
        <f>+'Weekly OPIS Data'!M425</f>
        <v>3.4799570823529411</v>
      </c>
      <c r="D565" s="33">
        <f>+'Weekly OPIS Data'!D425</f>
        <v>2.8313999999999999</v>
      </c>
      <c r="N565" s="33">
        <f>+'Weekly OPIS Data'!Q425</f>
        <v>3.7312978235294114</v>
      </c>
      <c r="O565" s="33">
        <f>+'Weekly OPIS Data'!F425</f>
        <v>3.0478000000000001</v>
      </c>
    </row>
    <row r="566" spans="2:15" hidden="1" x14ac:dyDescent="0.2">
      <c r="B566" s="35">
        <v>41912</v>
      </c>
      <c r="C566" s="33">
        <f>+'Weekly OPIS Data'!M426</f>
        <v>3.4922546823529412</v>
      </c>
      <c r="D566" s="33">
        <f>+'Weekly OPIS Data'!D426</f>
        <v>2.8435999999999999</v>
      </c>
      <c r="N566" s="33">
        <f>+'Weekly OPIS Data'!Q426</f>
        <v>3.6827563235294116</v>
      </c>
      <c r="O566" s="33">
        <f>+'Weekly OPIS Data'!F426</f>
        <v>2.9994999999999998</v>
      </c>
    </row>
    <row r="567" spans="2:15" hidden="1" x14ac:dyDescent="0.2">
      <c r="B567" s="35">
        <v>41919</v>
      </c>
      <c r="C567" s="33">
        <f>+'Weekly OPIS Data'!M427</f>
        <v>3.4403426823529415</v>
      </c>
      <c r="D567" s="33">
        <f>+'Weekly OPIS Data'!D427</f>
        <v>2.7921</v>
      </c>
      <c r="N567" s="33">
        <f>+'Weekly OPIS Data'!Q427</f>
        <v>3.5772313235294115</v>
      </c>
      <c r="O567" s="33">
        <f>+'Weekly OPIS Data'!F427</f>
        <v>2.8944999999999999</v>
      </c>
    </row>
    <row r="568" spans="2:15" hidden="1" x14ac:dyDescent="0.2">
      <c r="B568" s="35">
        <v>41926</v>
      </c>
      <c r="C568" s="33">
        <f>+'Weekly OPIS Data'!M428</f>
        <v>3.2945858823529415</v>
      </c>
      <c r="D568" s="33">
        <f>+'Weekly OPIS Data'!D428</f>
        <v>2.6475</v>
      </c>
      <c r="N568" s="33">
        <f>+'Weekly OPIS Data'!Q428</f>
        <v>3.4661788235294111</v>
      </c>
      <c r="O568" s="33">
        <f>+'Weekly OPIS Data'!F428</f>
        <v>2.7839999999999998</v>
      </c>
    </row>
    <row r="569" spans="2:15" hidden="1" x14ac:dyDescent="0.2">
      <c r="B569" s="35">
        <v>41933</v>
      </c>
      <c r="C569" s="33">
        <f>+'Weekly OPIS Data'!M429</f>
        <v>3.2300738823529409</v>
      </c>
      <c r="D569" s="33">
        <f>+'Weekly OPIS Data'!D429</f>
        <v>2.5834999999999999</v>
      </c>
      <c r="N569" s="33">
        <f>+'Weekly OPIS Data'!Q429</f>
        <v>3.4532143235294113</v>
      </c>
      <c r="O569" s="33">
        <f>+'Weekly OPIS Data'!F429</f>
        <v>2.7711000000000001</v>
      </c>
    </row>
    <row r="570" spans="2:15" hidden="1" x14ac:dyDescent="0.2">
      <c r="B570" s="35">
        <v>41940</v>
      </c>
      <c r="C570" s="33">
        <f>+'Weekly OPIS Data'!M430</f>
        <v>3.2393474823529411</v>
      </c>
      <c r="D570" s="33">
        <f>+'Weekly OPIS Data'!D430</f>
        <v>2.5926999999999998</v>
      </c>
      <c r="N570" s="33">
        <f>+'Weekly OPIS Data'!Q430</f>
        <v>3.4582393235294111</v>
      </c>
      <c r="O570" s="33">
        <f>+'Weekly OPIS Data'!F430</f>
        <v>2.7761</v>
      </c>
    </row>
    <row r="571" spans="2:15" hidden="1" x14ac:dyDescent="0.2">
      <c r="B571" s="35">
        <v>41947</v>
      </c>
      <c r="C571" s="33">
        <f>+'Weekly OPIS Data'!M431</f>
        <v>3.230477082352941</v>
      </c>
      <c r="D571" s="33">
        <f>+'Weekly OPIS Data'!D431</f>
        <v>2.5838999999999999</v>
      </c>
      <c r="N571" s="33">
        <f>+'Weekly OPIS Data'!Q431</f>
        <v>3.4542193235294114</v>
      </c>
      <c r="O571" s="33">
        <f>+'Weekly OPIS Data'!F431</f>
        <v>2.7721</v>
      </c>
    </row>
    <row r="572" spans="2:15" hidden="1" x14ac:dyDescent="0.2">
      <c r="B572" s="35">
        <v>41954</v>
      </c>
      <c r="C572" s="33">
        <f>+'Weekly OPIS Data'!M432</f>
        <v>3.303557082352941</v>
      </c>
      <c r="D572" s="33">
        <f>+'Weekly OPIS Data'!D432</f>
        <v>2.6564000000000001</v>
      </c>
      <c r="N572" s="33">
        <f>+'Weekly OPIS Data'!Q432</f>
        <v>3.5178358235294116</v>
      </c>
      <c r="O572" s="33">
        <f>+'Weekly OPIS Data'!F432</f>
        <v>2.8353999999999999</v>
      </c>
    </row>
    <row r="573" spans="2:15" hidden="1" x14ac:dyDescent="0.2">
      <c r="B573" s="35">
        <v>41961</v>
      </c>
      <c r="C573" s="33">
        <f>+'Weekly OPIS Data'!M433</f>
        <v>3.2513426823529414</v>
      </c>
      <c r="D573" s="33">
        <f>+'Weekly OPIS Data'!D433</f>
        <v>2.6046</v>
      </c>
      <c r="N573" s="33">
        <f>+'Weekly OPIS Data'!Q433</f>
        <v>3.4163308235294112</v>
      </c>
      <c r="O573" s="33">
        <f>+'Weekly OPIS Data'!F433</f>
        <v>2.7343999999999999</v>
      </c>
    </row>
    <row r="574" spans="2:15" hidden="1" x14ac:dyDescent="0.2">
      <c r="B574" s="35">
        <v>41968</v>
      </c>
      <c r="C574" s="33">
        <f>+'Weekly OPIS Data'!M434</f>
        <v>3.1649570823529407</v>
      </c>
      <c r="D574" s="33">
        <f>+'Weekly OPIS Data'!D434</f>
        <v>2.5188999999999999</v>
      </c>
      <c r="N574" s="33">
        <f>+'Weekly OPIS Data'!Q434</f>
        <v>3.3828643235294109</v>
      </c>
      <c r="O574" s="33">
        <f>+'Weekly OPIS Data'!F434</f>
        <v>2.7010999999999998</v>
      </c>
    </row>
    <row r="575" spans="2:15" hidden="1" x14ac:dyDescent="0.2">
      <c r="B575" s="35">
        <v>41975</v>
      </c>
      <c r="C575" s="33">
        <f>+'Weekly OPIS Data'!M435</f>
        <v>2.9376530823529414</v>
      </c>
      <c r="D575" s="33">
        <f>+'Weekly OPIS Data'!D435</f>
        <v>2.2934000000000001</v>
      </c>
      <c r="N575" s="33">
        <f>+'Weekly OPIS Data'!Q435</f>
        <v>3.2322148235294117</v>
      </c>
      <c r="O575" s="33">
        <f>+'Weekly OPIS Data'!F435</f>
        <v>2.5512000000000001</v>
      </c>
    </row>
    <row r="576" spans="2:15" hidden="1" x14ac:dyDescent="0.2">
      <c r="B576" s="35">
        <v>41982</v>
      </c>
      <c r="C576" s="33">
        <f>+'Weekly OPIS Data'!M436</f>
        <v>2.7057122823529411</v>
      </c>
      <c r="D576" s="33">
        <f>+'Weekly OPIS Data'!D436</f>
        <v>2.0632999999999999</v>
      </c>
      <c r="N576" s="33">
        <f>+'Weekly OPIS Data'!Q436</f>
        <v>2.9688043235294117</v>
      </c>
      <c r="O576" s="33">
        <f>+'Weekly OPIS Data'!F436</f>
        <v>2.2890999999999999</v>
      </c>
    </row>
    <row r="577" spans="2:15" hidden="1" x14ac:dyDescent="0.2">
      <c r="B577" s="35">
        <v>41989</v>
      </c>
      <c r="C577" s="33">
        <f>+'Weekly OPIS Data'!M437</f>
        <v>2.5923122823529412</v>
      </c>
      <c r="D577" s="33">
        <f>+'Weekly OPIS Data'!D437</f>
        <v>1.9508000000000001</v>
      </c>
      <c r="N577" s="33">
        <f>+'Weekly OPIS Data'!Q437</f>
        <v>2.6132353235294117</v>
      </c>
      <c r="O577" s="33">
        <f>+'Weekly OPIS Data'!F437</f>
        <v>1.9353</v>
      </c>
    </row>
    <row r="578" spans="2:15" hidden="1" x14ac:dyDescent="0.2">
      <c r="B578" s="35">
        <v>41996</v>
      </c>
      <c r="C578" s="33">
        <f>+'Weekly OPIS Data'!M438</f>
        <v>2.5228610823529412</v>
      </c>
      <c r="D578" s="33">
        <f>+'Weekly OPIS Data'!D438</f>
        <v>1.8818999999999999</v>
      </c>
      <c r="N578" s="33">
        <f>+'Weekly OPIS Data'!Q438</f>
        <v>2.4711283235294115</v>
      </c>
      <c r="O578" s="33">
        <f>+'Weekly OPIS Data'!F438</f>
        <v>1.7939000000000001</v>
      </c>
    </row>
    <row r="579" spans="2:15" hidden="1" x14ac:dyDescent="0.2">
      <c r="B579" s="35">
        <v>42003</v>
      </c>
      <c r="C579" s="33">
        <f>+'Weekly OPIS Data'!M439</f>
        <v>2.3919218823529409</v>
      </c>
      <c r="D579" s="33">
        <f>+'Weekly OPIS Data'!D439</f>
        <v>1.752</v>
      </c>
      <c r="N579" s="33">
        <f>+'Weekly OPIS Data'!Q439</f>
        <v>2.4464053235294116</v>
      </c>
      <c r="O579" s="33">
        <f>+'Weekly OPIS Data'!F439</f>
        <v>1.7693000000000001</v>
      </c>
    </row>
    <row r="580" spans="2:15" hidden="1" x14ac:dyDescent="0.2">
      <c r="B580" s="35">
        <v>42010</v>
      </c>
      <c r="C580" s="33">
        <f>+'Weekly OPIS Data'!M440</f>
        <v>2.2875938823529411</v>
      </c>
      <c r="D580" s="33">
        <f>+'Weekly OPIS Data'!D440</f>
        <v>1.6485000000000001</v>
      </c>
      <c r="N580" s="33">
        <f>+'Weekly OPIS Data'!Q440</f>
        <v>2.3987683235294117</v>
      </c>
      <c r="O580" s="33">
        <f>+'Weekly OPIS Data'!F440</f>
        <v>1.7219</v>
      </c>
    </row>
    <row r="581" spans="2:15" hidden="1" x14ac:dyDescent="0.2">
      <c r="B581" s="35">
        <v>42017</v>
      </c>
      <c r="C581" s="33">
        <f>+'Weekly OPIS Data'!M441</f>
        <v>2.1871970823529407</v>
      </c>
      <c r="D581" s="33">
        <f>+'Weekly OPIS Data'!D441</f>
        <v>1.5488999999999999</v>
      </c>
      <c r="N581" s="33">
        <f>+'Weekly OPIS Data'!Q441</f>
        <v>2.2326418235294119</v>
      </c>
      <c r="O581" s="33">
        <f>+'Weekly OPIS Data'!F441</f>
        <v>1.5566</v>
      </c>
    </row>
    <row r="582" spans="2:15" hidden="1" x14ac:dyDescent="0.2">
      <c r="B582" s="35">
        <v>42024</v>
      </c>
      <c r="C582" s="33">
        <f>+'Weekly OPIS Data'!M442</f>
        <v>2.2078610823529408</v>
      </c>
      <c r="D582" s="33">
        <f>+'Weekly OPIS Data'!D442</f>
        <v>1.5693999999999999</v>
      </c>
      <c r="N582" s="33">
        <f>+'Weekly OPIS Data'!Q442</f>
        <v>2.1714373235294118</v>
      </c>
      <c r="O582" s="33">
        <f>+'Weekly OPIS Data'!F442</f>
        <v>1.4957</v>
      </c>
    </row>
    <row r="583" spans="2:15" hidden="1" x14ac:dyDescent="0.2">
      <c r="B583" s="35">
        <v>42031</v>
      </c>
      <c r="C583" s="33">
        <f>+'Weekly OPIS Data'!M443</f>
        <v>2.2111874823529414</v>
      </c>
      <c r="D583" s="33">
        <f>+'Weekly OPIS Data'!D443</f>
        <v>1.5727</v>
      </c>
      <c r="N583" s="33">
        <f>+'Weekly OPIS Data'!Q443</f>
        <v>2.2028938235294113</v>
      </c>
      <c r="O583" s="33">
        <f>+'Weekly OPIS Data'!F443</f>
        <v>1.5269999999999999</v>
      </c>
    </row>
    <row r="584" spans="2:15" hidden="1" x14ac:dyDescent="0.2">
      <c r="B584" s="35">
        <v>42038</v>
      </c>
      <c r="C584" s="33">
        <f>+'Weekly OPIS Data'!M444</f>
        <v>2.390813082352941</v>
      </c>
      <c r="D584" s="33">
        <f>+'Weekly OPIS Data'!D444</f>
        <v>1.7508999999999999</v>
      </c>
      <c r="N584" s="33">
        <f>+'Weekly OPIS Data'!Q444</f>
        <v>2.3512318235294116</v>
      </c>
      <c r="O584" s="33">
        <f>+'Weekly OPIS Data'!F444</f>
        <v>1.6746000000000001</v>
      </c>
    </row>
    <row r="585" spans="2:15" hidden="1" x14ac:dyDescent="0.2">
      <c r="B585" s="35">
        <v>42045</v>
      </c>
      <c r="C585" s="33">
        <f>+'Weekly OPIS Data'!M445</f>
        <v>2.571749082352941</v>
      </c>
      <c r="D585" s="33">
        <f>+'Weekly OPIS Data'!D445</f>
        <v>1.9303999999999999</v>
      </c>
      <c r="N585" s="33">
        <f>+'Weekly OPIS Data'!Q445</f>
        <v>2.4990673235294114</v>
      </c>
      <c r="O585" s="33">
        <f>+'Weekly OPIS Data'!F445</f>
        <v>1.8217000000000001</v>
      </c>
    </row>
    <row r="586" spans="2:15" hidden="1" x14ac:dyDescent="0.2">
      <c r="B586" s="35">
        <v>42052</v>
      </c>
      <c r="C586" s="33">
        <f>+'Weekly OPIS Data'!M446</f>
        <v>2.6624690823529411</v>
      </c>
      <c r="D586" s="33">
        <f>+'Weekly OPIS Data'!D446</f>
        <v>2.0204</v>
      </c>
      <c r="N586" s="33">
        <f>+'Weekly OPIS Data'!Q446</f>
        <v>2.6178583235294113</v>
      </c>
      <c r="O586" s="33">
        <f>+'Weekly OPIS Data'!F446</f>
        <v>1.9399</v>
      </c>
    </row>
    <row r="587" spans="2:15" hidden="1" x14ac:dyDescent="0.2">
      <c r="B587" s="35">
        <v>42059</v>
      </c>
      <c r="C587" s="33">
        <f>+'Weekly OPIS Data'!M447</f>
        <v>2.7217394823529411</v>
      </c>
      <c r="D587" s="33">
        <f>+'Weekly OPIS Data'!D447</f>
        <v>2.0792000000000002</v>
      </c>
      <c r="N587" s="33">
        <f>+'Weekly OPIS Data'!Q447</f>
        <v>2.7337348235294119</v>
      </c>
      <c r="O587" s="33">
        <f>+'Weekly OPIS Data'!F447</f>
        <v>2.0552000000000001</v>
      </c>
    </row>
    <row r="588" spans="2:15" hidden="1" x14ac:dyDescent="0.2">
      <c r="B588" s="35">
        <v>42066</v>
      </c>
      <c r="C588" s="33">
        <f>+'Weekly OPIS Data'!M448</f>
        <v>2.6415026823529413</v>
      </c>
      <c r="D588" s="33">
        <f>+'Weekly OPIS Data'!D448</f>
        <v>1.9996</v>
      </c>
      <c r="N588" s="33">
        <f>+'Weekly OPIS Data'!Q448</f>
        <v>2.782376823529412</v>
      </c>
      <c r="O588" s="33">
        <f>+'Weekly OPIS Data'!F448</f>
        <v>2.1036000000000001</v>
      </c>
    </row>
    <row r="589" spans="2:15" hidden="1" x14ac:dyDescent="0.2">
      <c r="B589" s="35">
        <v>42073</v>
      </c>
      <c r="C589" s="33">
        <f>+'Weekly OPIS Data'!M449</f>
        <v>2.5565282823529412</v>
      </c>
      <c r="D589" s="33">
        <f>+'Weekly OPIS Data'!D449</f>
        <v>1.9153</v>
      </c>
      <c r="N589" s="33">
        <f>+'Weekly OPIS Data'!Q449</f>
        <v>2.738558823529412</v>
      </c>
      <c r="O589" s="33">
        <f>+'Weekly OPIS Data'!F449</f>
        <v>2.06</v>
      </c>
    </row>
    <row r="590" spans="2:15" hidden="1" x14ac:dyDescent="0.2">
      <c r="B590" s="35">
        <v>42080</v>
      </c>
      <c r="C590" s="33">
        <f>+'Weekly OPIS Data'!M450</f>
        <v>2.4041186823529408</v>
      </c>
      <c r="D590" s="33">
        <f>+'Weekly OPIS Data'!D450</f>
        <v>1.7641</v>
      </c>
      <c r="N590" s="33">
        <f>+'Weekly OPIS Data'!Q450</f>
        <v>2.5650958235294112</v>
      </c>
      <c r="O590" s="33">
        <f>+'Weekly OPIS Data'!F450</f>
        <v>1.8874</v>
      </c>
    </row>
    <row r="591" spans="2:15" hidden="1" x14ac:dyDescent="0.2">
      <c r="B591" s="35">
        <v>42087</v>
      </c>
      <c r="C591" s="33">
        <f>+'Weekly OPIS Data'!M451</f>
        <v>2.3726690823529415</v>
      </c>
      <c r="D591" s="33">
        <f>+'Weekly OPIS Data'!D451</f>
        <v>1.7329000000000001</v>
      </c>
      <c r="N591" s="33">
        <f>+'Weekly OPIS Data'!Q451</f>
        <v>2.4798718235294115</v>
      </c>
      <c r="O591" s="33">
        <f>+'Weekly OPIS Data'!F451</f>
        <v>1.8026</v>
      </c>
    </row>
    <row r="592" spans="2:15" hidden="1" x14ac:dyDescent="0.2">
      <c r="B592" s="35">
        <v>42094</v>
      </c>
      <c r="C592" s="33">
        <f>+'Weekly OPIS Data'!M452</f>
        <v>2.3921234823529414</v>
      </c>
      <c r="D592" s="33">
        <f>+'Weekly OPIS Data'!D452</f>
        <v>1.7522</v>
      </c>
      <c r="N592" s="33">
        <f>+'Weekly OPIS Data'!Q452</f>
        <v>2.4191698235294119</v>
      </c>
      <c r="O592" s="33">
        <f>+'Weekly OPIS Data'!F452</f>
        <v>1.7422</v>
      </c>
    </row>
    <row r="593" spans="2:15" hidden="1" x14ac:dyDescent="0.2">
      <c r="B593" s="35">
        <v>42101</v>
      </c>
      <c r="C593" s="33">
        <f>+'Weekly OPIS Data'!M453</f>
        <v>2.4271010823529409</v>
      </c>
      <c r="D593" s="33">
        <f>+'Weekly OPIS Data'!D453</f>
        <v>1.7868999999999999</v>
      </c>
      <c r="N593" s="33">
        <f>+'Weekly OPIS Data'!Q453</f>
        <v>2.4714298235294114</v>
      </c>
      <c r="O593" s="33">
        <f>+'Weekly OPIS Data'!F453</f>
        <v>1.7942</v>
      </c>
    </row>
    <row r="594" spans="2:15" hidden="1" x14ac:dyDescent="0.2">
      <c r="B594" s="35">
        <v>42108</v>
      </c>
      <c r="C594" s="33">
        <f>+'Weekly OPIS Data'!M454</f>
        <v>2.4702434823529411</v>
      </c>
      <c r="D594" s="33">
        <f>+'Weekly OPIS Data'!D454</f>
        <v>1.8297000000000001</v>
      </c>
      <c r="N594" s="33">
        <f>+'Weekly OPIS Data'!Q454</f>
        <v>2.4626863235294119</v>
      </c>
      <c r="O594" s="33">
        <f>+'Weekly OPIS Data'!F454</f>
        <v>1.7855000000000001</v>
      </c>
    </row>
    <row r="595" spans="2:15" hidden="1" x14ac:dyDescent="0.2">
      <c r="B595" s="35">
        <v>42115</v>
      </c>
      <c r="C595" s="33">
        <f>+'Weekly OPIS Data'!M455</f>
        <v>2.5955378823529411</v>
      </c>
      <c r="D595" s="33">
        <f>+'Weekly OPIS Data'!D455</f>
        <v>1.954</v>
      </c>
      <c r="N595" s="33">
        <f>+'Weekly OPIS Data'!Q455</f>
        <v>2.4940423235294116</v>
      </c>
      <c r="O595" s="33">
        <f>+'Weekly OPIS Data'!F455</f>
        <v>1.8167</v>
      </c>
    </row>
    <row r="596" spans="2:15" hidden="1" x14ac:dyDescent="0.2">
      <c r="B596" s="35">
        <v>42122</v>
      </c>
      <c r="C596" s="33">
        <f>+'Weekly OPIS Data'!M456</f>
        <v>2.7170018823529407</v>
      </c>
      <c r="D596" s="33">
        <f>+'Weekly OPIS Data'!D456</f>
        <v>2.0745</v>
      </c>
      <c r="N596" s="33">
        <f>+'Weekly OPIS Data'!Q456</f>
        <v>2.6051953235294114</v>
      </c>
      <c r="O596" s="33">
        <f>+'Weekly OPIS Data'!F456</f>
        <v>1.9273</v>
      </c>
    </row>
    <row r="597" spans="2:15" hidden="1" x14ac:dyDescent="0.2">
      <c r="B597" s="35">
        <v>42129</v>
      </c>
      <c r="C597" s="33">
        <f>+'Weekly OPIS Data'!M457</f>
        <v>2.7953234823529414</v>
      </c>
      <c r="D597" s="33">
        <f>+'Weekly OPIS Data'!D457</f>
        <v>2.1522000000000001</v>
      </c>
      <c r="N597" s="33">
        <f>+'Weekly OPIS Data'!Q457</f>
        <v>2.7148408235294115</v>
      </c>
      <c r="O597" s="33">
        <f>+'Weekly OPIS Data'!F457</f>
        <v>2.0364</v>
      </c>
    </row>
    <row r="598" spans="2:15" hidden="1" x14ac:dyDescent="0.2">
      <c r="B598" s="35">
        <v>42136</v>
      </c>
      <c r="C598" s="33">
        <f>+'Weekly OPIS Data'!M458</f>
        <v>2.8209266823529413</v>
      </c>
      <c r="D598" s="33">
        <f>+'Weekly OPIS Data'!D458</f>
        <v>2.1776</v>
      </c>
      <c r="N598" s="33">
        <f>+'Weekly OPIS Data'!Q458</f>
        <v>2.8920223235294111</v>
      </c>
      <c r="O598" s="33">
        <f>+'Weekly OPIS Data'!F458</f>
        <v>2.2126999999999999</v>
      </c>
    </row>
    <row r="599" spans="2:15" hidden="1" x14ac:dyDescent="0.2">
      <c r="B599" s="35">
        <v>42143</v>
      </c>
      <c r="C599" s="33">
        <f>+'Weekly OPIS Data'!M459</f>
        <v>2.8957202823529409</v>
      </c>
      <c r="D599" s="33">
        <f>+'Weekly OPIS Data'!D459</f>
        <v>2.2517999999999998</v>
      </c>
      <c r="N599" s="33">
        <f>+'Weekly OPIS Data'!Q459</f>
        <v>2.9531263235294114</v>
      </c>
      <c r="O599" s="33">
        <f>+'Weekly OPIS Data'!F459</f>
        <v>2.2734999999999999</v>
      </c>
    </row>
    <row r="600" spans="2:15" hidden="1" x14ac:dyDescent="0.2">
      <c r="B600" s="35">
        <v>42150</v>
      </c>
      <c r="C600" s="33">
        <f>+'Weekly OPIS Data'!M460</f>
        <v>2.8989458823529413</v>
      </c>
      <c r="D600" s="33">
        <f>+'Weekly OPIS Data'!D460</f>
        <v>2.2549999999999999</v>
      </c>
      <c r="N600" s="33">
        <f>+'Weekly OPIS Data'!Q460</f>
        <v>2.9861908235294115</v>
      </c>
      <c r="O600" s="33">
        <f>+'Weekly OPIS Data'!F460</f>
        <v>2.3064</v>
      </c>
    </row>
    <row r="601" spans="2:15" hidden="1" x14ac:dyDescent="0.2">
      <c r="B601" s="35">
        <v>42157</v>
      </c>
      <c r="C601" s="33">
        <f>+'Weekly OPIS Data'!M461</f>
        <v>2.7938114823529414</v>
      </c>
      <c r="D601" s="33">
        <f>+'Weekly OPIS Data'!D461</f>
        <v>2.1507000000000001</v>
      </c>
      <c r="N601" s="33">
        <f>+'Weekly OPIS Data'!Q461</f>
        <v>3.0293053235294112</v>
      </c>
      <c r="O601" s="33">
        <f>+'Weekly OPIS Data'!F461</f>
        <v>2.3492999999999999</v>
      </c>
    </row>
    <row r="602" spans="2:15" hidden="1" x14ac:dyDescent="0.2">
      <c r="B602" s="35">
        <v>42164</v>
      </c>
      <c r="C602" s="33">
        <f>+'Weekly OPIS Data'!M462</f>
        <v>2.7444194823529413</v>
      </c>
      <c r="D602" s="33">
        <f>+'Weekly OPIS Data'!D462</f>
        <v>2.1017000000000001</v>
      </c>
      <c r="N602" s="33">
        <f>+'Weekly OPIS Data'!Q462</f>
        <v>2.9293078235294114</v>
      </c>
      <c r="O602" s="33">
        <f>+'Weekly OPIS Data'!F462</f>
        <v>2.2498</v>
      </c>
    </row>
    <row r="603" spans="2:15" hidden="1" x14ac:dyDescent="0.2">
      <c r="B603" s="35">
        <v>42171</v>
      </c>
      <c r="C603" s="33">
        <f>+'Weekly OPIS Data'!M463</f>
        <v>2.9515634823529409</v>
      </c>
      <c r="D603" s="33">
        <f>+'Weekly OPIS Data'!D463</f>
        <v>2.3071999999999999</v>
      </c>
      <c r="N603" s="33">
        <f>+'Weekly OPIS Data'!Q463</f>
        <v>2.9985523235294114</v>
      </c>
      <c r="O603" s="33">
        <f>+'Weekly OPIS Data'!F463</f>
        <v>2.3187000000000002</v>
      </c>
    </row>
    <row r="604" spans="2:15" hidden="1" x14ac:dyDescent="0.2">
      <c r="B604" s="35">
        <v>42178</v>
      </c>
      <c r="C604" s="33">
        <f>+'Weekly OPIS Data'!M464</f>
        <v>2.8725362823529412</v>
      </c>
      <c r="D604" s="33">
        <f>+'Weekly OPIS Data'!D464</f>
        <v>2.2288000000000001</v>
      </c>
      <c r="N604" s="33">
        <f>+'Weekly OPIS Data'!Q464</f>
        <v>2.9426743235294115</v>
      </c>
      <c r="O604" s="33">
        <f>+'Weekly OPIS Data'!F464</f>
        <v>2.2631000000000001</v>
      </c>
    </row>
    <row r="605" spans="2:15" hidden="1" x14ac:dyDescent="0.2">
      <c r="B605" s="35">
        <v>42185</v>
      </c>
      <c r="C605" s="33">
        <f>+'Weekly OPIS Data'!M465</f>
        <v>2.801673882352941</v>
      </c>
      <c r="D605" s="33">
        <f>+'Weekly OPIS Data'!D465</f>
        <v>2.1585000000000001</v>
      </c>
      <c r="N605" s="33">
        <f>+'Weekly OPIS Data'!Q465</f>
        <v>2.9232778235294115</v>
      </c>
      <c r="O605" s="33">
        <f>+'Weekly OPIS Data'!F465</f>
        <v>2.2437999999999998</v>
      </c>
    </row>
    <row r="606" spans="2:15" hidden="1" x14ac:dyDescent="0.2">
      <c r="B606" s="35">
        <v>42192</v>
      </c>
      <c r="C606" s="33">
        <f>+'Weekly OPIS Data'!M466</f>
        <v>2.6455346823529409</v>
      </c>
      <c r="D606" s="33">
        <f>+'Weekly OPIS Data'!D466</f>
        <v>2.0036</v>
      </c>
      <c r="N606" s="33">
        <f>+'Weekly OPIS Data'!Q466</f>
        <v>2.8429783235294117</v>
      </c>
      <c r="O606" s="33">
        <f>+'Weekly OPIS Data'!F466</f>
        <v>2.1638999999999999</v>
      </c>
    </row>
    <row r="607" spans="2:15" hidden="1" x14ac:dyDescent="0.2">
      <c r="B607" s="35">
        <v>42199</v>
      </c>
      <c r="C607" s="33">
        <f>+'Weekly OPIS Data'!M467</f>
        <v>2.594328282352941</v>
      </c>
      <c r="D607" s="33">
        <f>+'Weekly OPIS Data'!D467</f>
        <v>1.9528000000000001</v>
      </c>
      <c r="N607" s="33">
        <f>+'Weekly OPIS Data'!Q467</f>
        <v>2.8499128235294116</v>
      </c>
      <c r="O607" s="33">
        <f>+'Weekly OPIS Data'!F467</f>
        <v>2.1707999999999998</v>
      </c>
    </row>
    <row r="608" spans="2:15" hidden="1" x14ac:dyDescent="0.2">
      <c r="B608" s="35">
        <v>42206</v>
      </c>
      <c r="C608" s="33">
        <f>+'Weekly OPIS Data'!M468</f>
        <v>2.539997082352941</v>
      </c>
      <c r="D608" s="33">
        <f>+'Weekly OPIS Data'!D468</f>
        <v>1.8989</v>
      </c>
      <c r="N608" s="33">
        <f>+'Weekly OPIS Data'!Q468</f>
        <v>2.8267978235294118</v>
      </c>
      <c r="O608" s="33">
        <f>+'Weekly OPIS Data'!F468</f>
        <v>2.1478000000000002</v>
      </c>
    </row>
    <row r="609" spans="2:15" hidden="1" x14ac:dyDescent="0.2">
      <c r="B609" s="35">
        <v>42213</v>
      </c>
      <c r="C609" s="33">
        <f>+'Weekly OPIS Data'!M469</f>
        <v>2.4965522823529409</v>
      </c>
      <c r="D609" s="33">
        <f>+'Weekly OPIS Data'!D469</f>
        <v>1.8557999999999999</v>
      </c>
      <c r="N609" s="33">
        <f>+'Weekly OPIS Data'!Q469</f>
        <v>2.7439858235294112</v>
      </c>
      <c r="O609" s="33">
        <f>+'Weekly OPIS Data'!F469</f>
        <v>2.0653999999999999</v>
      </c>
    </row>
    <row r="610" spans="2:15" hidden="1" x14ac:dyDescent="0.2">
      <c r="B610" s="35">
        <v>42220</v>
      </c>
      <c r="C610" s="33">
        <f>+'Weekly OPIS Data'!M470</f>
        <v>2.3269058823529409</v>
      </c>
      <c r="D610" s="33">
        <f>+'Weekly OPIS Data'!D470</f>
        <v>1.6875</v>
      </c>
      <c r="N610" s="33">
        <f>+'Weekly OPIS Data'!Q470</f>
        <v>2.5447948235294113</v>
      </c>
      <c r="O610" s="33">
        <f>+'Weekly OPIS Data'!F470</f>
        <v>1.8672</v>
      </c>
    </row>
    <row r="611" spans="2:15" hidden="1" x14ac:dyDescent="0.2">
      <c r="B611" s="35">
        <v>42227</v>
      </c>
      <c r="C611" s="33">
        <f>+'Weekly OPIS Data'!M471</f>
        <v>2.2538258823529409</v>
      </c>
      <c r="D611" s="33">
        <f>+'Weekly OPIS Data'!D471</f>
        <v>1.615</v>
      </c>
      <c r="N611" s="33">
        <f>+'Weekly OPIS Data'!Q471</f>
        <v>2.4205768235294114</v>
      </c>
      <c r="O611" s="33">
        <f>+'Weekly OPIS Data'!F471</f>
        <v>1.7436</v>
      </c>
    </row>
    <row r="612" spans="2:15" hidden="1" x14ac:dyDescent="0.2">
      <c r="B612" s="35">
        <v>42234</v>
      </c>
      <c r="C612" s="33">
        <f>+'Weekly OPIS Data'!M472</f>
        <v>2.2047362823529411</v>
      </c>
      <c r="D612" s="33">
        <f>+'Weekly OPIS Data'!D472</f>
        <v>1.5663</v>
      </c>
      <c r="N612" s="33">
        <f>+'Weekly OPIS Data'!Q472</f>
        <v>2.3687188235294117</v>
      </c>
      <c r="O612" s="33">
        <f>+'Weekly OPIS Data'!F472</f>
        <v>1.6919999999999999</v>
      </c>
    </row>
    <row r="613" spans="2:15" hidden="1" x14ac:dyDescent="0.2">
      <c r="B613" s="35">
        <v>42241</v>
      </c>
      <c r="C613" s="33">
        <f>+'Weekly OPIS Data'!M473</f>
        <v>2.0171474823529412</v>
      </c>
      <c r="D613" s="33">
        <f>+'Weekly OPIS Data'!D473</f>
        <v>1.3802000000000001</v>
      </c>
      <c r="N613" s="33">
        <f>+'Weekly OPIS Data'!Q473</f>
        <v>2.2312348235294115</v>
      </c>
      <c r="O613" s="33">
        <f>+'Weekly OPIS Data'!F473</f>
        <v>1.5551999999999999</v>
      </c>
    </row>
    <row r="614" spans="2:15" hidden="1" x14ac:dyDescent="0.2">
      <c r="B614" s="35">
        <v>42248</v>
      </c>
      <c r="C614" s="33">
        <f>+'Weekly OPIS Data'!M474</f>
        <v>2.3240834823529415</v>
      </c>
      <c r="D614" s="33">
        <f>+'Weekly OPIS Data'!D474</f>
        <v>1.6847000000000001</v>
      </c>
      <c r="N614" s="33">
        <f>+'Weekly OPIS Data'!Q474</f>
        <v>2.3927383235294117</v>
      </c>
      <c r="O614" s="33">
        <f>+'Weekly OPIS Data'!F474</f>
        <v>1.7159</v>
      </c>
    </row>
    <row r="615" spans="2:15" hidden="1" x14ac:dyDescent="0.2">
      <c r="B615" s="35">
        <v>42255</v>
      </c>
      <c r="C615" s="33">
        <f>+'Weekly OPIS Data'!M475</f>
        <v>2.2938434823529414</v>
      </c>
      <c r="D615" s="33">
        <f>+'Weekly OPIS Data'!D475</f>
        <v>1.6547000000000001</v>
      </c>
      <c r="N615" s="33">
        <f>+'Weekly OPIS Data'!Q475</f>
        <v>2.3948488235294114</v>
      </c>
      <c r="O615" s="33">
        <f>+'Weekly OPIS Data'!F475</f>
        <v>1.718</v>
      </c>
    </row>
    <row r="616" spans="2:15" hidden="1" x14ac:dyDescent="0.2">
      <c r="B616" s="35">
        <v>42262</v>
      </c>
      <c r="C616" s="33">
        <f>+'Weekly OPIS Data'!M476</f>
        <v>2.1795362823529407</v>
      </c>
      <c r="D616" s="33">
        <f>+'Weekly OPIS Data'!D476</f>
        <v>1.5412999999999999</v>
      </c>
      <c r="N616" s="33">
        <f>+'Weekly OPIS Data'!Q476</f>
        <v>2.2831933235294115</v>
      </c>
      <c r="O616" s="33">
        <f>+'Weekly OPIS Data'!F476</f>
        <v>1.6069</v>
      </c>
    </row>
    <row r="617" spans="2:15" hidden="1" x14ac:dyDescent="0.2">
      <c r="B617" s="35">
        <v>42269</v>
      </c>
      <c r="C617" s="33">
        <f>+'Weekly OPIS Data'!M477</f>
        <v>2.2720706823529411</v>
      </c>
      <c r="D617" s="33">
        <f>+'Weekly OPIS Data'!D477</f>
        <v>1.6331</v>
      </c>
      <c r="N617" s="33">
        <f>+'Weekly OPIS Data'!Q477</f>
        <v>2.3095243235294118</v>
      </c>
      <c r="O617" s="33">
        <f>+'Weekly OPIS Data'!F477</f>
        <v>1.6331</v>
      </c>
    </row>
    <row r="618" spans="2:15" hidden="1" x14ac:dyDescent="0.2">
      <c r="B618" s="35">
        <v>42276</v>
      </c>
      <c r="C618" s="33">
        <f>+'Weekly OPIS Data'!M478</f>
        <v>2.245056282352941</v>
      </c>
      <c r="D618" s="33">
        <f>+'Weekly OPIS Data'!D478</f>
        <v>1.6063000000000001</v>
      </c>
      <c r="N618" s="33">
        <f>+'Weekly OPIS Data'!Q478</f>
        <v>2.3005798235294117</v>
      </c>
      <c r="O618" s="33">
        <f>+'Weekly OPIS Data'!F478</f>
        <v>1.6242000000000001</v>
      </c>
    </row>
    <row r="619" spans="2:15" hidden="1" x14ac:dyDescent="0.2">
      <c r="B619" s="35">
        <v>42283</v>
      </c>
      <c r="C619" s="33">
        <f>+'Weekly OPIS Data'!M479</f>
        <v>2.2780178823529411</v>
      </c>
      <c r="D619" s="33">
        <f>+'Weekly OPIS Data'!D479</f>
        <v>1.639</v>
      </c>
      <c r="N619" s="33">
        <f>+'Weekly OPIS Data'!Q479</f>
        <v>2.3627893235294115</v>
      </c>
      <c r="O619" s="33">
        <f>+'Weekly OPIS Data'!F479</f>
        <v>1.6860999999999999</v>
      </c>
    </row>
    <row r="620" spans="2:15" hidden="1" x14ac:dyDescent="0.2">
      <c r="B620" s="35">
        <v>42290</v>
      </c>
      <c r="C620" s="33">
        <f>+'Weekly OPIS Data'!M480</f>
        <v>2.2721714823529409</v>
      </c>
      <c r="D620" s="33">
        <f>+'Weekly OPIS Data'!D480</f>
        <v>1.6332</v>
      </c>
      <c r="N620" s="33">
        <f>+'Weekly OPIS Data'!Q480</f>
        <v>2.3858038235294119</v>
      </c>
      <c r="O620" s="33">
        <f>+'Weekly OPIS Data'!F480</f>
        <v>1.7090000000000001</v>
      </c>
    </row>
    <row r="621" spans="2:15" hidden="1" x14ac:dyDescent="0.2">
      <c r="B621" s="35">
        <v>42297</v>
      </c>
      <c r="C621" s="33">
        <f>+'Weekly OPIS Data'!M481</f>
        <v>2.2131026823529414</v>
      </c>
      <c r="D621" s="33">
        <f>+'Weekly OPIS Data'!D481</f>
        <v>1.5746</v>
      </c>
      <c r="N621" s="33">
        <f>+'Weekly OPIS Data'!Q481</f>
        <v>2.3477143235294116</v>
      </c>
      <c r="O621" s="33">
        <f>+'Weekly OPIS Data'!F481</f>
        <v>1.6711</v>
      </c>
    </row>
    <row r="622" spans="2:15" hidden="1" x14ac:dyDescent="0.2">
      <c r="B622" s="35">
        <v>42304</v>
      </c>
      <c r="C622" s="33">
        <f>+'Weekly OPIS Data'!M482</f>
        <v>2.1462722823529408</v>
      </c>
      <c r="D622" s="33">
        <f>+'Weekly OPIS Data'!D482</f>
        <v>1.5083</v>
      </c>
      <c r="N622" s="33">
        <f>+'Weekly OPIS Data'!Q482</f>
        <v>2.3078158235294115</v>
      </c>
      <c r="O622" s="33">
        <f>+'Weekly OPIS Data'!F482</f>
        <v>1.6314</v>
      </c>
    </row>
    <row r="623" spans="2:15" hidden="1" x14ac:dyDescent="0.2">
      <c r="B623" s="35">
        <v>42311</v>
      </c>
      <c r="C623" s="33">
        <f>+'Weekly OPIS Data'!M483</f>
        <v>2.258664282352941</v>
      </c>
      <c r="D623" s="33">
        <f>+'Weekly OPIS Data'!D483</f>
        <v>1.6197999999999999</v>
      </c>
      <c r="N623" s="33">
        <f>+'Weekly OPIS Data'!Q483</f>
        <v>2.3789698235294114</v>
      </c>
      <c r="O623" s="33">
        <f>+'Weekly OPIS Data'!F483</f>
        <v>1.7021999999999999</v>
      </c>
    </row>
    <row r="624" spans="2:15" hidden="1" x14ac:dyDescent="0.2">
      <c r="B624" s="35">
        <v>42318</v>
      </c>
      <c r="C624" s="33">
        <f>+'Weekly OPIS Data'!M484</f>
        <v>2.2429394823529414</v>
      </c>
      <c r="D624" s="33">
        <f>+'Weekly OPIS Data'!D484</f>
        <v>1.6042000000000001</v>
      </c>
      <c r="N624" s="33">
        <f>+'Weekly OPIS Data'!Q484</f>
        <v>2.4376618235294116</v>
      </c>
      <c r="O624" s="33">
        <f>+'Weekly OPIS Data'!F484</f>
        <v>1.7605999999999999</v>
      </c>
    </row>
    <row r="625" spans="2:15" hidden="1" x14ac:dyDescent="0.2">
      <c r="B625" s="35">
        <v>42325</v>
      </c>
      <c r="C625" s="33">
        <f>+'Weekly OPIS Data'!M485</f>
        <v>2.0575682823529409</v>
      </c>
      <c r="D625" s="33">
        <f>+'Weekly OPIS Data'!D485</f>
        <v>1.4202999999999999</v>
      </c>
      <c r="N625" s="33">
        <f>+'Weekly OPIS Data'!Q485</f>
        <v>2.3245993235294113</v>
      </c>
      <c r="O625" s="33">
        <f>+'Weekly OPIS Data'!F485</f>
        <v>1.6480999999999999</v>
      </c>
    </row>
    <row r="626" spans="2:15" hidden="1" x14ac:dyDescent="0.2">
      <c r="B626" s="35">
        <v>42332</v>
      </c>
      <c r="C626" s="33">
        <f>+'Weekly OPIS Data'!M486</f>
        <v>1.9779362823529409</v>
      </c>
      <c r="D626" s="33">
        <f>+'Weekly OPIS Data'!D486</f>
        <v>1.3412999999999999</v>
      </c>
      <c r="N626" s="33">
        <f>+'Weekly OPIS Data'!Q486</f>
        <v>2.2228933235294113</v>
      </c>
      <c r="O626" s="33">
        <f>+'Weekly OPIS Data'!F486</f>
        <v>1.5468999999999999</v>
      </c>
    </row>
    <row r="627" spans="2:15" hidden="1" x14ac:dyDescent="0.2">
      <c r="B627" s="35">
        <v>42339</v>
      </c>
      <c r="C627" s="33">
        <f>+'Weekly OPIS Data'!M487</f>
        <v>1.9388258823529412</v>
      </c>
      <c r="D627" s="33">
        <f>+'Weekly OPIS Data'!D487</f>
        <v>1.3025</v>
      </c>
      <c r="N627" s="33">
        <f>+'Weekly OPIS Data'!Q487</f>
        <v>2.1499303235294116</v>
      </c>
      <c r="O627" s="33">
        <f>+'Weekly OPIS Data'!F487</f>
        <v>1.4742999999999999</v>
      </c>
    </row>
    <row r="628" spans="2:15" hidden="1" x14ac:dyDescent="0.2">
      <c r="B628" s="35">
        <v>42346</v>
      </c>
      <c r="C628" s="33">
        <f>+'Weekly OPIS Data'!M488</f>
        <v>1.9096946823529413</v>
      </c>
      <c r="D628" s="33">
        <f>+'Weekly OPIS Data'!D488</f>
        <v>1.2736000000000001</v>
      </c>
      <c r="N628" s="33">
        <f>+'Weekly OPIS Data'!Q488</f>
        <v>2.0445058235294118</v>
      </c>
      <c r="O628" s="33">
        <f>+'Weekly OPIS Data'!F488</f>
        <v>1.3694</v>
      </c>
    </row>
    <row r="629" spans="2:15" hidden="1" x14ac:dyDescent="0.2">
      <c r="B629" s="35">
        <v>42353</v>
      </c>
      <c r="C629" s="33">
        <f>+'Weekly OPIS Data'!M489</f>
        <v>1.711824282352941</v>
      </c>
      <c r="D629" s="33">
        <f>+'Weekly OPIS Data'!D489</f>
        <v>1.0772999999999999</v>
      </c>
      <c r="N629" s="33">
        <f>+'Weekly OPIS Data'!Q489</f>
        <v>1.8930523235294117</v>
      </c>
      <c r="O629" s="33">
        <f>+'Weekly OPIS Data'!F489</f>
        <v>1.2186999999999999</v>
      </c>
    </row>
    <row r="630" spans="2:15" hidden="1" x14ac:dyDescent="0.2">
      <c r="B630" s="35">
        <v>42360</v>
      </c>
      <c r="C630" s="33">
        <f>+'Weekly OPIS Data'!M490</f>
        <v>1.760409882352941</v>
      </c>
      <c r="D630" s="33">
        <f>+'Weekly OPIS Data'!D490</f>
        <v>1.1254999999999999</v>
      </c>
      <c r="N630" s="33">
        <f>+'Weekly OPIS Data'!Q490</f>
        <v>1.8614953235294116</v>
      </c>
      <c r="O630" s="33">
        <f>+'Weekly OPIS Data'!F490</f>
        <v>1.1873</v>
      </c>
    </row>
    <row r="631" spans="2:15" hidden="1" x14ac:dyDescent="0.2">
      <c r="B631" s="35">
        <v>42367</v>
      </c>
      <c r="C631" s="33">
        <f>+'Weekly OPIS Data'!M491</f>
        <v>1.7793602823529413</v>
      </c>
      <c r="D631" s="33">
        <f>+'Weekly OPIS Data'!D491</f>
        <v>1.1443000000000001</v>
      </c>
      <c r="N631" s="33">
        <f>+'Weekly OPIS Data'!Q491</f>
        <v>1.8312448235294116</v>
      </c>
      <c r="O631" s="33">
        <f>+'Weekly OPIS Data'!F491</f>
        <v>1.1572</v>
      </c>
    </row>
    <row r="632" spans="2:15" x14ac:dyDescent="0.2">
      <c r="B632" s="35">
        <v>42374</v>
      </c>
      <c r="C632" s="108">
        <f>D632</f>
        <v>2.3029999999999999</v>
      </c>
      <c r="D632" s="108">
        <f>+'Weekly OPIS Data'!D492</f>
        <v>2.3029999999999999</v>
      </c>
      <c r="N632" s="108">
        <f>O632</f>
        <v>2.3029999999999999</v>
      </c>
      <c r="O632" s="31">
        <f>+'Weekly OPIS Data'!F492</f>
        <v>2.3029999999999999</v>
      </c>
    </row>
    <row r="633" spans="2:15" x14ac:dyDescent="0.2">
      <c r="B633" s="35">
        <v>42381</v>
      </c>
      <c r="C633" s="108">
        <f t="shared" ref="C633:C696" si="11">D633</f>
        <v>2.258</v>
      </c>
      <c r="D633" s="108">
        <f>+'Weekly OPIS Data'!D493</f>
        <v>2.258</v>
      </c>
      <c r="N633" s="108">
        <f t="shared" ref="N633:N696" si="12">O633</f>
        <v>2.258</v>
      </c>
      <c r="O633" s="31">
        <f>+'Weekly OPIS Data'!F493</f>
        <v>2.258</v>
      </c>
    </row>
    <row r="634" spans="2:15" x14ac:dyDescent="0.2">
      <c r="B634" s="35">
        <v>42388</v>
      </c>
      <c r="C634" s="108">
        <f t="shared" si="11"/>
        <v>2.198</v>
      </c>
      <c r="D634" s="108">
        <f>+'Weekly OPIS Data'!D494</f>
        <v>2.198</v>
      </c>
      <c r="N634" s="108">
        <f t="shared" si="12"/>
        <v>2.198</v>
      </c>
      <c r="O634" s="31">
        <f>+'Weekly OPIS Data'!F494</f>
        <v>2.198</v>
      </c>
    </row>
    <row r="635" spans="2:15" x14ac:dyDescent="0.2">
      <c r="B635" s="35">
        <v>42395</v>
      </c>
      <c r="C635" s="108">
        <f t="shared" si="11"/>
        <v>2.16</v>
      </c>
      <c r="D635" s="108">
        <f>+'Weekly OPIS Data'!D495</f>
        <v>2.16</v>
      </c>
      <c r="N635" s="108">
        <f t="shared" si="12"/>
        <v>2.16</v>
      </c>
      <c r="O635" s="31">
        <f>+'Weekly OPIS Data'!F495</f>
        <v>2.16</v>
      </c>
    </row>
    <row r="636" spans="2:15" x14ac:dyDescent="0.2">
      <c r="B636" s="35">
        <v>42402</v>
      </c>
      <c r="C636" s="108">
        <f t="shared" si="11"/>
        <v>2.117</v>
      </c>
      <c r="D636" s="108">
        <f>+'Weekly OPIS Data'!D496</f>
        <v>2.117</v>
      </c>
      <c r="N636" s="108">
        <f t="shared" si="12"/>
        <v>2.117</v>
      </c>
      <c r="O636" s="31">
        <f>+'Weekly OPIS Data'!F496</f>
        <v>2.117</v>
      </c>
    </row>
    <row r="637" spans="2:15" x14ac:dyDescent="0.2">
      <c r="B637" s="35">
        <v>42409</v>
      </c>
      <c r="C637" s="108">
        <f t="shared" si="11"/>
        <v>2.073</v>
      </c>
      <c r="D637" s="108">
        <f>+'Weekly OPIS Data'!D497</f>
        <v>2.073</v>
      </c>
      <c r="N637" s="108">
        <f t="shared" si="12"/>
        <v>2.073</v>
      </c>
      <c r="O637" s="31">
        <f>+'Weekly OPIS Data'!F497</f>
        <v>2.073</v>
      </c>
    </row>
    <row r="638" spans="2:15" x14ac:dyDescent="0.2">
      <c r="B638" s="35">
        <v>42416</v>
      </c>
      <c r="C638" s="108">
        <f t="shared" si="11"/>
        <v>2.0430000000000001</v>
      </c>
      <c r="D638" s="108">
        <f>+'Weekly OPIS Data'!D498</f>
        <v>2.0430000000000001</v>
      </c>
      <c r="N638" s="108">
        <f t="shared" si="12"/>
        <v>2.0430000000000001</v>
      </c>
      <c r="O638" s="31">
        <f>+'Weekly OPIS Data'!F498</f>
        <v>2.0430000000000001</v>
      </c>
    </row>
    <row r="639" spans="2:15" x14ac:dyDescent="0.2">
      <c r="B639" s="35">
        <v>42423</v>
      </c>
      <c r="C639" s="108">
        <f t="shared" si="11"/>
        <v>2.0499999999999998</v>
      </c>
      <c r="D639" s="108">
        <f>+'Weekly OPIS Data'!D499</f>
        <v>2.0499999999999998</v>
      </c>
      <c r="N639" s="108">
        <f t="shared" si="12"/>
        <v>2.0499999999999998</v>
      </c>
      <c r="O639" s="31">
        <f>+'Weekly OPIS Data'!F499</f>
        <v>2.0499999999999998</v>
      </c>
    </row>
    <row r="640" spans="2:15" x14ac:dyDescent="0.2">
      <c r="B640" s="35">
        <v>42430</v>
      </c>
      <c r="C640" s="108">
        <f t="shared" si="11"/>
        <v>2.0539999999999998</v>
      </c>
      <c r="D640" s="108">
        <f>+'Weekly OPIS Data'!D500</f>
        <v>2.0539999999999998</v>
      </c>
      <c r="N640" s="108">
        <f t="shared" si="12"/>
        <v>2.0539999999999998</v>
      </c>
      <c r="O640" s="31">
        <f>+'Weekly OPIS Data'!F500</f>
        <v>2.0539999999999998</v>
      </c>
    </row>
    <row r="641" spans="2:15" x14ac:dyDescent="0.2">
      <c r="B641" s="35">
        <v>42437</v>
      </c>
      <c r="C641" s="108">
        <f t="shared" si="11"/>
        <v>2.097</v>
      </c>
      <c r="D641" s="108">
        <f>+'Weekly OPIS Data'!D501</f>
        <v>2.097</v>
      </c>
      <c r="N641" s="108">
        <f t="shared" si="12"/>
        <v>2.097</v>
      </c>
      <c r="O641" s="31">
        <f>+'Weekly OPIS Data'!F501</f>
        <v>2.097</v>
      </c>
    </row>
    <row r="642" spans="2:15" x14ac:dyDescent="0.2">
      <c r="B642" s="35">
        <v>42444</v>
      </c>
      <c r="C642" s="108">
        <f t="shared" si="11"/>
        <v>2.153</v>
      </c>
      <c r="D642" s="108">
        <f>+'Weekly OPIS Data'!D502</f>
        <v>2.153</v>
      </c>
      <c r="N642" s="108">
        <f t="shared" si="12"/>
        <v>2.153</v>
      </c>
      <c r="O642" s="31">
        <f>+'Weekly OPIS Data'!F502</f>
        <v>2.153</v>
      </c>
    </row>
    <row r="643" spans="2:15" x14ac:dyDescent="0.2">
      <c r="B643" s="35">
        <v>42451</v>
      </c>
      <c r="C643" s="108">
        <f t="shared" si="11"/>
        <v>2.1789999999999998</v>
      </c>
      <c r="D643" s="108">
        <f>+'Weekly OPIS Data'!D503</f>
        <v>2.1789999999999998</v>
      </c>
      <c r="N643" s="108">
        <f t="shared" si="12"/>
        <v>2.1789999999999998</v>
      </c>
      <c r="O643" s="31">
        <f>+'Weekly OPIS Data'!F503</f>
        <v>2.1789999999999998</v>
      </c>
    </row>
    <row r="644" spans="2:15" x14ac:dyDescent="0.2">
      <c r="B644" s="35">
        <v>42458</v>
      </c>
      <c r="C644" s="108">
        <f t="shared" si="11"/>
        <v>2.177</v>
      </c>
      <c r="D644" s="108">
        <f>+'Weekly OPIS Data'!D504</f>
        <v>2.177</v>
      </c>
      <c r="N644" s="108">
        <f t="shared" si="12"/>
        <v>2.177</v>
      </c>
      <c r="O644" s="31">
        <f>+'Weekly OPIS Data'!F504</f>
        <v>2.177</v>
      </c>
    </row>
    <row r="645" spans="2:15" x14ac:dyDescent="0.2">
      <c r="B645" s="35">
        <v>42465</v>
      </c>
      <c r="C645" s="108">
        <f t="shared" si="11"/>
        <v>2.1789999999999998</v>
      </c>
      <c r="D645" s="108">
        <f>+'Weekly OPIS Data'!D505</f>
        <v>2.1789999999999998</v>
      </c>
      <c r="N645" s="108">
        <f t="shared" si="12"/>
        <v>2.1789999999999998</v>
      </c>
      <c r="O645" s="31">
        <f>+'Weekly OPIS Data'!F505</f>
        <v>2.1789999999999998</v>
      </c>
    </row>
    <row r="646" spans="2:15" x14ac:dyDescent="0.2">
      <c r="B646" s="35">
        <v>42472</v>
      </c>
      <c r="C646" s="108">
        <f t="shared" si="11"/>
        <v>2.2000000000000002</v>
      </c>
      <c r="D646" s="108">
        <f>+'Weekly OPIS Data'!D506</f>
        <v>2.2000000000000002</v>
      </c>
      <c r="N646" s="108">
        <f t="shared" si="12"/>
        <v>2.2000000000000002</v>
      </c>
      <c r="O646" s="31">
        <f>+'Weekly OPIS Data'!F506</f>
        <v>2.2000000000000002</v>
      </c>
    </row>
    <row r="647" spans="2:15" x14ac:dyDescent="0.2">
      <c r="B647" s="35">
        <v>42479</v>
      </c>
      <c r="C647" s="108">
        <f t="shared" si="11"/>
        <v>2.2509999999999999</v>
      </c>
      <c r="D647" s="108">
        <f>+'Weekly OPIS Data'!D507</f>
        <v>2.2509999999999999</v>
      </c>
      <c r="N647" s="108">
        <f t="shared" si="12"/>
        <v>2.2509999999999999</v>
      </c>
      <c r="O647" s="31">
        <f>+'Weekly OPIS Data'!F507</f>
        <v>2.2509999999999999</v>
      </c>
    </row>
    <row r="648" spans="2:15" x14ac:dyDescent="0.2">
      <c r="B648" s="35">
        <v>42486</v>
      </c>
      <c r="C648" s="108">
        <f t="shared" si="11"/>
        <v>2.282</v>
      </c>
      <c r="D648" s="108">
        <f>+'Weekly OPIS Data'!D508</f>
        <v>2.282</v>
      </c>
      <c r="N648" s="108">
        <f t="shared" si="12"/>
        <v>2.282</v>
      </c>
      <c r="O648" s="31">
        <f>+'Weekly OPIS Data'!F508</f>
        <v>2.282</v>
      </c>
    </row>
    <row r="649" spans="2:15" x14ac:dyDescent="0.2">
      <c r="B649" s="35">
        <v>42493</v>
      </c>
      <c r="C649" s="108">
        <f t="shared" si="11"/>
        <v>2.3570000000000002</v>
      </c>
      <c r="D649" s="108">
        <f>+'Weekly OPIS Data'!D509</f>
        <v>2.3570000000000002</v>
      </c>
      <c r="N649" s="108">
        <f t="shared" si="12"/>
        <v>2.3570000000000002</v>
      </c>
      <c r="O649" s="31">
        <f>+'Weekly OPIS Data'!F509</f>
        <v>2.3570000000000002</v>
      </c>
    </row>
    <row r="650" spans="2:15" x14ac:dyDescent="0.2">
      <c r="B650" s="35">
        <v>42500</v>
      </c>
      <c r="C650" s="108">
        <f t="shared" si="11"/>
        <v>2.3679999999999999</v>
      </c>
      <c r="D650" s="108">
        <f>+'Weekly OPIS Data'!D510</f>
        <v>2.3679999999999999</v>
      </c>
      <c r="N650" s="108">
        <f t="shared" si="12"/>
        <v>2.3679999999999999</v>
      </c>
      <c r="O650" s="31">
        <f>+'Weekly OPIS Data'!F510</f>
        <v>2.3679999999999999</v>
      </c>
    </row>
    <row r="651" spans="2:15" x14ac:dyDescent="0.2">
      <c r="B651" s="35">
        <v>42507</v>
      </c>
      <c r="C651" s="108">
        <f t="shared" si="11"/>
        <v>2.4249999999999998</v>
      </c>
      <c r="D651" s="108">
        <f>+'Weekly OPIS Data'!D511</f>
        <v>2.4249999999999998</v>
      </c>
      <c r="N651" s="108">
        <f t="shared" si="12"/>
        <v>2.4249999999999998</v>
      </c>
      <c r="O651" s="31">
        <f>+'Weekly OPIS Data'!F511</f>
        <v>2.4249999999999998</v>
      </c>
    </row>
    <row r="652" spans="2:15" x14ac:dyDescent="0.2">
      <c r="B652" s="35">
        <v>42514</v>
      </c>
      <c r="C652" s="108">
        <f t="shared" si="11"/>
        <v>2.5019999999999998</v>
      </c>
      <c r="D652" s="108">
        <f>+'Weekly OPIS Data'!D512</f>
        <v>2.5019999999999998</v>
      </c>
      <c r="N652" s="108">
        <f t="shared" si="12"/>
        <v>2.5019999999999998</v>
      </c>
      <c r="O652" s="31">
        <f>+'Weekly OPIS Data'!F512</f>
        <v>2.5019999999999998</v>
      </c>
    </row>
    <row r="653" spans="2:15" x14ac:dyDescent="0.2">
      <c r="B653" s="35">
        <v>42521</v>
      </c>
      <c r="C653" s="108">
        <f t="shared" si="11"/>
        <v>2.5649999999999999</v>
      </c>
      <c r="D653" s="108">
        <f>+'Weekly OPIS Data'!D513</f>
        <v>2.5649999999999999</v>
      </c>
      <c r="N653" s="108">
        <f t="shared" si="12"/>
        <v>2.5649999999999999</v>
      </c>
      <c r="O653" s="31">
        <f>+'Weekly OPIS Data'!F513</f>
        <v>2.5649999999999999</v>
      </c>
    </row>
    <row r="654" spans="2:15" x14ac:dyDescent="0.2">
      <c r="B654" s="35">
        <v>42528</v>
      </c>
      <c r="C654" s="108">
        <f t="shared" si="11"/>
        <v>2.6</v>
      </c>
      <c r="D654" s="108">
        <f>+'Weekly OPIS Data'!D514</f>
        <v>2.6</v>
      </c>
      <c r="N654" s="108">
        <f t="shared" si="12"/>
        <v>2.6</v>
      </c>
      <c r="O654" s="31">
        <f>+'Weekly OPIS Data'!F514</f>
        <v>2.6</v>
      </c>
    </row>
    <row r="655" spans="2:15" x14ac:dyDescent="0.2">
      <c r="B655" s="35">
        <v>42535</v>
      </c>
      <c r="C655" s="108">
        <f t="shared" si="11"/>
        <v>2.61</v>
      </c>
      <c r="D655" s="108">
        <f>+'Weekly OPIS Data'!D515</f>
        <v>2.61</v>
      </c>
      <c r="N655" s="108">
        <f t="shared" si="12"/>
        <v>2.61</v>
      </c>
      <c r="O655" s="31">
        <f>+'Weekly OPIS Data'!F515</f>
        <v>2.61</v>
      </c>
    </row>
    <row r="656" spans="2:15" x14ac:dyDescent="0.2">
      <c r="B656" s="35">
        <v>42542</v>
      </c>
      <c r="C656" s="108">
        <f t="shared" si="11"/>
        <v>2.6059999999999999</v>
      </c>
      <c r="D656" s="108">
        <f>+'Weekly OPIS Data'!D516</f>
        <v>2.6059999999999999</v>
      </c>
      <c r="N656" s="108">
        <f t="shared" si="12"/>
        <v>2.6059999999999999</v>
      </c>
      <c r="O656" s="31">
        <f>+'Weekly OPIS Data'!F516</f>
        <v>2.6059999999999999</v>
      </c>
    </row>
    <row r="657" spans="2:15" x14ac:dyDescent="0.2">
      <c r="B657" s="35">
        <v>42549</v>
      </c>
      <c r="C657" s="108">
        <f t="shared" si="11"/>
        <v>2.6</v>
      </c>
      <c r="D657" s="108">
        <f>+'Weekly OPIS Data'!D517</f>
        <v>2.6</v>
      </c>
      <c r="N657" s="108">
        <f t="shared" si="12"/>
        <v>2.6</v>
      </c>
      <c r="O657" s="31">
        <f>+'Weekly OPIS Data'!F517</f>
        <v>2.6</v>
      </c>
    </row>
    <row r="658" spans="2:15" x14ac:dyDescent="0.2">
      <c r="B658" s="35">
        <v>42556</v>
      </c>
      <c r="C658" s="108">
        <f t="shared" si="11"/>
        <v>2.5990000000000002</v>
      </c>
      <c r="D658" s="108">
        <f>+'Weekly OPIS Data'!D518</f>
        <v>2.5990000000000002</v>
      </c>
      <c r="N658" s="108">
        <f t="shared" si="12"/>
        <v>2.5990000000000002</v>
      </c>
      <c r="O658" s="31">
        <f>+'Weekly OPIS Data'!F518</f>
        <v>2.5990000000000002</v>
      </c>
    </row>
    <row r="659" spans="2:15" x14ac:dyDescent="0.2">
      <c r="B659" s="35">
        <v>42563</v>
      </c>
      <c r="C659" s="108">
        <f t="shared" si="11"/>
        <v>2.5960000000000001</v>
      </c>
      <c r="D659" s="108">
        <f>+'Weekly OPIS Data'!D519</f>
        <v>2.5960000000000001</v>
      </c>
      <c r="N659" s="108">
        <f t="shared" si="12"/>
        <v>2.5960000000000001</v>
      </c>
      <c r="O659" s="31">
        <f>+'Weekly OPIS Data'!F519</f>
        <v>2.5960000000000001</v>
      </c>
    </row>
    <row r="660" spans="2:15" x14ac:dyDescent="0.2">
      <c r="B660" s="35">
        <v>42570</v>
      </c>
      <c r="C660" s="108">
        <f t="shared" si="11"/>
        <v>2.569</v>
      </c>
      <c r="D660" s="108">
        <f>+'Weekly OPIS Data'!D520</f>
        <v>2.569</v>
      </c>
      <c r="N660" s="108">
        <f t="shared" si="12"/>
        <v>2.569</v>
      </c>
      <c r="O660" s="31">
        <f>+'Weekly OPIS Data'!F520</f>
        <v>2.569</v>
      </c>
    </row>
    <row r="661" spans="2:15" x14ac:dyDescent="0.2">
      <c r="B661" s="35">
        <v>42577</v>
      </c>
      <c r="C661" s="108">
        <f t="shared" si="11"/>
        <v>2.536</v>
      </c>
      <c r="D661" s="108">
        <f>+'Weekly OPIS Data'!D521</f>
        <v>2.536</v>
      </c>
      <c r="N661" s="108">
        <f t="shared" si="12"/>
        <v>2.536</v>
      </c>
      <c r="O661" s="31">
        <f>+'Weekly OPIS Data'!F521</f>
        <v>2.536</v>
      </c>
    </row>
    <row r="662" spans="2:15" x14ac:dyDescent="0.2">
      <c r="B662" s="35">
        <v>42584</v>
      </c>
      <c r="C662" s="108">
        <f t="shared" si="11"/>
        <v>2.492</v>
      </c>
      <c r="D662" s="108">
        <f>+'Weekly OPIS Data'!D522</f>
        <v>2.492</v>
      </c>
      <c r="N662" s="108">
        <f t="shared" si="12"/>
        <v>2.492</v>
      </c>
      <c r="O662" s="31">
        <f>+'Weekly OPIS Data'!F522</f>
        <v>2.492</v>
      </c>
    </row>
    <row r="663" spans="2:15" x14ac:dyDescent="0.2">
      <c r="B663" s="35">
        <v>42591</v>
      </c>
      <c r="C663" s="108">
        <f t="shared" si="11"/>
        <v>2.4540000000000002</v>
      </c>
      <c r="D663" s="108">
        <f>+'Weekly OPIS Data'!D523</f>
        <v>2.4540000000000002</v>
      </c>
      <c r="N663" s="108">
        <f t="shared" si="12"/>
        <v>2.4540000000000002</v>
      </c>
      <c r="O663" s="31">
        <f>+'Weekly OPIS Data'!F523</f>
        <v>2.4540000000000002</v>
      </c>
    </row>
    <row r="664" spans="2:15" x14ac:dyDescent="0.2">
      <c r="B664" s="35">
        <v>42598</v>
      </c>
      <c r="C664" s="108">
        <f t="shared" si="11"/>
        <v>2.4409999999999998</v>
      </c>
      <c r="D664" s="108">
        <f>+'Weekly OPIS Data'!D524</f>
        <v>2.4409999999999998</v>
      </c>
      <c r="N664" s="108">
        <f t="shared" si="12"/>
        <v>2.4409999999999998</v>
      </c>
      <c r="O664" s="31">
        <f>+'Weekly OPIS Data'!F524</f>
        <v>2.4409999999999998</v>
      </c>
    </row>
    <row r="665" spans="2:15" x14ac:dyDescent="0.2">
      <c r="B665" s="35">
        <v>42605</v>
      </c>
      <c r="C665" s="108">
        <f t="shared" si="11"/>
        <v>2.4980000000000002</v>
      </c>
      <c r="D665" s="108">
        <f>+'Weekly OPIS Data'!D525</f>
        <v>2.4980000000000002</v>
      </c>
      <c r="N665" s="108">
        <f t="shared" si="12"/>
        <v>2.4980000000000002</v>
      </c>
      <c r="O665" s="31">
        <f>+'Weekly OPIS Data'!F525</f>
        <v>2.4980000000000002</v>
      </c>
    </row>
    <row r="666" spans="2:15" x14ac:dyDescent="0.2">
      <c r="B666" s="35">
        <v>42612</v>
      </c>
      <c r="C666" s="108">
        <f t="shared" si="11"/>
        <v>2.5550000000000002</v>
      </c>
      <c r="D666" s="108">
        <f>+'Weekly OPIS Data'!D526</f>
        <v>2.5550000000000002</v>
      </c>
      <c r="N666" s="108">
        <f t="shared" si="12"/>
        <v>2.5550000000000002</v>
      </c>
      <c r="O666" s="31">
        <f>+'Weekly OPIS Data'!F526</f>
        <v>2.5550000000000002</v>
      </c>
    </row>
    <row r="667" spans="2:15" x14ac:dyDescent="0.2">
      <c r="B667" s="35">
        <v>42619</v>
      </c>
      <c r="C667" s="108">
        <f t="shared" si="11"/>
        <v>2.5630000000000002</v>
      </c>
      <c r="D667" s="108">
        <f>+'Weekly OPIS Data'!D527</f>
        <v>2.5630000000000002</v>
      </c>
      <c r="N667" s="108">
        <f t="shared" si="12"/>
        <v>2.5630000000000002</v>
      </c>
      <c r="O667" s="31">
        <f>+'Weekly OPIS Data'!F527</f>
        <v>2.5630000000000002</v>
      </c>
    </row>
    <row r="668" spans="2:15" x14ac:dyDescent="0.2">
      <c r="B668" s="35">
        <v>42626</v>
      </c>
      <c r="C668" s="108">
        <f t="shared" si="11"/>
        <v>2.5529999999999999</v>
      </c>
      <c r="D668" s="108">
        <f>+'Weekly OPIS Data'!D528</f>
        <v>2.5529999999999999</v>
      </c>
      <c r="N668" s="108">
        <f t="shared" si="12"/>
        <v>2.5529999999999999</v>
      </c>
      <c r="O668" s="31">
        <f>+'Weekly OPIS Data'!F528</f>
        <v>2.5529999999999999</v>
      </c>
    </row>
    <row r="669" spans="2:15" x14ac:dyDescent="0.2">
      <c r="B669" s="35">
        <v>42633</v>
      </c>
      <c r="C669" s="108">
        <f t="shared" si="11"/>
        <v>2.524</v>
      </c>
      <c r="D669" s="108">
        <f>+'Weekly OPIS Data'!D529</f>
        <v>2.524</v>
      </c>
      <c r="N669" s="108">
        <f t="shared" si="12"/>
        <v>2.524</v>
      </c>
      <c r="O669" s="31">
        <f>+'Weekly OPIS Data'!F529</f>
        <v>2.524</v>
      </c>
    </row>
    <row r="670" spans="2:15" x14ac:dyDescent="0.2">
      <c r="B670" s="35">
        <v>42640</v>
      </c>
      <c r="C670" s="108">
        <f t="shared" si="11"/>
        <v>2.5150000000000001</v>
      </c>
      <c r="D670" s="108">
        <f>+'Weekly OPIS Data'!D530</f>
        <v>2.5150000000000001</v>
      </c>
      <c r="N670" s="108">
        <f t="shared" si="12"/>
        <v>2.5150000000000001</v>
      </c>
      <c r="O670" s="31">
        <f>+'Weekly OPIS Data'!F530</f>
        <v>2.5150000000000001</v>
      </c>
    </row>
    <row r="671" spans="2:15" x14ac:dyDescent="0.2">
      <c r="B671" s="35">
        <v>42647</v>
      </c>
      <c r="C671" s="108">
        <f t="shared" si="11"/>
        <v>2.524</v>
      </c>
      <c r="D671" s="108">
        <f>+'Weekly OPIS Data'!D531</f>
        <v>2.524</v>
      </c>
      <c r="N671" s="108">
        <f t="shared" si="12"/>
        <v>2.524</v>
      </c>
      <c r="O671" s="31">
        <f>+'Weekly OPIS Data'!F531</f>
        <v>2.524</v>
      </c>
    </row>
    <row r="672" spans="2:15" x14ac:dyDescent="0.2">
      <c r="B672" s="35">
        <v>42654</v>
      </c>
      <c r="C672" s="108">
        <f t="shared" si="11"/>
        <v>2.5910000000000002</v>
      </c>
      <c r="D672" s="108">
        <f>+'Weekly OPIS Data'!D532</f>
        <v>2.5910000000000002</v>
      </c>
      <c r="N672" s="108">
        <f t="shared" si="12"/>
        <v>2.5910000000000002</v>
      </c>
      <c r="O672" s="31">
        <f>+'Weekly OPIS Data'!F532</f>
        <v>2.5910000000000002</v>
      </c>
    </row>
    <row r="673" spans="2:15" x14ac:dyDescent="0.2">
      <c r="B673" s="35">
        <v>42661</v>
      </c>
      <c r="C673" s="108">
        <f t="shared" si="11"/>
        <v>2.6349999999999998</v>
      </c>
      <c r="D673" s="108">
        <f>+'Weekly OPIS Data'!D533</f>
        <v>2.6349999999999998</v>
      </c>
      <c r="N673" s="108">
        <f t="shared" si="12"/>
        <v>2.6349999999999998</v>
      </c>
      <c r="O673" s="31">
        <f>+'Weekly OPIS Data'!F533</f>
        <v>2.6349999999999998</v>
      </c>
    </row>
    <row r="674" spans="2:15" x14ac:dyDescent="0.2">
      <c r="B674" s="35">
        <v>42668</v>
      </c>
      <c r="C674" s="108">
        <f t="shared" si="11"/>
        <v>2.645</v>
      </c>
      <c r="D674" s="108">
        <f>+'Weekly OPIS Data'!D534</f>
        <v>2.645</v>
      </c>
      <c r="N674" s="108">
        <f t="shared" si="12"/>
        <v>2.645</v>
      </c>
      <c r="O674" s="31">
        <f>+'Weekly OPIS Data'!F534</f>
        <v>2.645</v>
      </c>
    </row>
    <row r="675" spans="2:15" x14ac:dyDescent="0.2">
      <c r="B675" s="35">
        <v>42675</v>
      </c>
      <c r="C675" s="108">
        <f t="shared" si="11"/>
        <v>2.6549999999999998</v>
      </c>
      <c r="D675" s="108">
        <f>+'Weekly OPIS Data'!D535</f>
        <v>2.6549999999999998</v>
      </c>
      <c r="N675" s="108">
        <f t="shared" si="12"/>
        <v>2.6549999999999998</v>
      </c>
      <c r="O675" s="31">
        <f>+'Weekly OPIS Data'!F535</f>
        <v>2.6549999999999998</v>
      </c>
    </row>
    <row r="676" spans="2:15" x14ac:dyDescent="0.2">
      <c r="B676" s="35">
        <v>42682</v>
      </c>
      <c r="C676" s="108">
        <f t="shared" si="11"/>
        <v>2.673</v>
      </c>
      <c r="D676" s="108">
        <f>+'Weekly OPIS Data'!D536</f>
        <v>2.673</v>
      </c>
      <c r="N676" s="108">
        <f t="shared" si="12"/>
        <v>2.673</v>
      </c>
      <c r="O676" s="31">
        <f>+'Weekly OPIS Data'!F536</f>
        <v>2.673</v>
      </c>
    </row>
    <row r="677" spans="2:15" x14ac:dyDescent="0.2">
      <c r="B677" s="35">
        <v>42689</v>
      </c>
      <c r="C677" s="108">
        <f t="shared" si="11"/>
        <v>2.657</v>
      </c>
      <c r="D677" s="108">
        <f>+'Weekly OPIS Data'!D537</f>
        <v>2.657</v>
      </c>
      <c r="N677" s="108">
        <f t="shared" si="12"/>
        <v>2.657</v>
      </c>
      <c r="O677" s="31">
        <f>+'Weekly OPIS Data'!F537</f>
        <v>2.657</v>
      </c>
    </row>
    <row r="678" spans="2:15" x14ac:dyDescent="0.2">
      <c r="B678" s="35">
        <v>42696</v>
      </c>
      <c r="C678" s="108">
        <f t="shared" si="11"/>
        <v>2.637</v>
      </c>
      <c r="D678" s="108">
        <f>+'Weekly OPIS Data'!D538</f>
        <v>2.637</v>
      </c>
      <c r="N678" s="108">
        <f t="shared" si="12"/>
        <v>2.637</v>
      </c>
      <c r="O678" s="31">
        <f>+'Weekly OPIS Data'!F538</f>
        <v>2.637</v>
      </c>
    </row>
    <row r="679" spans="2:15" x14ac:dyDescent="0.2">
      <c r="B679" s="35">
        <v>42703</v>
      </c>
      <c r="C679" s="108">
        <f t="shared" si="11"/>
        <v>2.6349999999999998</v>
      </c>
      <c r="D679" s="108">
        <f>+'Weekly OPIS Data'!D539</f>
        <v>2.6349999999999998</v>
      </c>
      <c r="N679" s="108">
        <f t="shared" si="12"/>
        <v>2.6349999999999998</v>
      </c>
      <c r="O679" s="31">
        <f>+'Weekly OPIS Data'!F539</f>
        <v>2.6349999999999998</v>
      </c>
    </row>
    <row r="680" spans="2:15" x14ac:dyDescent="0.2">
      <c r="B680" s="35">
        <v>42710</v>
      </c>
      <c r="C680" s="108">
        <f t="shared" si="11"/>
        <v>2.6789999999999998</v>
      </c>
      <c r="D680" s="108">
        <f>+'Weekly OPIS Data'!D540</f>
        <v>2.6789999999999998</v>
      </c>
      <c r="N680" s="108">
        <f t="shared" si="12"/>
        <v>2.6789999999999998</v>
      </c>
      <c r="O680" s="31">
        <f>+'Weekly OPIS Data'!F540</f>
        <v>2.6789999999999998</v>
      </c>
    </row>
    <row r="681" spans="2:15" x14ac:dyDescent="0.2">
      <c r="B681" s="35">
        <v>42717</v>
      </c>
      <c r="C681" s="108">
        <f t="shared" si="11"/>
        <v>2.69</v>
      </c>
      <c r="D681" s="108">
        <f>+'Weekly OPIS Data'!D541</f>
        <v>2.69</v>
      </c>
      <c r="N681" s="108">
        <f t="shared" si="12"/>
        <v>2.69</v>
      </c>
      <c r="O681" s="31">
        <f>+'Weekly OPIS Data'!F541</f>
        <v>2.69</v>
      </c>
    </row>
    <row r="682" spans="2:15" x14ac:dyDescent="0.2">
      <c r="B682" s="35">
        <v>42724</v>
      </c>
      <c r="C682" s="108">
        <f t="shared" si="11"/>
        <v>2.7050000000000001</v>
      </c>
      <c r="D682" s="108">
        <f>+'Weekly OPIS Data'!D542</f>
        <v>2.7050000000000001</v>
      </c>
      <c r="N682" s="108">
        <f t="shared" si="12"/>
        <v>2.7050000000000001</v>
      </c>
      <c r="O682" s="31">
        <f>+'Weekly OPIS Data'!F542</f>
        <v>2.7050000000000001</v>
      </c>
    </row>
    <row r="683" spans="2:15" x14ac:dyDescent="0.2">
      <c r="B683" s="35">
        <v>42731</v>
      </c>
      <c r="C683" s="108">
        <f t="shared" si="11"/>
        <v>2.7269999999999999</v>
      </c>
      <c r="D683" s="108">
        <f>+'Weekly OPIS Data'!D543</f>
        <v>2.7269999999999999</v>
      </c>
      <c r="N683" s="108">
        <f t="shared" si="12"/>
        <v>2.7269999999999999</v>
      </c>
      <c r="O683" s="31">
        <f>+'Weekly OPIS Data'!F543</f>
        <v>2.7269999999999999</v>
      </c>
    </row>
    <row r="684" spans="2:15" x14ac:dyDescent="0.2">
      <c r="B684" s="35">
        <v>42738</v>
      </c>
      <c r="C684" s="108">
        <f t="shared" si="11"/>
        <v>2.7570000000000001</v>
      </c>
      <c r="D684" s="113">
        <f>+'Weekly OPIS Data'!D544</f>
        <v>2.7570000000000001</v>
      </c>
      <c r="N684" s="108">
        <f t="shared" si="12"/>
        <v>2.7570000000000001</v>
      </c>
      <c r="O684" s="31">
        <f>+'Weekly OPIS Data'!F544</f>
        <v>2.7570000000000001</v>
      </c>
    </row>
    <row r="685" spans="2:15" x14ac:dyDescent="0.2">
      <c r="B685" s="35">
        <v>42745</v>
      </c>
      <c r="C685" s="108">
        <f t="shared" si="11"/>
        <v>2.774</v>
      </c>
      <c r="D685" s="108">
        <f>+'Weekly OPIS Data'!D545</f>
        <v>2.774</v>
      </c>
      <c r="N685" s="108">
        <f t="shared" si="12"/>
        <v>2.774</v>
      </c>
      <c r="O685" s="31">
        <f>+'Weekly OPIS Data'!F545</f>
        <v>2.774</v>
      </c>
    </row>
    <row r="686" spans="2:15" x14ac:dyDescent="0.2">
      <c r="B686" s="35">
        <v>42752</v>
      </c>
      <c r="C686" s="108">
        <f t="shared" si="11"/>
        <v>2.7549999999999999</v>
      </c>
      <c r="D686" s="108">
        <f>+'Weekly OPIS Data'!D546</f>
        <v>2.7549999999999999</v>
      </c>
      <c r="N686" s="108">
        <f t="shared" si="12"/>
        <v>2.7549999999999999</v>
      </c>
      <c r="O686" s="31">
        <f>+'Weekly OPIS Data'!F546</f>
        <v>2.7549999999999999</v>
      </c>
    </row>
    <row r="687" spans="2:15" x14ac:dyDescent="0.2">
      <c r="B687" s="35">
        <v>42759</v>
      </c>
      <c r="C687" s="108">
        <f t="shared" si="11"/>
        <v>2.75</v>
      </c>
      <c r="D687" s="108">
        <f>+'Weekly OPIS Data'!D547</f>
        <v>2.75</v>
      </c>
      <c r="N687" s="108">
        <f t="shared" si="12"/>
        <v>2.75</v>
      </c>
      <c r="O687" s="31">
        <f>+'Weekly OPIS Data'!F547</f>
        <v>2.75</v>
      </c>
    </row>
    <row r="688" spans="2:15" x14ac:dyDescent="0.2">
      <c r="B688" s="35">
        <v>42766</v>
      </c>
      <c r="C688" s="108">
        <f t="shared" si="11"/>
        <v>2.7440000000000002</v>
      </c>
      <c r="D688" s="108">
        <f>+'Weekly OPIS Data'!D548</f>
        <v>2.7440000000000002</v>
      </c>
      <c r="N688" s="108">
        <f t="shared" si="12"/>
        <v>2.7440000000000002</v>
      </c>
      <c r="O688" s="31">
        <f>+'Weekly OPIS Data'!F548</f>
        <v>2.7440000000000002</v>
      </c>
    </row>
    <row r="689" spans="2:15" x14ac:dyDescent="0.2">
      <c r="B689" s="35">
        <v>42773</v>
      </c>
      <c r="C689" s="108">
        <f t="shared" si="11"/>
        <v>2.7480000000000002</v>
      </c>
      <c r="D689" s="108">
        <f>+'Weekly OPIS Data'!D549</f>
        <v>2.7480000000000002</v>
      </c>
      <c r="N689" s="108">
        <f t="shared" si="12"/>
        <v>2.7480000000000002</v>
      </c>
      <c r="O689" s="31">
        <f>+'Weekly OPIS Data'!F549</f>
        <v>2.7480000000000002</v>
      </c>
    </row>
    <row r="690" spans="2:15" x14ac:dyDescent="0.2">
      <c r="B690" s="35">
        <v>42780</v>
      </c>
      <c r="C690" s="108">
        <f t="shared" si="11"/>
        <v>2.7610000000000001</v>
      </c>
      <c r="D690" s="108">
        <f>+'Weekly OPIS Data'!D550</f>
        <v>2.7610000000000001</v>
      </c>
      <c r="N690" s="108">
        <f t="shared" si="12"/>
        <v>2.7610000000000001</v>
      </c>
      <c r="O690" s="31">
        <f>+'Weekly OPIS Data'!F550</f>
        <v>2.7610000000000001</v>
      </c>
    </row>
    <row r="691" spans="2:15" x14ac:dyDescent="0.2">
      <c r="B691" s="35">
        <v>42787</v>
      </c>
      <c r="C691" s="108">
        <f t="shared" si="11"/>
        <v>2.7669999999999999</v>
      </c>
      <c r="D691" s="108">
        <f>+'Weekly OPIS Data'!D551</f>
        <v>2.7669999999999999</v>
      </c>
      <c r="N691" s="108">
        <f t="shared" si="12"/>
        <v>2.7669999999999999</v>
      </c>
      <c r="O691" s="31">
        <f>+'Weekly OPIS Data'!F551</f>
        <v>2.7669999999999999</v>
      </c>
    </row>
    <row r="692" spans="2:15" x14ac:dyDescent="0.2">
      <c r="B692" s="35">
        <v>42794</v>
      </c>
      <c r="C692" s="108">
        <f t="shared" si="11"/>
        <v>2.7719999999999998</v>
      </c>
      <c r="D692" s="108">
        <f>+'Weekly OPIS Data'!D552</f>
        <v>2.7719999999999998</v>
      </c>
      <c r="N692" s="108">
        <f t="shared" si="12"/>
        <v>2.7719999999999998</v>
      </c>
      <c r="O692" s="31">
        <f>+'Weekly OPIS Data'!F552</f>
        <v>2.7719999999999998</v>
      </c>
    </row>
    <row r="693" spans="2:15" x14ac:dyDescent="0.2">
      <c r="B693" s="35">
        <v>42801</v>
      </c>
      <c r="C693" s="108">
        <f t="shared" si="11"/>
        <v>2.7789999999999999</v>
      </c>
      <c r="D693" s="108">
        <f>+'Weekly OPIS Data'!D553</f>
        <v>2.7789999999999999</v>
      </c>
      <c r="N693" s="108">
        <f t="shared" si="12"/>
        <v>2.7789999999999999</v>
      </c>
      <c r="O693" s="31">
        <f>+'Weekly OPIS Data'!F553</f>
        <v>2.7789999999999999</v>
      </c>
    </row>
    <row r="694" spans="2:15" x14ac:dyDescent="0.2">
      <c r="B694" s="35">
        <v>42808</v>
      </c>
      <c r="C694" s="108">
        <f t="shared" si="11"/>
        <v>2.7360000000000002</v>
      </c>
      <c r="D694" s="108">
        <f>+'Weekly OPIS Data'!D554</f>
        <v>2.7360000000000002</v>
      </c>
      <c r="N694" s="108">
        <f t="shared" si="12"/>
        <v>2.7360000000000002</v>
      </c>
      <c r="O694" s="31">
        <f>+'Weekly OPIS Data'!F554</f>
        <v>2.7360000000000002</v>
      </c>
    </row>
    <row r="695" spans="2:15" x14ac:dyDescent="0.2">
      <c r="B695" s="35">
        <v>42815</v>
      </c>
      <c r="C695" s="108">
        <f t="shared" si="11"/>
        <v>2.702</v>
      </c>
      <c r="D695" s="108">
        <f>+'Weekly OPIS Data'!D555</f>
        <v>2.702</v>
      </c>
      <c r="N695" s="108">
        <f t="shared" si="12"/>
        <v>2.702</v>
      </c>
      <c r="O695" s="31">
        <f>+'Weekly OPIS Data'!F555</f>
        <v>2.702</v>
      </c>
    </row>
    <row r="696" spans="2:15" x14ac:dyDescent="0.2">
      <c r="B696" s="35">
        <v>42822</v>
      </c>
      <c r="C696" s="108">
        <f t="shared" si="11"/>
        <v>2.7029999999999998</v>
      </c>
      <c r="D696" s="108">
        <f>+'Weekly OPIS Data'!D556</f>
        <v>2.7029999999999998</v>
      </c>
      <c r="N696" s="108">
        <f t="shared" si="12"/>
        <v>2.7029999999999998</v>
      </c>
      <c r="O696" s="31">
        <f>+'Weekly OPIS Data'!F556</f>
        <v>2.7029999999999998</v>
      </c>
    </row>
    <row r="697" spans="2:15" x14ac:dyDescent="0.2">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2:15" x14ac:dyDescent="0.2">
      <c r="B698" s="35">
        <v>42836</v>
      </c>
      <c r="C698" s="108">
        <f t="shared" si="13"/>
        <v>2.7719999999999998</v>
      </c>
      <c r="D698" s="108">
        <f>+'Weekly OPIS Data'!D558</f>
        <v>2.7719999999999998</v>
      </c>
      <c r="N698" s="108">
        <f t="shared" si="14"/>
        <v>2.7719999999999998</v>
      </c>
      <c r="O698" s="31">
        <f>+'Weekly OPIS Data'!F558</f>
        <v>2.7719999999999998</v>
      </c>
    </row>
    <row r="699" spans="2:15" x14ac:dyDescent="0.2">
      <c r="B699" s="35">
        <v>42843</v>
      </c>
      <c r="C699" s="108">
        <f t="shared" si="13"/>
        <v>2.7909999999999999</v>
      </c>
      <c r="D699" s="108">
        <f>+'Weekly OPIS Data'!D559</f>
        <v>2.7909999999999999</v>
      </c>
      <c r="N699" s="108">
        <f t="shared" si="14"/>
        <v>2.7909999999999999</v>
      </c>
      <c r="O699" s="31">
        <f>+'Weekly OPIS Data'!F559</f>
        <v>2.7909999999999999</v>
      </c>
    </row>
    <row r="700" spans="2:15" x14ac:dyDescent="0.2">
      <c r="B700" s="35">
        <v>42850</v>
      </c>
      <c r="C700" s="108">
        <f t="shared" si="13"/>
        <v>2.786</v>
      </c>
      <c r="D700" s="108">
        <f>+'Weekly OPIS Data'!D560</f>
        <v>2.786</v>
      </c>
      <c r="N700" s="108">
        <f t="shared" si="14"/>
        <v>2.786</v>
      </c>
      <c r="O700" s="31">
        <f>+'Weekly OPIS Data'!F560</f>
        <v>2.786</v>
      </c>
    </row>
    <row r="701" spans="2:15" x14ac:dyDescent="0.2">
      <c r="B701" s="35">
        <v>42857</v>
      </c>
      <c r="C701" s="108">
        <f t="shared" si="13"/>
        <v>2.7749999999999999</v>
      </c>
      <c r="D701" s="108">
        <f>+'Weekly OPIS Data'!D561</f>
        <v>2.7749999999999999</v>
      </c>
      <c r="N701" s="108">
        <f t="shared" si="14"/>
        <v>2.7749999999999999</v>
      </c>
      <c r="O701" s="31">
        <f>+'Weekly OPIS Data'!F561</f>
        <v>2.7749999999999999</v>
      </c>
    </row>
    <row r="702" spans="2:15" x14ac:dyDescent="0.2">
      <c r="B702" s="35">
        <v>42864</v>
      </c>
      <c r="C702" s="108">
        <f t="shared" si="13"/>
        <v>2.7469999999999999</v>
      </c>
      <c r="D702" s="108">
        <f>+'Weekly OPIS Data'!D562</f>
        <v>2.7469999999999999</v>
      </c>
      <c r="N702" s="108">
        <f t="shared" si="14"/>
        <v>2.7469999999999999</v>
      </c>
      <c r="O702" s="31">
        <f>+'Weekly OPIS Data'!F562</f>
        <v>2.7469999999999999</v>
      </c>
    </row>
    <row r="703" spans="2:15" x14ac:dyDescent="0.2">
      <c r="B703" s="35">
        <v>42871</v>
      </c>
      <c r="C703" s="108">
        <f t="shared" si="13"/>
        <v>2.7280000000000002</v>
      </c>
      <c r="D703" s="108">
        <f>+'Weekly OPIS Data'!D563</f>
        <v>2.7280000000000002</v>
      </c>
      <c r="N703" s="108">
        <f t="shared" si="14"/>
        <v>2.7280000000000002</v>
      </c>
      <c r="O703" s="31">
        <f>+'Weekly OPIS Data'!F563</f>
        <v>2.7280000000000002</v>
      </c>
    </row>
    <row r="704" spans="2:15" x14ac:dyDescent="0.2">
      <c r="B704" s="35">
        <v>42878</v>
      </c>
      <c r="C704" s="108">
        <f t="shared" si="13"/>
        <v>2.7250000000000001</v>
      </c>
      <c r="D704" s="108">
        <f>+'Weekly OPIS Data'!D564</f>
        <v>2.7250000000000001</v>
      </c>
      <c r="N704" s="108">
        <f t="shared" si="14"/>
        <v>2.7250000000000001</v>
      </c>
      <c r="O704" s="31">
        <f>+'Weekly OPIS Data'!F564</f>
        <v>2.7250000000000001</v>
      </c>
    </row>
    <row r="705" spans="2:15" x14ac:dyDescent="0.2">
      <c r="B705" s="35">
        <v>42885</v>
      </c>
      <c r="C705" s="108">
        <f t="shared" si="13"/>
        <v>2.7349999999999999</v>
      </c>
      <c r="D705" s="108">
        <f>+'Weekly OPIS Data'!D565</f>
        <v>2.7349999999999999</v>
      </c>
      <c r="N705" s="108">
        <f t="shared" si="14"/>
        <v>2.7349999999999999</v>
      </c>
      <c r="O705" s="31">
        <f>+'Weekly OPIS Data'!F565</f>
        <v>2.7349999999999999</v>
      </c>
    </row>
    <row r="706" spans="2:15" x14ac:dyDescent="0.2">
      <c r="B706" s="35">
        <v>42892</v>
      </c>
      <c r="C706" s="108">
        <f t="shared" si="13"/>
        <v>2.7240000000000002</v>
      </c>
      <c r="D706" s="108">
        <f>+'Weekly OPIS Data'!D566</f>
        <v>2.7240000000000002</v>
      </c>
      <c r="N706" s="108">
        <f t="shared" si="14"/>
        <v>2.7240000000000002</v>
      </c>
      <c r="O706" s="31">
        <f>+'Weekly OPIS Data'!F566</f>
        <v>2.7240000000000002</v>
      </c>
    </row>
    <row r="707" spans="2:15" x14ac:dyDescent="0.2">
      <c r="B707" s="35">
        <v>42899</v>
      </c>
      <c r="C707" s="108">
        <f t="shared" si="13"/>
        <v>2.681</v>
      </c>
      <c r="D707" s="108">
        <f>+'Weekly OPIS Data'!D567</f>
        <v>2.681</v>
      </c>
      <c r="N707" s="108">
        <f t="shared" si="14"/>
        <v>2.681</v>
      </c>
      <c r="O707" s="31">
        <f>+'Weekly OPIS Data'!F567</f>
        <v>2.681</v>
      </c>
    </row>
    <row r="708" spans="2:15" x14ac:dyDescent="0.2">
      <c r="B708" s="35">
        <v>42906</v>
      </c>
      <c r="C708" s="108">
        <f t="shared" si="13"/>
        <v>2.6549999999999998</v>
      </c>
      <c r="D708" s="108">
        <f>+'Weekly OPIS Data'!D568</f>
        <v>2.6549999999999998</v>
      </c>
      <c r="N708" s="108">
        <f t="shared" si="14"/>
        <v>2.6549999999999998</v>
      </c>
      <c r="O708" s="31">
        <f>+'Weekly OPIS Data'!F568</f>
        <v>2.6549999999999998</v>
      </c>
    </row>
    <row r="709" spans="2:15" x14ac:dyDescent="0.2">
      <c r="B709" s="35">
        <v>42913</v>
      </c>
      <c r="C709" s="108">
        <f t="shared" si="13"/>
        <v>2.6259999999999999</v>
      </c>
      <c r="D709" s="108">
        <f>+'Weekly OPIS Data'!D569</f>
        <v>2.6259999999999999</v>
      </c>
      <c r="N709" s="108">
        <f t="shared" si="14"/>
        <v>2.6259999999999999</v>
      </c>
      <c r="O709" s="31">
        <f>+'Weekly OPIS Data'!F569</f>
        <v>2.6259999999999999</v>
      </c>
    </row>
    <row r="710" spans="2:15" x14ac:dyDescent="0.2">
      <c r="B710" s="35">
        <v>42920</v>
      </c>
      <c r="C710" s="108">
        <f t="shared" si="13"/>
        <v>2.6280000000000001</v>
      </c>
      <c r="D710" s="108">
        <f>+'Weekly OPIS Data'!D570</f>
        <v>2.6280000000000001</v>
      </c>
      <c r="N710" s="108">
        <f t="shared" si="14"/>
        <v>2.6280000000000001</v>
      </c>
      <c r="O710" s="31">
        <f>+'Weekly OPIS Data'!F570</f>
        <v>2.6280000000000001</v>
      </c>
    </row>
    <row r="711" spans="2:15" x14ac:dyDescent="0.2">
      <c r="B711" s="35">
        <v>42927</v>
      </c>
      <c r="C711" s="108">
        <f t="shared" si="13"/>
        <v>2.653</v>
      </c>
      <c r="D711" s="108">
        <f>+'Weekly OPIS Data'!D571</f>
        <v>2.653</v>
      </c>
      <c r="N711" s="108">
        <f t="shared" si="14"/>
        <v>2.653</v>
      </c>
      <c r="O711" s="31">
        <f>+'Weekly OPIS Data'!F571</f>
        <v>2.653</v>
      </c>
    </row>
    <row r="712" spans="2:15" x14ac:dyDescent="0.2">
      <c r="B712" s="35">
        <v>42934</v>
      </c>
      <c r="C712" s="108">
        <f t="shared" si="13"/>
        <v>2.6560000000000001</v>
      </c>
      <c r="D712" s="108">
        <f>+'Weekly OPIS Data'!D572</f>
        <v>2.6560000000000001</v>
      </c>
      <c r="N712" s="108">
        <f t="shared" si="14"/>
        <v>2.6560000000000001</v>
      </c>
      <c r="O712" s="31">
        <f>+'Weekly OPIS Data'!F572</f>
        <v>2.6560000000000001</v>
      </c>
    </row>
    <row r="713" spans="2:15" x14ac:dyDescent="0.2">
      <c r="B713" s="35">
        <v>42941</v>
      </c>
      <c r="C713" s="108">
        <f t="shared" si="13"/>
        <v>2.6779999999999999</v>
      </c>
      <c r="D713" s="108">
        <f>+'Weekly OPIS Data'!D573</f>
        <v>2.6779999999999999</v>
      </c>
      <c r="N713" s="108">
        <f t="shared" si="14"/>
        <v>2.6779999999999999</v>
      </c>
      <c r="O713" s="31">
        <f>+'Weekly OPIS Data'!F573</f>
        <v>2.6779999999999999</v>
      </c>
    </row>
    <row r="714" spans="2:15" x14ac:dyDescent="0.2">
      <c r="B714" s="35">
        <v>42948</v>
      </c>
      <c r="C714" s="108">
        <f t="shared" si="13"/>
        <v>2.7040000000000002</v>
      </c>
      <c r="D714" s="108">
        <f>+'Weekly OPIS Data'!D574</f>
        <v>2.7040000000000002</v>
      </c>
      <c r="N714" s="108">
        <f t="shared" si="14"/>
        <v>2.7040000000000002</v>
      </c>
      <c r="O714" s="31">
        <f>+'Weekly OPIS Data'!F574</f>
        <v>2.7040000000000002</v>
      </c>
    </row>
    <row r="715" spans="2:15" x14ac:dyDescent="0.2">
      <c r="B715" s="35">
        <v>42955</v>
      </c>
      <c r="C715" s="108">
        <f t="shared" si="13"/>
        <v>2.7469999999999999</v>
      </c>
      <c r="D715" s="108">
        <f>+'Weekly OPIS Data'!D575</f>
        <v>2.7469999999999999</v>
      </c>
      <c r="N715" s="108">
        <f t="shared" si="14"/>
        <v>2.7469999999999999</v>
      </c>
      <c r="O715" s="31">
        <f>+'Weekly OPIS Data'!F575</f>
        <v>2.7469999999999999</v>
      </c>
    </row>
    <row r="716" spans="2:15" x14ac:dyDescent="0.2">
      <c r="B716" s="35">
        <v>42962</v>
      </c>
      <c r="C716" s="108">
        <f t="shared" si="13"/>
        <v>2.7879999999999998</v>
      </c>
      <c r="D716" s="108">
        <f>+'Weekly OPIS Data'!D576</f>
        <v>2.7879999999999998</v>
      </c>
      <c r="N716" s="108">
        <f t="shared" si="14"/>
        <v>2.7879999999999998</v>
      </c>
      <c r="O716" s="31">
        <f>+'Weekly OPIS Data'!F576</f>
        <v>2.7879999999999998</v>
      </c>
    </row>
    <row r="717" spans="2:15" x14ac:dyDescent="0.2">
      <c r="B717" s="35">
        <v>42969</v>
      </c>
      <c r="C717" s="108">
        <f t="shared" si="13"/>
        <v>2.786</v>
      </c>
      <c r="D717" s="108">
        <f>+'Weekly OPIS Data'!D577</f>
        <v>2.786</v>
      </c>
      <c r="N717" s="108">
        <f t="shared" si="14"/>
        <v>2.786</v>
      </c>
      <c r="O717" s="31">
        <f>+'Weekly OPIS Data'!F577</f>
        <v>2.786</v>
      </c>
    </row>
    <row r="718" spans="2:15" x14ac:dyDescent="0.2">
      <c r="B718" s="35">
        <v>42976</v>
      </c>
      <c r="C718" s="108">
        <f t="shared" si="13"/>
        <v>2.806</v>
      </c>
      <c r="D718" s="108">
        <f>+'Weekly OPIS Data'!D578</f>
        <v>2.806</v>
      </c>
      <c r="N718" s="108">
        <f t="shared" si="14"/>
        <v>2.806</v>
      </c>
      <c r="O718" s="31">
        <f>+'Weekly OPIS Data'!F578</f>
        <v>2.806</v>
      </c>
    </row>
    <row r="719" spans="2:15" x14ac:dyDescent="0.2">
      <c r="B719" s="35">
        <v>42983</v>
      </c>
      <c r="C719" s="108">
        <f t="shared" si="13"/>
        <v>2.931</v>
      </c>
      <c r="D719" s="108">
        <f>+'Weekly OPIS Data'!D579</f>
        <v>2.931</v>
      </c>
      <c r="N719" s="108">
        <f t="shared" si="14"/>
        <v>2.931</v>
      </c>
      <c r="O719" s="31">
        <f>+'Weekly OPIS Data'!F579</f>
        <v>2.931</v>
      </c>
    </row>
    <row r="720" spans="2:15" x14ac:dyDescent="0.2">
      <c r="B720" s="35">
        <v>42990</v>
      </c>
      <c r="C720" s="108">
        <f t="shared" si="13"/>
        <v>3.0070000000000001</v>
      </c>
      <c r="D720" s="108">
        <f>+'Weekly OPIS Data'!D580</f>
        <v>3.0070000000000001</v>
      </c>
      <c r="N720" s="108">
        <f t="shared" si="14"/>
        <v>3.0070000000000001</v>
      </c>
      <c r="O720" s="31">
        <f>+'Weekly OPIS Data'!F580</f>
        <v>3.0070000000000001</v>
      </c>
    </row>
    <row r="721" spans="2:15" x14ac:dyDescent="0.2">
      <c r="B721" s="35">
        <v>42997</v>
      </c>
      <c r="C721" s="108">
        <f t="shared" si="13"/>
        <v>3.0089999999999999</v>
      </c>
      <c r="D721" s="108">
        <f>+'Weekly OPIS Data'!D581</f>
        <v>3.0089999999999999</v>
      </c>
      <c r="N721" s="108">
        <f t="shared" si="14"/>
        <v>3.0089999999999999</v>
      </c>
      <c r="O721" s="31">
        <f>+'Weekly OPIS Data'!F581</f>
        <v>3.0089999999999999</v>
      </c>
    </row>
    <row r="722" spans="2:15" x14ac:dyDescent="0.2">
      <c r="B722" s="35">
        <v>43004</v>
      </c>
      <c r="C722" s="108">
        <f t="shared" si="13"/>
        <v>3.008</v>
      </c>
      <c r="D722" s="108">
        <f>+'Weekly OPIS Data'!D582</f>
        <v>3.008</v>
      </c>
      <c r="N722" s="108">
        <f t="shared" si="14"/>
        <v>3.008</v>
      </c>
      <c r="O722" s="31">
        <f>+'Weekly OPIS Data'!F582</f>
        <v>3.008</v>
      </c>
    </row>
    <row r="723" spans="2:15" x14ac:dyDescent="0.2">
      <c r="B723" s="35">
        <v>43011</v>
      </c>
      <c r="C723" s="108">
        <f t="shared" si="13"/>
        <v>3.0179999999999998</v>
      </c>
      <c r="D723" s="108">
        <f>+'Weekly OPIS Data'!D583</f>
        <v>3.0179999999999998</v>
      </c>
      <c r="N723" s="108">
        <f t="shared" si="14"/>
        <v>3.0179999999999998</v>
      </c>
      <c r="O723" s="31">
        <f>+'Weekly OPIS Data'!F583</f>
        <v>3.0179999999999998</v>
      </c>
    </row>
    <row r="724" spans="2:15" x14ac:dyDescent="0.2">
      <c r="B724" s="35">
        <v>43018</v>
      </c>
      <c r="C724" s="108">
        <f t="shared" si="13"/>
        <v>2.9929999999999999</v>
      </c>
      <c r="D724" s="108">
        <f>+'Weekly OPIS Data'!D584</f>
        <v>2.9929999999999999</v>
      </c>
      <c r="N724" s="108">
        <f t="shared" si="14"/>
        <v>2.9929999999999999</v>
      </c>
      <c r="O724" s="31">
        <f>+'Weekly OPIS Data'!F584</f>
        <v>2.9929999999999999</v>
      </c>
    </row>
    <row r="725" spans="2:15" x14ac:dyDescent="0.2">
      <c r="B725" s="35">
        <v>43025</v>
      </c>
      <c r="C725" s="108">
        <f t="shared" si="13"/>
        <v>3.0030000000000001</v>
      </c>
      <c r="D725" s="108">
        <f>+'Weekly OPIS Data'!D585</f>
        <v>3.0030000000000001</v>
      </c>
      <c r="N725" s="108">
        <f t="shared" si="14"/>
        <v>3.0030000000000001</v>
      </c>
      <c r="O725" s="31">
        <f>+'Weekly OPIS Data'!F585</f>
        <v>3.0030000000000001</v>
      </c>
    </row>
    <row r="726" spans="2:15" x14ac:dyDescent="0.2">
      <c r="B726" s="35">
        <v>43032</v>
      </c>
      <c r="C726" s="108">
        <f t="shared" si="13"/>
        <v>3.0150000000000001</v>
      </c>
      <c r="D726" s="108">
        <f>+'Weekly OPIS Data'!D586</f>
        <v>3.0150000000000001</v>
      </c>
      <c r="N726" s="108">
        <f t="shared" si="14"/>
        <v>3.0150000000000001</v>
      </c>
      <c r="O726" s="31">
        <f>+'Weekly OPIS Data'!F586</f>
        <v>3.0150000000000001</v>
      </c>
    </row>
    <row r="727" spans="2:15" x14ac:dyDescent="0.2">
      <c r="B727" s="35">
        <v>43039</v>
      </c>
      <c r="C727" s="108">
        <f t="shared" si="13"/>
        <v>3.02</v>
      </c>
      <c r="D727" s="108">
        <f>+'Weekly OPIS Data'!D587</f>
        <v>3.02</v>
      </c>
      <c r="N727" s="108">
        <f t="shared" si="14"/>
        <v>3.02</v>
      </c>
      <c r="O727" s="31">
        <f>+'Weekly OPIS Data'!F587</f>
        <v>3.02</v>
      </c>
    </row>
    <row r="728" spans="2:15" x14ac:dyDescent="0.2">
      <c r="B728" s="35">
        <v>43046</v>
      </c>
      <c r="C728" s="108">
        <f t="shared" si="13"/>
        <v>3.0750000000000002</v>
      </c>
      <c r="D728" s="108">
        <f>+'Weekly OPIS Data'!D588</f>
        <v>3.0750000000000002</v>
      </c>
      <c r="N728" s="108">
        <f t="shared" si="14"/>
        <v>3.0750000000000002</v>
      </c>
      <c r="O728" s="31">
        <f>+'Weekly OPIS Data'!F588</f>
        <v>3.0750000000000002</v>
      </c>
    </row>
    <row r="729" spans="2:15" x14ac:dyDescent="0.2">
      <c r="B729" s="35">
        <v>43053</v>
      </c>
      <c r="C729" s="108">
        <f t="shared" si="13"/>
        <v>3.12</v>
      </c>
      <c r="D729" s="108">
        <f>+'Weekly OPIS Data'!D589</f>
        <v>3.12</v>
      </c>
      <c r="N729" s="108">
        <f t="shared" si="14"/>
        <v>3.12</v>
      </c>
      <c r="O729" s="31">
        <f>+'Weekly OPIS Data'!F589</f>
        <v>3.12</v>
      </c>
    </row>
    <row r="730" spans="2:15" x14ac:dyDescent="0.2">
      <c r="B730" s="35">
        <v>43060</v>
      </c>
      <c r="C730" s="108">
        <f t="shared" si="13"/>
        <v>3.1070000000000002</v>
      </c>
      <c r="D730" s="108">
        <f>+'Weekly OPIS Data'!D590</f>
        <v>3.1070000000000002</v>
      </c>
      <c r="N730" s="108">
        <f t="shared" si="14"/>
        <v>3.1070000000000002</v>
      </c>
      <c r="O730" s="31">
        <f>+'Weekly OPIS Data'!F590</f>
        <v>3.1070000000000002</v>
      </c>
    </row>
    <row r="731" spans="2:15" x14ac:dyDescent="0.2">
      <c r="B731" s="35">
        <v>43067</v>
      </c>
      <c r="C731" s="108">
        <f t="shared" si="13"/>
        <v>3.113</v>
      </c>
      <c r="D731" s="108">
        <f>+'Weekly OPIS Data'!D591</f>
        <v>3.113</v>
      </c>
      <c r="N731" s="108">
        <f t="shared" si="14"/>
        <v>3.113</v>
      </c>
      <c r="O731" s="31">
        <f>+'Weekly OPIS Data'!F591</f>
        <v>3.113</v>
      </c>
    </row>
    <row r="732" spans="2:15" x14ac:dyDescent="0.2">
      <c r="B732" s="35">
        <v>43074</v>
      </c>
      <c r="C732" s="108">
        <f t="shared" si="13"/>
        <v>3.1059999999999999</v>
      </c>
      <c r="D732" s="108">
        <f>+'Weekly OPIS Data'!D592</f>
        <v>3.1059999999999999</v>
      </c>
      <c r="N732" s="108">
        <f t="shared" si="14"/>
        <v>3.1059999999999999</v>
      </c>
      <c r="O732" s="31">
        <f>+'Weekly OPIS Data'!F592</f>
        <v>3.1059999999999999</v>
      </c>
    </row>
    <row r="733" spans="2:15" x14ac:dyDescent="0.2">
      <c r="B733" s="35">
        <v>43081</v>
      </c>
      <c r="C733" s="108">
        <f t="shared" si="13"/>
        <v>3.0720000000000001</v>
      </c>
      <c r="D733" s="108">
        <f>+'Weekly OPIS Data'!D593</f>
        <v>3.0720000000000001</v>
      </c>
      <c r="N733" s="108">
        <f t="shared" si="14"/>
        <v>3.0720000000000001</v>
      </c>
      <c r="O733" s="31">
        <f>+'Weekly OPIS Data'!F593</f>
        <v>3.0720000000000001</v>
      </c>
    </row>
    <row r="734" spans="2:15" x14ac:dyDescent="0.2">
      <c r="B734" s="35">
        <v>43088</v>
      </c>
      <c r="C734" s="108">
        <f t="shared" si="13"/>
        <v>3.044</v>
      </c>
      <c r="D734" s="108">
        <f>+'Weekly OPIS Data'!D594</f>
        <v>3.044</v>
      </c>
      <c r="N734" s="108">
        <f t="shared" si="14"/>
        <v>3.044</v>
      </c>
      <c r="O734" s="31">
        <f>+'Weekly OPIS Data'!F594</f>
        <v>3.044</v>
      </c>
    </row>
    <row r="735" spans="2:15" x14ac:dyDescent="0.2">
      <c r="B735" s="35">
        <v>43095</v>
      </c>
      <c r="C735" s="108">
        <f t="shared" si="13"/>
        <v>3.0259999999999998</v>
      </c>
      <c r="D735" s="108">
        <f>+'Weekly OPIS Data'!D595</f>
        <v>3.0259999999999998</v>
      </c>
      <c r="N735" s="108">
        <f t="shared" si="14"/>
        <v>3.0259999999999998</v>
      </c>
      <c r="O735" s="31">
        <f>+'Weekly OPIS Data'!F595</f>
        <v>3.0259999999999998</v>
      </c>
    </row>
    <row r="736" spans="2:15" x14ac:dyDescent="0.2">
      <c r="B736" s="35">
        <v>43102</v>
      </c>
      <c r="C736" s="108">
        <f t="shared" si="13"/>
        <v>3.073</v>
      </c>
      <c r="D736" s="108">
        <f>+'Weekly OPIS Data'!D596</f>
        <v>3.073</v>
      </c>
      <c r="N736" s="108">
        <f t="shared" si="14"/>
        <v>3.073</v>
      </c>
      <c r="O736" s="31">
        <f>+'Weekly OPIS Data'!F596</f>
        <v>3.073</v>
      </c>
    </row>
    <row r="737" spans="2:15" x14ac:dyDescent="0.2">
      <c r="B737" s="35">
        <v>43109</v>
      </c>
      <c r="C737" s="108">
        <f t="shared" si="13"/>
        <v>3.0870000000000002</v>
      </c>
      <c r="D737" s="108">
        <f>+'Weekly OPIS Data'!D597</f>
        <v>3.0870000000000002</v>
      </c>
      <c r="N737" s="108">
        <f t="shared" si="14"/>
        <v>3.0870000000000002</v>
      </c>
      <c r="O737" s="31">
        <f>+'Weekly OPIS Data'!F597</f>
        <v>3.0870000000000002</v>
      </c>
    </row>
    <row r="738" spans="2:15" x14ac:dyDescent="0.2">
      <c r="B738" s="35">
        <v>43116</v>
      </c>
      <c r="C738" s="108">
        <f t="shared" si="13"/>
        <v>3.0979999999999999</v>
      </c>
      <c r="D738" s="108">
        <f>+'Weekly OPIS Data'!D598</f>
        <v>3.0979999999999999</v>
      </c>
      <c r="N738" s="108">
        <f t="shared" si="14"/>
        <v>3.0979999999999999</v>
      </c>
      <c r="O738" s="31">
        <f>+'Weekly OPIS Data'!F598</f>
        <v>3.0979999999999999</v>
      </c>
    </row>
    <row r="739" spans="2:15" x14ac:dyDescent="0.2">
      <c r="B739" s="35">
        <v>43123</v>
      </c>
      <c r="C739" s="108">
        <f t="shared" si="13"/>
        <v>3.0830000000000002</v>
      </c>
      <c r="D739" s="108">
        <f>+'Weekly OPIS Data'!D599</f>
        <v>3.0830000000000002</v>
      </c>
      <c r="N739" s="108">
        <f t="shared" si="14"/>
        <v>3.0830000000000002</v>
      </c>
      <c r="O739" s="31">
        <f>+'Weekly OPIS Data'!F599</f>
        <v>3.0830000000000002</v>
      </c>
    </row>
    <row r="740" spans="2:15" x14ac:dyDescent="0.2">
      <c r="B740" s="35">
        <v>43130</v>
      </c>
      <c r="C740" s="108">
        <f t="shared" si="13"/>
        <v>3.12</v>
      </c>
      <c r="D740" s="108">
        <f>+'Weekly OPIS Data'!D600</f>
        <v>3.12</v>
      </c>
      <c r="N740" s="108">
        <f t="shared" si="14"/>
        <v>3.12</v>
      </c>
      <c r="O740" s="31">
        <f>+'Weekly OPIS Data'!F600</f>
        <v>3.12</v>
      </c>
    </row>
    <row r="741" spans="2:15" x14ac:dyDescent="0.2">
      <c r="B741" s="35">
        <v>43137</v>
      </c>
      <c r="C741" s="108">
        <f t="shared" si="13"/>
        <v>3.1440000000000001</v>
      </c>
      <c r="D741" s="108">
        <f>+'Weekly OPIS Data'!D601</f>
        <v>3.1440000000000001</v>
      </c>
      <c r="N741" s="108">
        <f t="shared" si="14"/>
        <v>3.1440000000000001</v>
      </c>
      <c r="O741" s="31">
        <f>+'Weekly OPIS Data'!F601</f>
        <v>3.1440000000000001</v>
      </c>
    </row>
    <row r="742" spans="2:15" x14ac:dyDescent="0.2">
      <c r="B742" s="35">
        <v>43144</v>
      </c>
      <c r="C742" s="108">
        <f t="shared" si="13"/>
        <v>3.1070000000000002</v>
      </c>
      <c r="D742" s="108">
        <f>+'Weekly OPIS Data'!D602</f>
        <v>3.1070000000000002</v>
      </c>
      <c r="N742" s="108">
        <f t="shared" si="14"/>
        <v>3.1070000000000002</v>
      </c>
      <c r="O742" s="31">
        <f>+'Weekly OPIS Data'!F602</f>
        <v>3.1070000000000002</v>
      </c>
    </row>
    <row r="743" spans="2:15" x14ac:dyDescent="0.2">
      <c r="B743" s="35">
        <v>43151</v>
      </c>
      <c r="C743" s="108">
        <f t="shared" si="13"/>
        <v>3.0720000000000001</v>
      </c>
      <c r="D743" s="108">
        <f>+'Weekly OPIS Data'!D603</f>
        <v>3.0720000000000001</v>
      </c>
      <c r="N743" s="108">
        <f t="shared" si="14"/>
        <v>3.0720000000000001</v>
      </c>
      <c r="O743" s="31">
        <f>+'Weekly OPIS Data'!F603</f>
        <v>3.0720000000000001</v>
      </c>
    </row>
    <row r="744" spans="2:15" x14ac:dyDescent="0.2">
      <c r="B744" s="35">
        <v>43158</v>
      </c>
      <c r="C744" s="108">
        <f t="shared" si="13"/>
        <v>3.0640000000000001</v>
      </c>
      <c r="D744" s="108">
        <f>+'Weekly OPIS Data'!D604</f>
        <v>3.0640000000000001</v>
      </c>
      <c r="N744" s="108">
        <f t="shared" si="14"/>
        <v>3.0640000000000001</v>
      </c>
      <c r="O744" s="31">
        <f>+'Weekly OPIS Data'!F604</f>
        <v>3.0640000000000001</v>
      </c>
    </row>
    <row r="745" spans="2:15" x14ac:dyDescent="0.2">
      <c r="B745" s="35">
        <v>43165</v>
      </c>
      <c r="C745" s="108">
        <f t="shared" si="13"/>
        <v>3.0640000000000001</v>
      </c>
      <c r="D745" s="108">
        <f>+'Weekly OPIS Data'!D605</f>
        <v>3.0640000000000001</v>
      </c>
      <c r="N745" s="108">
        <f t="shared" si="14"/>
        <v>3.0640000000000001</v>
      </c>
      <c r="O745" s="31">
        <f>+'Weekly OPIS Data'!F605</f>
        <v>3.0640000000000001</v>
      </c>
    </row>
    <row r="746" spans="2:15" x14ac:dyDescent="0.2">
      <c r="B746" s="35">
        <v>43172</v>
      </c>
      <c r="C746" s="108">
        <f t="shared" si="13"/>
        <v>3.052</v>
      </c>
      <c r="D746" s="108">
        <f>+'Weekly OPIS Data'!D606</f>
        <v>3.052</v>
      </c>
      <c r="N746" s="108">
        <f t="shared" si="14"/>
        <v>3.052</v>
      </c>
      <c r="O746" s="31">
        <f>+'Weekly OPIS Data'!F606</f>
        <v>3.052</v>
      </c>
    </row>
    <row r="747" spans="2:15" x14ac:dyDescent="0.2">
      <c r="B747" s="35">
        <v>43179</v>
      </c>
      <c r="C747" s="108">
        <f t="shared" si="13"/>
        <v>3.06</v>
      </c>
      <c r="D747" s="108">
        <f>+'Weekly OPIS Data'!D607</f>
        <v>3.06</v>
      </c>
      <c r="N747" s="108">
        <f t="shared" si="14"/>
        <v>3.06</v>
      </c>
      <c r="O747" s="31">
        <f>+'Weekly OPIS Data'!F607</f>
        <v>3.06</v>
      </c>
    </row>
    <row r="748" spans="2:15" x14ac:dyDescent="0.2">
      <c r="B748" s="35">
        <v>43186</v>
      </c>
      <c r="C748" s="108">
        <f t="shared" si="13"/>
        <v>3.1469999999999998</v>
      </c>
      <c r="D748" s="108">
        <f>+'Weekly OPIS Data'!D608</f>
        <v>3.1469999999999998</v>
      </c>
      <c r="N748" s="108">
        <f t="shared" si="14"/>
        <v>3.1469999999999998</v>
      </c>
      <c r="O748" s="31">
        <f>+'Weekly OPIS Data'!F608</f>
        <v>3.1469999999999998</v>
      </c>
    </row>
    <row r="749" spans="2:15" x14ac:dyDescent="0.2">
      <c r="B749" s="35">
        <v>43193</v>
      </c>
      <c r="C749" s="108">
        <f t="shared" si="13"/>
        <v>3.202</v>
      </c>
      <c r="D749" s="108">
        <f>+'Weekly OPIS Data'!D609</f>
        <v>3.202</v>
      </c>
      <c r="N749" s="108">
        <f t="shared" si="14"/>
        <v>3.202</v>
      </c>
      <c r="O749" s="31">
        <f>+'Weekly OPIS Data'!F609</f>
        <v>3.202</v>
      </c>
    </row>
    <row r="750" spans="2:15" x14ac:dyDescent="0.2">
      <c r="B750" s="35">
        <v>43200</v>
      </c>
      <c r="C750" s="108">
        <f t="shared" si="13"/>
        <v>3.226</v>
      </c>
      <c r="D750" s="108">
        <f>+'Weekly OPIS Data'!D610</f>
        <v>3.226</v>
      </c>
      <c r="N750" s="108">
        <f t="shared" si="14"/>
        <v>3.226</v>
      </c>
      <c r="O750" s="31">
        <f>+'Weekly OPIS Data'!F610</f>
        <v>3.226</v>
      </c>
    </row>
    <row r="751" spans="2:15" x14ac:dyDescent="0.2">
      <c r="B751" s="35">
        <v>43207</v>
      </c>
      <c r="C751" s="108">
        <f t="shared" si="13"/>
        <v>3.3260000000000001</v>
      </c>
      <c r="D751" s="108">
        <f>+'Weekly OPIS Data'!D611</f>
        <v>3.3260000000000001</v>
      </c>
      <c r="N751" s="108">
        <f t="shared" si="14"/>
        <v>3.3260000000000001</v>
      </c>
      <c r="O751" s="31">
        <f>+'Weekly OPIS Data'!F611</f>
        <v>3.3260000000000001</v>
      </c>
    </row>
    <row r="752" spans="2:15" x14ac:dyDescent="0.2">
      <c r="B752" s="35">
        <v>43214</v>
      </c>
      <c r="C752" s="108">
        <f t="shared" si="13"/>
        <v>3.3660000000000001</v>
      </c>
      <c r="D752" s="108">
        <f>+'Weekly OPIS Data'!D612</f>
        <v>3.3660000000000001</v>
      </c>
      <c r="N752" s="108">
        <f t="shared" si="14"/>
        <v>3.3660000000000001</v>
      </c>
      <c r="O752" s="31">
        <f>+'Weekly OPIS Data'!F612</f>
        <v>3.3660000000000001</v>
      </c>
    </row>
    <row r="753" spans="2:17" x14ac:dyDescent="0.2">
      <c r="B753" s="35">
        <v>43221</v>
      </c>
      <c r="C753" s="108">
        <f t="shared" si="13"/>
        <v>3.3940000000000001</v>
      </c>
      <c r="D753" s="108">
        <f>+'Weekly OPIS Data'!D613</f>
        <v>3.3940000000000001</v>
      </c>
      <c r="N753" s="108">
        <f t="shared" si="14"/>
        <v>3.3940000000000001</v>
      </c>
      <c r="O753" s="31">
        <f>+'Weekly OPIS Data'!F613</f>
        <v>3.3940000000000001</v>
      </c>
    </row>
    <row r="754" spans="2:17" x14ac:dyDescent="0.2">
      <c r="B754" s="35">
        <v>43228</v>
      </c>
      <c r="C754" s="108">
        <f t="shared" si="13"/>
        <v>3.4089999999999998</v>
      </c>
      <c r="D754" s="108">
        <f>+'Weekly OPIS Data'!D614</f>
        <v>3.4089999999999998</v>
      </c>
      <c r="N754" s="108">
        <f t="shared" si="14"/>
        <v>3.4089999999999998</v>
      </c>
      <c r="O754" s="31">
        <f>+'Weekly OPIS Data'!F614</f>
        <v>3.4089999999999998</v>
      </c>
    </row>
    <row r="755" spans="2:17" x14ac:dyDescent="0.2">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2:17" x14ac:dyDescent="0.2">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2:17" x14ac:dyDescent="0.2">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2:17" x14ac:dyDescent="0.2">
      <c r="B758" s="35">
        <v>43256</v>
      </c>
      <c r="C758" s="108">
        <f t="shared" si="13"/>
        <v>3.508</v>
      </c>
      <c r="D758" s="108">
        <f>+'Weekly OPIS Data'!D618</f>
        <v>3.508</v>
      </c>
      <c r="N758" s="108">
        <f t="shared" si="14"/>
        <v>3.508</v>
      </c>
      <c r="O758" s="108">
        <f>+'Weekly OPIS Data'!F618</f>
        <v>3.508</v>
      </c>
      <c r="P758" s="108"/>
      <c r="Q758" s="108"/>
    </row>
    <row r="759" spans="2:17" x14ac:dyDescent="0.2">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2:17" x14ac:dyDescent="0.2">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2:17" x14ac:dyDescent="0.2">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2:17" x14ac:dyDescent="0.2">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2:17" x14ac:dyDescent="0.2">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2:17" x14ac:dyDescent="0.2">
      <c r="B764" s="35">
        <v>43298</v>
      </c>
      <c r="C764" s="108">
        <f t="shared" si="15"/>
        <v>3.456</v>
      </c>
      <c r="D764" s="108">
        <f>+'Weekly OPIS Data'!D624</f>
        <v>3.456</v>
      </c>
      <c r="N764" s="108">
        <f t="shared" si="16"/>
        <v>3.456</v>
      </c>
      <c r="O764" s="108">
        <f>+'Weekly OPIS Data'!F624</f>
        <v>3.456</v>
      </c>
      <c r="P764" s="108"/>
      <c r="Q764" s="108"/>
    </row>
    <row r="765" spans="2:17" x14ac:dyDescent="0.2">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2:17" x14ac:dyDescent="0.2">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2:17" x14ac:dyDescent="0.2">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2:17" x14ac:dyDescent="0.2">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2:17" x14ac:dyDescent="0.2">
      <c r="B769" s="35">
        <v>43333</v>
      </c>
      <c r="C769" s="108">
        <f t="shared" si="15"/>
        <v>3.423</v>
      </c>
      <c r="D769" s="108">
        <f>+'Weekly OPIS Data'!D629</f>
        <v>3.423</v>
      </c>
      <c r="N769" s="108">
        <f t="shared" si="16"/>
        <v>3.423</v>
      </c>
      <c r="O769" s="108">
        <f>+'Weekly OPIS Data'!F629</f>
        <v>3.423</v>
      </c>
      <c r="P769" s="108"/>
      <c r="Q769" s="108"/>
    </row>
    <row r="770" spans="2:17" x14ac:dyDescent="0.2">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2:17" x14ac:dyDescent="0.2">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2:17" x14ac:dyDescent="0.2">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2:17" x14ac:dyDescent="0.2">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2:17" x14ac:dyDescent="0.2">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2:17" x14ac:dyDescent="0.2">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2:17" x14ac:dyDescent="0.2">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2:17" x14ac:dyDescent="0.2">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2:17" x14ac:dyDescent="0.2">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2:17" x14ac:dyDescent="0.2">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2:17" x14ac:dyDescent="0.2">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2:17" x14ac:dyDescent="0.2">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2:17" x14ac:dyDescent="0.2">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2:17" x14ac:dyDescent="0.2">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2:17" x14ac:dyDescent="0.2">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2:17" x14ac:dyDescent="0.2">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2:17" x14ac:dyDescent="0.2">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2:17" x14ac:dyDescent="0.2">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2:17" x14ac:dyDescent="0.2">
      <c r="B788" s="35">
        <v>43466</v>
      </c>
      <c r="C788" s="108">
        <f t="shared" si="15"/>
        <v>3.246</v>
      </c>
      <c r="D788" s="108">
        <f>+'Weekly OPIS Data'!D648</f>
        <v>3.246</v>
      </c>
      <c r="N788" s="108">
        <f t="shared" si="16"/>
        <v>3.246</v>
      </c>
      <c r="O788" s="108">
        <f>+'Weekly OPIS Data'!F648</f>
        <v>3.246</v>
      </c>
      <c r="P788" s="108"/>
      <c r="Q788" s="108"/>
    </row>
    <row r="789" spans="2:17" x14ac:dyDescent="0.2">
      <c r="B789" s="35">
        <v>43473</v>
      </c>
      <c r="C789" s="108">
        <f t="shared" si="15"/>
        <v>3.18</v>
      </c>
      <c r="D789" s="108">
        <f>+'Weekly OPIS Data'!D649</f>
        <v>3.18</v>
      </c>
      <c r="N789" s="108">
        <f t="shared" si="16"/>
        <v>3.18</v>
      </c>
      <c r="O789" s="108">
        <f>+'Weekly OPIS Data'!F649</f>
        <v>3.18</v>
      </c>
      <c r="P789" s="108"/>
      <c r="Q789" s="108"/>
    </row>
    <row r="790" spans="2:17" x14ac:dyDescent="0.2">
      <c r="B790" s="35">
        <v>43480</v>
      </c>
      <c r="C790" s="108">
        <f t="shared" si="15"/>
        <v>3.13</v>
      </c>
      <c r="D790" s="108">
        <f>+'Weekly OPIS Data'!D650</f>
        <v>3.13</v>
      </c>
      <c r="N790" s="108">
        <f t="shared" si="16"/>
        <v>3.13</v>
      </c>
      <c r="O790" s="108">
        <f>+'Weekly OPIS Data'!F650</f>
        <v>3.13</v>
      </c>
      <c r="P790" s="108"/>
      <c r="Q790" s="108"/>
    </row>
    <row r="791" spans="2:17" x14ac:dyDescent="0.2">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2:17" x14ac:dyDescent="0.2">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2:17" x14ac:dyDescent="0.2">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2:17" x14ac:dyDescent="0.2">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2:17" x14ac:dyDescent="0.2">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2:17" x14ac:dyDescent="0.2">
      <c r="B796" s="35">
        <v>43522</v>
      </c>
      <c r="C796" s="108">
        <f t="shared" si="15"/>
        <v>3.141</v>
      </c>
      <c r="D796" s="108">
        <f>+'Weekly OPIS Data'!D656</f>
        <v>3.141</v>
      </c>
      <c r="N796" s="108">
        <f t="shared" si="16"/>
        <v>3.141</v>
      </c>
      <c r="O796" s="108">
        <f>+'Weekly OPIS Data'!F656</f>
        <v>3.141</v>
      </c>
      <c r="P796" s="108"/>
      <c r="Q796" s="108"/>
    </row>
    <row r="797" spans="2:17" x14ac:dyDescent="0.2">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2:17" x14ac:dyDescent="0.2">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2:17" x14ac:dyDescent="0.2">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2:17" x14ac:dyDescent="0.2">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2:17" x14ac:dyDescent="0.2">
      <c r="B801" s="35">
        <v>43557</v>
      </c>
      <c r="C801" s="108">
        <f t="shared" si="15"/>
        <v>3.153</v>
      </c>
      <c r="D801" s="108">
        <f>+'Weekly OPIS Data'!D661</f>
        <v>3.153</v>
      </c>
      <c r="N801" s="108">
        <f t="shared" si="16"/>
        <v>3.153</v>
      </c>
      <c r="O801" s="108">
        <f>+'Weekly OPIS Data'!F661</f>
        <v>3.153</v>
      </c>
      <c r="P801" s="108"/>
      <c r="Q801" s="108"/>
    </row>
    <row r="802" spans="2:17" x14ac:dyDescent="0.2">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2:17" x14ac:dyDescent="0.2">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2:17" x14ac:dyDescent="0.2">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2:17" x14ac:dyDescent="0.2">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2:17" x14ac:dyDescent="0.2">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2:17" x14ac:dyDescent="0.2">
      <c r="B807" s="35">
        <v>43599</v>
      </c>
      <c r="C807" s="108">
        <f t="shared" si="15"/>
        <v>3.355</v>
      </c>
      <c r="D807" s="108">
        <f>+'Weekly OPIS Data'!D667</f>
        <v>3.355</v>
      </c>
      <c r="N807" s="108">
        <f t="shared" si="16"/>
        <v>3.355</v>
      </c>
      <c r="O807" s="108">
        <f>+'Weekly OPIS Data'!F667</f>
        <v>3.355</v>
      </c>
      <c r="P807" s="108"/>
      <c r="Q807" s="108"/>
    </row>
    <row r="808" spans="2:17" x14ac:dyDescent="0.2">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2:17" x14ac:dyDescent="0.2">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2:17" x14ac:dyDescent="0.2">
      <c r="B810" s="35">
        <v>43620</v>
      </c>
      <c r="C810" s="108">
        <f t="shared" si="15"/>
        <v>3.32</v>
      </c>
      <c r="D810" s="108">
        <f>+'Weekly OPIS Data'!D670</f>
        <v>3.32</v>
      </c>
      <c r="N810" s="108">
        <f t="shared" si="16"/>
        <v>3.32</v>
      </c>
      <c r="O810" s="108">
        <f>+'Weekly OPIS Data'!F670</f>
        <v>3.32</v>
      </c>
      <c r="P810" s="108"/>
      <c r="Q810" s="108"/>
    </row>
    <row r="811" spans="2:17" x14ac:dyDescent="0.2">
      <c r="B811" s="35">
        <v>43627</v>
      </c>
      <c r="C811" s="108">
        <f t="shared" si="15"/>
        <v>3.282</v>
      </c>
      <c r="D811" s="108">
        <f>+'Weekly OPIS Data'!D671</f>
        <v>3.282</v>
      </c>
      <c r="N811" s="108">
        <f t="shared" si="16"/>
        <v>3.282</v>
      </c>
      <c r="O811" s="108">
        <f>+'Weekly OPIS Data'!F671</f>
        <v>3.282</v>
      </c>
      <c r="P811" s="108"/>
      <c r="Q811" s="108"/>
    </row>
    <row r="812" spans="2:17" x14ac:dyDescent="0.2">
      <c r="B812" s="35">
        <v>43634</v>
      </c>
      <c r="C812" s="108">
        <f t="shared" si="15"/>
        <v>3.238</v>
      </c>
      <c r="D812" s="108">
        <f>+'Weekly OPIS Data'!D672</f>
        <v>3.238</v>
      </c>
      <c r="N812" s="108">
        <f t="shared" si="16"/>
        <v>3.238</v>
      </c>
      <c r="O812" s="108">
        <f>+'Weekly OPIS Data'!F672</f>
        <v>3.238</v>
      </c>
      <c r="P812" s="108"/>
      <c r="Q812" s="108"/>
    </row>
    <row r="813" spans="2:17" x14ac:dyDescent="0.2">
      <c r="B813" s="35">
        <v>43641</v>
      </c>
      <c r="C813" s="108">
        <f t="shared" si="15"/>
        <v>3.206</v>
      </c>
      <c r="D813" s="108">
        <f>+'Weekly OPIS Data'!D673</f>
        <v>3.206</v>
      </c>
      <c r="N813" s="108">
        <f t="shared" si="16"/>
        <v>3.206</v>
      </c>
      <c r="O813" s="108">
        <f>+'Weekly OPIS Data'!F673</f>
        <v>3.206</v>
      </c>
      <c r="P813" s="108"/>
      <c r="Q813" s="108"/>
    </row>
    <row r="814" spans="2:17" x14ac:dyDescent="0.2">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2:17" x14ac:dyDescent="0.2">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2:17" x14ac:dyDescent="0.2">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2:17" x14ac:dyDescent="0.2">
      <c r="B817" s="35">
        <v>43669</v>
      </c>
      <c r="C817" s="108">
        <f t="shared" si="15"/>
        <v>3.198</v>
      </c>
      <c r="D817" s="108">
        <f>+'Weekly OPIS Data'!D677</f>
        <v>3.198</v>
      </c>
      <c r="N817" s="108">
        <f t="shared" si="16"/>
        <v>3.198</v>
      </c>
      <c r="O817" s="108">
        <f>+'Weekly OPIS Data'!F677</f>
        <v>3.198</v>
      </c>
      <c r="P817" s="108"/>
      <c r="Q817" s="108"/>
    </row>
    <row r="818" spans="2:17" x14ac:dyDescent="0.2">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2:17" x14ac:dyDescent="0.2">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2:17" x14ac:dyDescent="0.2">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2:17" x14ac:dyDescent="0.2">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2:17" x14ac:dyDescent="0.2">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2:17" x14ac:dyDescent="0.2">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2:17" x14ac:dyDescent="0.2">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2:17" x14ac:dyDescent="0.2">
      <c r="B825" s="35">
        <v>43725</v>
      </c>
      <c r="C825" s="108">
        <f t="shared" ref="C825:C888" si="17">D825</f>
        <v>3.161</v>
      </c>
      <c r="D825" s="108">
        <f>+'Weekly OPIS Data'!D685</f>
        <v>3.161</v>
      </c>
      <c r="N825" s="108">
        <f t="shared" ref="N825:N888" si="18">O825</f>
        <v>3.161</v>
      </c>
      <c r="O825" s="108">
        <f>+'Weekly OPIS Data'!F685</f>
        <v>3.161</v>
      </c>
      <c r="P825" s="108"/>
      <c r="Q825" s="108"/>
    </row>
    <row r="826" spans="2:17" x14ac:dyDescent="0.2">
      <c r="B826" s="35">
        <v>43732</v>
      </c>
      <c r="C826" s="108">
        <f t="shared" si="17"/>
        <v>3.238</v>
      </c>
      <c r="D826" s="108">
        <f>+'Weekly OPIS Data'!D686</f>
        <v>3.238</v>
      </c>
      <c r="N826" s="108">
        <f t="shared" si="18"/>
        <v>3.238</v>
      </c>
      <c r="O826" s="108">
        <f>+'Weekly OPIS Data'!F686</f>
        <v>3.238</v>
      </c>
      <c r="P826" s="108"/>
      <c r="Q826" s="108"/>
    </row>
    <row r="827" spans="2:17" x14ac:dyDescent="0.2">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2:17" x14ac:dyDescent="0.2">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2:17" x14ac:dyDescent="0.2">
      <c r="B829" s="35">
        <v>43753</v>
      </c>
      <c r="C829" s="108">
        <f t="shared" si="17"/>
        <v>3.24</v>
      </c>
      <c r="D829" s="108">
        <f>+'Weekly OPIS Data'!D689</f>
        <v>3.24</v>
      </c>
      <c r="N829" s="108">
        <f t="shared" si="18"/>
        <v>3.24</v>
      </c>
      <c r="O829" s="108">
        <f>+'Weekly OPIS Data'!F689</f>
        <v>3.24</v>
      </c>
      <c r="P829" s="108"/>
      <c r="Q829" s="108"/>
    </row>
    <row r="830" spans="2:17" x14ac:dyDescent="0.2">
      <c r="B830" s="35">
        <v>43760</v>
      </c>
      <c r="C830" s="108">
        <f t="shared" si="17"/>
        <v>3.29</v>
      </c>
      <c r="D830" s="108">
        <f>+'Weekly OPIS Data'!D690</f>
        <v>3.29</v>
      </c>
      <c r="N830" s="108">
        <f t="shared" si="18"/>
        <v>3.29</v>
      </c>
      <c r="O830" s="108">
        <f>+'Weekly OPIS Data'!F690</f>
        <v>3.29</v>
      </c>
      <c r="P830" s="108"/>
      <c r="Q830" s="108"/>
    </row>
    <row r="831" spans="2:17" x14ac:dyDescent="0.2">
      <c r="B831" s="35">
        <v>43767</v>
      </c>
      <c r="C831" s="108">
        <f t="shared" si="17"/>
        <v>3.379</v>
      </c>
      <c r="D831" s="108">
        <f>+'Weekly OPIS Data'!D691</f>
        <v>3.379</v>
      </c>
      <c r="N831" s="108">
        <f t="shared" si="18"/>
        <v>3.379</v>
      </c>
      <c r="O831" s="108">
        <f>+'Weekly OPIS Data'!F691</f>
        <v>3.379</v>
      </c>
      <c r="P831" s="108"/>
      <c r="Q831" s="108"/>
    </row>
    <row r="832" spans="2:17" x14ac:dyDescent="0.2">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2:17" x14ac:dyDescent="0.2">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2:17" x14ac:dyDescent="0.2">
      <c r="B834" s="35">
        <v>43788</v>
      </c>
      <c r="C834" s="108">
        <f t="shared" si="17"/>
        <v>3.444</v>
      </c>
      <c r="D834" s="108">
        <f>+'Weekly OPIS Data'!D694</f>
        <v>3.444</v>
      </c>
      <c r="N834" s="108">
        <f t="shared" si="18"/>
        <v>3.444</v>
      </c>
      <c r="O834" s="108">
        <f>+'Weekly OPIS Data'!F694</f>
        <v>3.444</v>
      </c>
      <c r="P834" s="108"/>
      <c r="Q834" s="108"/>
    </row>
    <row r="835" spans="2:17" x14ac:dyDescent="0.2">
      <c r="B835" s="35">
        <v>43795</v>
      </c>
      <c r="C835" s="108">
        <f t="shared" si="17"/>
        <v>3.387</v>
      </c>
      <c r="D835" s="108">
        <f>+'Weekly OPIS Data'!D695</f>
        <v>3.387</v>
      </c>
      <c r="N835" s="108">
        <f t="shared" si="18"/>
        <v>3.387</v>
      </c>
      <c r="O835" s="108">
        <f>+'Weekly OPIS Data'!F695</f>
        <v>3.387</v>
      </c>
      <c r="P835" s="108"/>
      <c r="Q835" s="108"/>
    </row>
    <row r="836" spans="2:17" x14ac:dyDescent="0.2">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2:17" x14ac:dyDescent="0.2">
      <c r="B837" s="35">
        <v>43809</v>
      </c>
      <c r="C837" s="108">
        <f t="shared" si="17"/>
        <v>3.323</v>
      </c>
      <c r="D837" s="108">
        <f>+'Weekly OPIS Data'!D697</f>
        <v>3.323</v>
      </c>
      <c r="N837" s="108">
        <f t="shared" si="18"/>
        <v>3.323</v>
      </c>
      <c r="O837" s="108">
        <f>+'Weekly OPIS Data'!F697</f>
        <v>3.323</v>
      </c>
      <c r="P837" s="108"/>
      <c r="Q837" s="108"/>
    </row>
    <row r="838" spans="2:17" x14ac:dyDescent="0.2">
      <c r="B838" s="35">
        <v>43816</v>
      </c>
      <c r="C838" s="108">
        <f t="shared" si="17"/>
        <v>3.28</v>
      </c>
      <c r="D838" s="108">
        <f>+'Weekly OPIS Data'!D698</f>
        <v>3.28</v>
      </c>
      <c r="N838" s="108">
        <f t="shared" si="18"/>
        <v>3.28</v>
      </c>
      <c r="O838" s="108">
        <f>+'Weekly OPIS Data'!F698</f>
        <v>3.28</v>
      </c>
      <c r="P838" s="108"/>
      <c r="Q838" s="108"/>
    </row>
    <row r="839" spans="2:17" x14ac:dyDescent="0.2">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2:17" x14ac:dyDescent="0.2">
      <c r="B840" s="35">
        <v>43830</v>
      </c>
      <c r="C840" s="108">
        <f t="shared" si="17"/>
        <v>3.274</v>
      </c>
      <c r="D840" s="108">
        <f>+'Weekly OPIS Data'!D700</f>
        <v>3.274</v>
      </c>
      <c r="N840" s="108">
        <f t="shared" si="18"/>
        <v>3.274</v>
      </c>
      <c r="O840" s="108">
        <f>+'Weekly OPIS Data'!F700</f>
        <v>3.274</v>
      </c>
      <c r="P840" s="108"/>
      <c r="Q840" s="108"/>
    </row>
    <row r="841" spans="2:17" x14ac:dyDescent="0.2">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2:17" x14ac:dyDescent="0.2">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2:17" x14ac:dyDescent="0.2">
      <c r="B843" s="35">
        <v>43851</v>
      </c>
      <c r="C843" s="108">
        <f t="shared" si="17"/>
        <v>3.206</v>
      </c>
      <c r="D843" s="108">
        <f>+'Weekly OPIS Data'!D703</f>
        <v>3.206</v>
      </c>
      <c r="N843" s="108">
        <f t="shared" si="18"/>
        <v>3.206</v>
      </c>
      <c r="O843" s="108">
        <f>+'Weekly OPIS Data'!F703</f>
        <v>3.206</v>
      </c>
      <c r="P843" s="108"/>
      <c r="Q843" s="108"/>
    </row>
    <row r="844" spans="2:17" x14ac:dyDescent="0.2">
      <c r="B844" s="35">
        <v>43858</v>
      </c>
      <c r="C844" s="108">
        <f t="shared" si="17"/>
        <v>3.198</v>
      </c>
      <c r="D844" s="108">
        <f>+'Weekly OPIS Data'!D704</f>
        <v>3.198</v>
      </c>
      <c r="N844" s="108">
        <f t="shared" si="18"/>
        <v>3.198</v>
      </c>
      <c r="O844" s="108">
        <f>+'Weekly OPIS Data'!F704</f>
        <v>3.198</v>
      </c>
      <c r="P844" s="108"/>
      <c r="Q844" s="108"/>
    </row>
    <row r="845" spans="2:17" x14ac:dyDescent="0.2">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2:17" x14ac:dyDescent="0.2">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2:17" x14ac:dyDescent="0.2">
      <c r="B847" s="35">
        <v>43879</v>
      </c>
      <c r="C847" s="108">
        <f t="shared" si="17"/>
        <v>3.081</v>
      </c>
      <c r="D847" s="108">
        <f>+'Weekly OPIS Data'!D707</f>
        <v>3.081</v>
      </c>
      <c r="N847" s="108">
        <f t="shared" si="18"/>
        <v>3.081</v>
      </c>
      <c r="O847" s="108">
        <f>+'Weekly OPIS Data'!F707</f>
        <v>3.081</v>
      </c>
      <c r="P847" s="108"/>
      <c r="Q847" s="108"/>
    </row>
    <row r="848" spans="2:17" x14ac:dyDescent="0.2">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2:17" x14ac:dyDescent="0.2">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2:17" x14ac:dyDescent="0.2">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2:17" x14ac:dyDescent="0.2">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2:17" x14ac:dyDescent="0.2">
      <c r="B852" s="35">
        <v>43914</v>
      </c>
      <c r="C852" s="108">
        <f t="shared" si="17"/>
        <v>2.879</v>
      </c>
      <c r="D852" s="108">
        <f>+'Weekly OPIS Data'!D712</f>
        <v>2.879</v>
      </c>
      <c r="N852" s="108">
        <f t="shared" si="18"/>
        <v>2.879</v>
      </c>
      <c r="O852" s="108">
        <f>+'Weekly OPIS Data'!F712</f>
        <v>2.879</v>
      </c>
      <c r="P852" s="108"/>
      <c r="Q852" s="108"/>
    </row>
    <row r="853" spans="2:17" x14ac:dyDescent="0.2">
      <c r="B853" s="35">
        <v>43921</v>
      </c>
      <c r="C853" s="108">
        <f t="shared" si="17"/>
        <v>2.798</v>
      </c>
      <c r="D853" s="108">
        <f>+'Weekly OPIS Data'!D713</f>
        <v>2.798</v>
      </c>
      <c r="N853" s="108">
        <f t="shared" si="18"/>
        <v>2.798</v>
      </c>
      <c r="O853" s="108">
        <f>+'Weekly OPIS Data'!F713</f>
        <v>2.798</v>
      </c>
      <c r="P853" s="108"/>
      <c r="Q853" s="108"/>
    </row>
    <row r="854" spans="2:17" x14ac:dyDescent="0.2">
      <c r="B854" s="35">
        <v>43928</v>
      </c>
      <c r="C854" s="108">
        <f t="shared" si="17"/>
        <v>2.754</v>
      </c>
      <c r="D854" s="108">
        <f>+'Weekly OPIS Data'!D714</f>
        <v>2.754</v>
      </c>
      <c r="N854" s="108">
        <f t="shared" si="18"/>
        <v>2.754</v>
      </c>
      <c r="O854" s="108">
        <f>+'Weekly OPIS Data'!F714</f>
        <v>2.754</v>
      </c>
      <c r="P854" s="108"/>
      <c r="Q854" s="108"/>
    </row>
    <row r="855" spans="2:17" x14ac:dyDescent="0.2">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2:17" x14ac:dyDescent="0.2">
      <c r="B856" s="35">
        <v>43942</v>
      </c>
      <c r="C856" s="108">
        <f t="shared" si="17"/>
        <v>2.64</v>
      </c>
      <c r="D856" s="108">
        <f>+'Weekly OPIS Data'!D716</f>
        <v>2.64</v>
      </c>
      <c r="N856" s="108">
        <f t="shared" si="18"/>
        <v>2.64</v>
      </c>
      <c r="O856" s="108">
        <f>+'Weekly OPIS Data'!F716</f>
        <v>2.64</v>
      </c>
      <c r="P856" s="108"/>
      <c r="Q856" s="108"/>
    </row>
    <row r="857" spans="2:17" x14ac:dyDescent="0.2">
      <c r="B857" s="35">
        <v>43949</v>
      </c>
      <c r="C857" s="108">
        <f t="shared" si="17"/>
        <v>2.593</v>
      </c>
      <c r="D857" s="108">
        <f>+'Weekly OPIS Data'!D717</f>
        <v>2.593</v>
      </c>
      <c r="N857" s="108">
        <f t="shared" si="18"/>
        <v>2.593</v>
      </c>
      <c r="O857" s="108">
        <f>+'Weekly OPIS Data'!F717</f>
        <v>2.593</v>
      </c>
      <c r="P857" s="108"/>
      <c r="Q857" s="108"/>
    </row>
    <row r="858" spans="2:17" x14ac:dyDescent="0.2">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2:17" x14ac:dyDescent="0.2">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2:17" x14ac:dyDescent="0.2">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2:17" x14ac:dyDescent="0.2">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2:17" x14ac:dyDescent="0.2">
      <c r="B862" s="35">
        <v>43984</v>
      </c>
      <c r="C862" s="108">
        <f t="shared" si="17"/>
        <v>2.56</v>
      </c>
      <c r="D862" s="108">
        <f>+'Weekly OPIS Data'!D722</f>
        <v>2.56</v>
      </c>
      <c r="N862" s="108">
        <f t="shared" si="18"/>
        <v>2.56</v>
      </c>
      <c r="O862" s="108">
        <f>+'Weekly OPIS Data'!F722</f>
        <v>2.56</v>
      </c>
      <c r="P862" s="108"/>
      <c r="Q862" s="108"/>
    </row>
    <row r="863" spans="2:17" x14ac:dyDescent="0.2">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2:17" x14ac:dyDescent="0.2">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2:17" x14ac:dyDescent="0.2">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2:17" x14ac:dyDescent="0.2">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2:17" x14ac:dyDescent="0.2">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2:17" x14ac:dyDescent="0.2">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2:17" x14ac:dyDescent="0.2">
      <c r="B869" s="35">
        <v>44033</v>
      </c>
      <c r="C869" s="108">
        <f t="shared" si="17"/>
        <v>2.597</v>
      </c>
      <c r="D869" s="108">
        <f>+'Weekly OPIS Data'!D729</f>
        <v>2.597</v>
      </c>
      <c r="N869" s="108">
        <f t="shared" si="18"/>
        <v>2.597</v>
      </c>
      <c r="O869" s="108">
        <f>+'Weekly OPIS Data'!F729</f>
        <v>2.597</v>
      </c>
      <c r="P869" s="108"/>
      <c r="Q869" s="108"/>
    </row>
    <row r="870" spans="2:17" x14ac:dyDescent="0.2">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2:17" x14ac:dyDescent="0.2">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2:17" x14ac:dyDescent="0.2">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2:17" x14ac:dyDescent="0.2">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2:17" x14ac:dyDescent="0.2">
      <c r="B874" s="35">
        <v>44068</v>
      </c>
      <c r="C874" s="108">
        <f t="shared" si="17"/>
        <v>2.59</v>
      </c>
      <c r="D874" s="108">
        <f>+'Weekly OPIS Data'!D734</f>
        <v>2.59</v>
      </c>
      <c r="N874" s="108">
        <f t="shared" si="18"/>
        <v>2.59</v>
      </c>
      <c r="O874" s="108">
        <f>+'Weekly OPIS Data'!F734</f>
        <v>2.59</v>
      </c>
      <c r="P874" s="108"/>
      <c r="Q874" s="108"/>
    </row>
    <row r="875" spans="2:17" x14ac:dyDescent="0.2">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2:17" x14ac:dyDescent="0.2">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2:17" x14ac:dyDescent="0.2">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2:17" x14ac:dyDescent="0.2">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2:17" x14ac:dyDescent="0.2">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2:17" x14ac:dyDescent="0.2">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2:17" x14ac:dyDescent="0.2">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2:17" x14ac:dyDescent="0.2">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2:17" x14ac:dyDescent="0.2">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2:17" x14ac:dyDescent="0.2">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2:17" x14ac:dyDescent="0.2">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2:17" x14ac:dyDescent="0.2">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2:17" x14ac:dyDescent="0.2">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2:17" x14ac:dyDescent="0.2">
      <c r="B888" s="35">
        <v>44166</v>
      </c>
      <c r="C888" s="108">
        <f t="shared" si="17"/>
        <v>2.742</v>
      </c>
      <c r="D888" s="108">
        <f>+'Weekly OPIS Data'!D748</f>
        <v>2.742</v>
      </c>
      <c r="N888" s="108">
        <f t="shared" si="18"/>
        <v>2.742</v>
      </c>
      <c r="O888" s="108">
        <f>+'Weekly OPIS Data'!F748</f>
        <v>2.742</v>
      </c>
      <c r="P888" s="108"/>
      <c r="Q888" s="108"/>
    </row>
    <row r="889" spans="2:17" x14ac:dyDescent="0.2">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2:17" x14ac:dyDescent="0.2">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2:17" x14ac:dyDescent="0.2">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2:17" x14ac:dyDescent="0.2">
      <c r="B892" s="35">
        <v>44194</v>
      </c>
      <c r="C892" s="108">
        <f t="shared" si="19"/>
        <v>2.77</v>
      </c>
      <c r="D892" s="108">
        <f>+'Weekly OPIS Data'!D752</f>
        <v>2.77</v>
      </c>
      <c r="N892" s="108">
        <f t="shared" si="20"/>
        <v>2.77</v>
      </c>
      <c r="O892" s="108">
        <f>+'Weekly OPIS Data'!F752</f>
        <v>2.77</v>
      </c>
      <c r="P892" s="108"/>
      <c r="Q892" s="108"/>
    </row>
    <row r="893" spans="2:17" x14ac:dyDescent="0.2">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2:17" x14ac:dyDescent="0.2">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2:17" x14ac:dyDescent="0.2">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2:17" x14ac:dyDescent="0.2">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2:17" x14ac:dyDescent="0.2">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2:17" x14ac:dyDescent="0.2">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2:17" x14ac:dyDescent="0.2">
      <c r="B899" s="35">
        <v>44243</v>
      </c>
      <c r="C899" s="108">
        <f t="shared" si="19"/>
        <v>2.96</v>
      </c>
      <c r="D899" s="108">
        <f>+'Weekly OPIS Data'!D759</f>
        <v>2.96</v>
      </c>
      <c r="N899" s="108">
        <f t="shared" si="20"/>
        <v>2.96</v>
      </c>
      <c r="O899" s="108">
        <f>+'Weekly OPIS Data'!F759</f>
        <v>2.96</v>
      </c>
      <c r="P899" s="108"/>
      <c r="Q899" s="108"/>
    </row>
    <row r="900" spans="2:17" x14ac:dyDescent="0.2">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2:17" x14ac:dyDescent="0.2">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2:17" x14ac:dyDescent="0.2">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2:17" x14ac:dyDescent="0.2">
      <c r="B903" s="35">
        <v>44271</v>
      </c>
      <c r="C903" s="108">
        <f t="shared" si="19"/>
        <v>3.27</v>
      </c>
      <c r="D903" s="108">
        <f>+'Weekly OPIS Data'!D763</f>
        <v>3.27</v>
      </c>
      <c r="N903" s="108">
        <f t="shared" si="20"/>
        <v>3.27</v>
      </c>
      <c r="O903" s="108">
        <f>+'Weekly OPIS Data'!F763</f>
        <v>3.27</v>
      </c>
      <c r="P903" s="108"/>
      <c r="Q903" s="108"/>
    </row>
    <row r="904" spans="2:17" x14ac:dyDescent="0.2">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2:17" x14ac:dyDescent="0.2">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2:17" x14ac:dyDescent="0.2">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2:17" x14ac:dyDescent="0.2">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2:17" x14ac:dyDescent="0.2">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2:17" x14ac:dyDescent="0.2">
      <c r="B909" s="35">
        <v>44313</v>
      </c>
      <c r="C909" s="108">
        <f t="shared" si="19"/>
        <v>3.25</v>
      </c>
      <c r="D909" s="108">
        <f>+'Weekly OPIS Data'!D769</f>
        <v>3.25</v>
      </c>
      <c r="N909" s="108">
        <f t="shared" si="20"/>
        <v>3.25</v>
      </c>
      <c r="O909" s="108">
        <f>+'Weekly OPIS Data'!F769</f>
        <v>3.25</v>
      </c>
      <c r="P909" s="108"/>
      <c r="Q909" s="108"/>
    </row>
    <row r="910" spans="2:17" x14ac:dyDescent="0.2">
      <c r="B910" s="35">
        <v>44320</v>
      </c>
      <c r="C910" s="108">
        <f t="shared" si="19"/>
        <v>3.282</v>
      </c>
      <c r="D910" s="108">
        <f>+'Weekly OPIS Data'!D770</f>
        <v>3.282</v>
      </c>
      <c r="N910" s="108">
        <f t="shared" si="20"/>
        <v>3.282</v>
      </c>
      <c r="O910" s="108">
        <f>+'Weekly OPIS Data'!F770</f>
        <v>3.282</v>
      </c>
      <c r="P910" s="108"/>
      <c r="Q910" s="108"/>
    </row>
    <row r="911" spans="2:17" x14ac:dyDescent="0.2">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2:17" x14ac:dyDescent="0.2">
      <c r="B912" s="35">
        <v>44334</v>
      </c>
      <c r="C912" s="108">
        <f t="shared" si="19"/>
        <v>3.383</v>
      </c>
      <c r="D912" s="108">
        <f>+'Weekly OPIS Data'!D772</f>
        <v>3.383</v>
      </c>
      <c r="N912" s="108">
        <f t="shared" si="20"/>
        <v>3.383</v>
      </c>
      <c r="O912" s="108">
        <f>+'Weekly OPIS Data'!F772</f>
        <v>3.383</v>
      </c>
      <c r="P912" s="108"/>
      <c r="Q912" s="108"/>
    </row>
    <row r="913" spans="2:17" x14ac:dyDescent="0.2">
      <c r="B913" s="35">
        <v>44341</v>
      </c>
      <c r="C913" s="108">
        <f t="shared" si="19"/>
        <v>3.395</v>
      </c>
      <c r="D913" s="108">
        <f>+'Weekly OPIS Data'!D773</f>
        <v>3.395</v>
      </c>
      <c r="N913" s="108">
        <f t="shared" si="20"/>
        <v>3.395</v>
      </c>
      <c r="O913" s="108">
        <f>+'Weekly OPIS Data'!F773</f>
        <v>3.395</v>
      </c>
      <c r="P913" s="108"/>
      <c r="Q913" s="108"/>
    </row>
    <row r="914" spans="2:17" x14ac:dyDescent="0.2">
      <c r="B914" s="35">
        <v>44348</v>
      </c>
      <c r="C914" s="108">
        <f t="shared" si="19"/>
        <v>3.41</v>
      </c>
      <c r="D914" s="108">
        <f>+'Weekly OPIS Data'!D774</f>
        <v>3.41</v>
      </c>
      <c r="N914" s="108">
        <f t="shared" si="20"/>
        <v>3.41</v>
      </c>
      <c r="O914" s="108">
        <f>+'Weekly OPIS Data'!F774</f>
        <v>3.41</v>
      </c>
      <c r="P914" s="108"/>
      <c r="Q914" s="108"/>
    </row>
    <row r="915" spans="2:17" x14ac:dyDescent="0.2">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2:17" x14ac:dyDescent="0.2">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2:17" x14ac:dyDescent="0.2">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2:17" x14ac:dyDescent="0.2">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2:17" x14ac:dyDescent="0.2">
      <c r="B919" s="35">
        <v>44383</v>
      </c>
      <c r="C919" s="108">
        <f t="shared" si="19"/>
        <v>3.55</v>
      </c>
      <c r="D919" s="108">
        <f>+'Weekly OPIS Data'!D779</f>
        <v>3.55</v>
      </c>
      <c r="N919" s="108">
        <f t="shared" si="20"/>
        <v>3.55</v>
      </c>
      <c r="O919" s="108">
        <f>+'Weekly OPIS Data'!F779</f>
        <v>3.55</v>
      </c>
      <c r="P919" s="108"/>
      <c r="Q919" s="108"/>
    </row>
    <row r="920" spans="2:17" x14ac:dyDescent="0.2">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2:17" x14ac:dyDescent="0.2">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2:17" x14ac:dyDescent="0.2">
      <c r="B922" s="35">
        <v>44404</v>
      </c>
      <c r="C922" s="108">
        <f t="shared" si="19"/>
        <v>3.61</v>
      </c>
      <c r="D922" s="108">
        <f>+'Weekly OPIS Data'!D782</f>
        <v>3.61</v>
      </c>
      <c r="N922" s="108">
        <f t="shared" si="20"/>
        <v>3.61</v>
      </c>
      <c r="O922" s="108">
        <f>+'Weekly OPIS Data'!F782</f>
        <v>3.61</v>
      </c>
      <c r="P922" s="108"/>
      <c r="Q922" s="108"/>
    </row>
    <row r="923" spans="2:17" x14ac:dyDescent="0.2">
      <c r="B923" s="35">
        <v>44411</v>
      </c>
      <c r="C923" s="108">
        <f t="shared" si="19"/>
        <v>3.661</v>
      </c>
      <c r="D923" s="108">
        <f>+'Weekly OPIS Data'!D783</f>
        <v>3.661</v>
      </c>
      <c r="N923" s="108">
        <f t="shared" si="20"/>
        <v>3.661</v>
      </c>
      <c r="O923" s="108">
        <f>+'Weekly OPIS Data'!F783</f>
        <v>3.661</v>
      </c>
      <c r="P923" s="108"/>
      <c r="Q923" s="108"/>
    </row>
    <row r="924" spans="2:17" x14ac:dyDescent="0.2">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2:17" x14ac:dyDescent="0.2">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2:17" x14ac:dyDescent="0.2">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2:17" x14ac:dyDescent="0.2">
      <c r="B927" s="35">
        <v>44439</v>
      </c>
      <c r="C927" s="108">
        <f t="shared" si="19"/>
        <v>3.645</v>
      </c>
      <c r="D927" s="108">
        <f>+'Weekly OPIS Data'!D787</f>
        <v>3.645</v>
      </c>
      <c r="N927" s="108">
        <f t="shared" si="20"/>
        <v>3.645</v>
      </c>
      <c r="O927" s="108">
        <f>+'Weekly OPIS Data'!F787</f>
        <v>3.645</v>
      </c>
      <c r="P927" s="108"/>
      <c r="Q927" s="108"/>
    </row>
    <row r="928" spans="2:17" x14ac:dyDescent="0.2">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2:17" x14ac:dyDescent="0.2">
      <c r="B929" s="35">
        <v>44453</v>
      </c>
      <c r="C929" s="108">
        <f t="shared" si="19"/>
        <v>3.661</v>
      </c>
      <c r="D929" s="108">
        <f>+'Weekly OPIS Data'!D789</f>
        <v>3.661</v>
      </c>
      <c r="N929" s="108">
        <f t="shared" si="20"/>
        <v>3.661</v>
      </c>
      <c r="O929" s="108">
        <f>+'Weekly OPIS Data'!F789</f>
        <v>3.661</v>
      </c>
      <c r="P929" s="108"/>
      <c r="Q929" s="108"/>
    </row>
    <row r="930" spans="2:17" x14ac:dyDescent="0.2">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2:17" x14ac:dyDescent="0.2">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2:17" x14ac:dyDescent="0.2">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2:17" x14ac:dyDescent="0.2">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2:17" x14ac:dyDescent="0.2">
      <c r="B934" s="35">
        <v>44488</v>
      </c>
      <c r="C934" s="108">
        <f t="shared" si="19"/>
        <v>3.86</v>
      </c>
      <c r="D934" s="108">
        <f>+'Weekly OPIS Data'!D794</f>
        <v>3.86</v>
      </c>
      <c r="N934" s="108">
        <f t="shared" si="20"/>
        <v>3.86</v>
      </c>
      <c r="O934" s="108">
        <f>+'Weekly OPIS Data'!F794</f>
        <v>3.86</v>
      </c>
      <c r="P934" s="108"/>
      <c r="Q934" s="108"/>
    </row>
    <row r="935" spans="2:17" x14ac:dyDescent="0.2">
      <c r="B935" s="35">
        <v>44495</v>
      </c>
      <c r="C935" s="108">
        <f t="shared" si="19"/>
        <v>3.891</v>
      </c>
      <c r="D935" s="108">
        <f>+'Weekly OPIS Data'!D795</f>
        <v>3.891</v>
      </c>
      <c r="N935" s="108">
        <f t="shared" si="20"/>
        <v>3.891</v>
      </c>
      <c r="O935" s="108">
        <f>+'Weekly OPIS Data'!F795</f>
        <v>3.891</v>
      </c>
      <c r="P935" s="108"/>
      <c r="Q935" s="108"/>
    </row>
    <row r="936" spans="2:17" x14ac:dyDescent="0.2">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2:17" x14ac:dyDescent="0.2">
      <c r="B937" s="35">
        <v>44509</v>
      </c>
      <c r="C937" s="108">
        <f t="shared" si="19"/>
        <v>0</v>
      </c>
      <c r="D937" s="108">
        <f>+'Weekly OPIS Data'!D797</f>
        <v>0</v>
      </c>
      <c r="N937" s="108">
        <f t="shared" si="20"/>
        <v>0</v>
      </c>
      <c r="O937" s="108">
        <f>+'Weekly OPIS Data'!F797</f>
        <v>0</v>
      </c>
      <c r="P937" s="108"/>
      <c r="Q937" s="108"/>
    </row>
    <row r="938" spans="2:17" x14ac:dyDescent="0.2">
      <c r="B938" s="35">
        <v>44516</v>
      </c>
      <c r="C938" s="108">
        <f t="shared" si="19"/>
        <v>0</v>
      </c>
      <c r="D938" s="108">
        <f>+'Weekly OPIS Data'!D798</f>
        <v>0</v>
      </c>
      <c r="N938" s="108">
        <f t="shared" si="20"/>
        <v>0</v>
      </c>
      <c r="O938" s="108">
        <f>+'Weekly OPIS Data'!F798</f>
        <v>0</v>
      </c>
      <c r="P938" s="108"/>
      <c r="Q938" s="108"/>
    </row>
    <row r="939" spans="2:17" x14ac:dyDescent="0.2">
      <c r="B939" s="35">
        <v>44523</v>
      </c>
      <c r="C939" s="108">
        <f t="shared" si="19"/>
        <v>0</v>
      </c>
      <c r="D939" s="108">
        <f>+'Weekly OPIS Data'!D799</f>
        <v>0</v>
      </c>
      <c r="N939" s="108">
        <f t="shared" si="20"/>
        <v>0</v>
      </c>
      <c r="O939" s="108">
        <f>+'Weekly OPIS Data'!F799</f>
        <v>0</v>
      </c>
      <c r="P939" s="108"/>
      <c r="Q939" s="108"/>
    </row>
    <row r="940" spans="2:17" x14ac:dyDescent="0.2">
      <c r="B940" s="35">
        <v>44530</v>
      </c>
      <c r="C940" s="108">
        <f t="shared" si="19"/>
        <v>0</v>
      </c>
      <c r="D940" s="108">
        <f>+'Weekly OPIS Data'!D800</f>
        <v>0</v>
      </c>
      <c r="N940" s="108">
        <f t="shared" si="20"/>
        <v>0</v>
      </c>
      <c r="O940" s="108">
        <f>+'Weekly OPIS Data'!F800</f>
        <v>0</v>
      </c>
      <c r="P940" s="108"/>
      <c r="Q940" s="108"/>
    </row>
    <row r="941" spans="2:17" x14ac:dyDescent="0.2">
      <c r="B941" s="35">
        <v>44537</v>
      </c>
      <c r="C941" s="108">
        <f t="shared" si="19"/>
        <v>0</v>
      </c>
      <c r="D941" s="108">
        <f>+'Weekly OPIS Data'!D801</f>
        <v>0</v>
      </c>
      <c r="N941" s="108">
        <f t="shared" si="20"/>
        <v>0</v>
      </c>
      <c r="O941" s="108">
        <f>+'Weekly OPIS Data'!F801</f>
        <v>0</v>
      </c>
      <c r="P941" s="108"/>
      <c r="Q941" s="108"/>
    </row>
    <row r="942" spans="2:17" x14ac:dyDescent="0.2">
      <c r="B942" s="35">
        <v>44544</v>
      </c>
      <c r="C942" s="108">
        <f t="shared" si="19"/>
        <v>0</v>
      </c>
      <c r="D942" s="108">
        <f>+'Weekly OPIS Data'!D802</f>
        <v>0</v>
      </c>
      <c r="N942" s="108">
        <f t="shared" si="20"/>
        <v>0</v>
      </c>
      <c r="O942" s="108">
        <f>+'Weekly OPIS Data'!F802</f>
        <v>0</v>
      </c>
      <c r="P942" s="108"/>
      <c r="Q942" s="108"/>
    </row>
    <row r="943" spans="2:17" x14ac:dyDescent="0.2">
      <c r="B943" s="35">
        <v>44551</v>
      </c>
      <c r="C943" s="108">
        <f t="shared" si="19"/>
        <v>0</v>
      </c>
      <c r="D943" s="108">
        <f>+'Weekly OPIS Data'!D803</f>
        <v>0</v>
      </c>
      <c r="N943" s="108">
        <f t="shared" si="20"/>
        <v>0</v>
      </c>
      <c r="O943" s="108">
        <f>+'Weekly OPIS Data'!F803</f>
        <v>0</v>
      </c>
      <c r="P943" s="108"/>
      <c r="Q943" s="108"/>
    </row>
    <row r="944" spans="2:17" x14ac:dyDescent="0.2">
      <c r="B944" s="35">
        <v>44558</v>
      </c>
      <c r="C944" s="108">
        <f t="shared" si="19"/>
        <v>0</v>
      </c>
      <c r="D944" s="108">
        <f>+'Weekly OPIS Data'!D804</f>
        <v>0</v>
      </c>
      <c r="N944" s="108">
        <f t="shared" si="20"/>
        <v>0</v>
      </c>
      <c r="O944" s="108">
        <f>+'Weekly OPIS Data'!F804</f>
        <v>0</v>
      </c>
      <c r="P944" s="108"/>
      <c r="Q944" s="108"/>
    </row>
    <row r="945" spans="2:17" x14ac:dyDescent="0.2">
      <c r="B945" s="35">
        <v>44565</v>
      </c>
      <c r="C945" s="108">
        <f t="shared" si="19"/>
        <v>0</v>
      </c>
      <c r="D945" s="108">
        <f>+'Weekly OPIS Data'!D805</f>
        <v>0</v>
      </c>
      <c r="N945" s="108">
        <f t="shared" si="20"/>
        <v>0</v>
      </c>
      <c r="O945" s="108">
        <f>+'Weekly OPIS Data'!F805</f>
        <v>0</v>
      </c>
      <c r="P945" s="108"/>
      <c r="Q945" s="108"/>
    </row>
    <row r="946" spans="2:17" x14ac:dyDescent="0.2">
      <c r="B946" s="35">
        <v>44572</v>
      </c>
      <c r="C946" s="108">
        <f t="shared" si="19"/>
        <v>0</v>
      </c>
      <c r="D946" s="108">
        <f>+'Weekly OPIS Data'!D806</f>
        <v>0</v>
      </c>
      <c r="N946" s="108">
        <f t="shared" si="20"/>
        <v>0</v>
      </c>
      <c r="O946" s="108">
        <f>+'Weekly OPIS Data'!F806</f>
        <v>0</v>
      </c>
      <c r="P946" s="108"/>
      <c r="Q946" s="108"/>
    </row>
    <row r="947" spans="2:17" x14ac:dyDescent="0.2">
      <c r="B947" s="35">
        <v>44579</v>
      </c>
      <c r="C947" s="108">
        <f t="shared" si="19"/>
        <v>0</v>
      </c>
      <c r="D947" s="108">
        <f>+'Weekly OPIS Data'!D807</f>
        <v>0</v>
      </c>
      <c r="N947" s="108">
        <f t="shared" si="20"/>
        <v>0</v>
      </c>
      <c r="O947" s="108">
        <f>+'Weekly OPIS Data'!F807</f>
        <v>0</v>
      </c>
      <c r="P947" s="108"/>
      <c r="Q947" s="108"/>
    </row>
    <row r="948" spans="2:17" x14ac:dyDescent="0.2">
      <c r="B948" s="35">
        <v>44586</v>
      </c>
      <c r="C948" s="108">
        <f t="shared" si="19"/>
        <v>0</v>
      </c>
      <c r="D948" s="108">
        <f>+'Weekly OPIS Data'!D808</f>
        <v>0</v>
      </c>
      <c r="N948" s="108">
        <f t="shared" si="20"/>
        <v>0</v>
      </c>
      <c r="O948" s="108">
        <f>+'Weekly OPIS Data'!F808</f>
        <v>0</v>
      </c>
      <c r="P948" s="108"/>
      <c r="Q948" s="108"/>
    </row>
    <row r="949" spans="2:17" x14ac:dyDescent="0.2">
      <c r="B949" s="35">
        <v>44593</v>
      </c>
      <c r="C949" s="108">
        <f t="shared" si="19"/>
        <v>0</v>
      </c>
      <c r="D949" s="108">
        <f>+'Weekly OPIS Data'!D809</f>
        <v>0</v>
      </c>
      <c r="N949" s="108">
        <f t="shared" si="20"/>
        <v>0</v>
      </c>
      <c r="O949" s="108">
        <f>+'Weekly OPIS Data'!F809</f>
        <v>0</v>
      </c>
      <c r="P949" s="108"/>
      <c r="Q949" s="108"/>
    </row>
    <row r="950" spans="2:17" x14ac:dyDescent="0.2">
      <c r="B950" s="35">
        <v>44600</v>
      </c>
      <c r="C950" s="108">
        <f t="shared" si="19"/>
        <v>0</v>
      </c>
      <c r="D950" s="108">
        <f>+'Weekly OPIS Data'!D810</f>
        <v>0</v>
      </c>
      <c r="N950" s="108">
        <f t="shared" si="20"/>
        <v>0</v>
      </c>
      <c r="O950" s="108">
        <f>+'Weekly OPIS Data'!F810</f>
        <v>0</v>
      </c>
      <c r="P950" s="108"/>
      <c r="Q950" s="108"/>
    </row>
    <row r="951" spans="2:17" x14ac:dyDescent="0.2">
      <c r="B951" s="35">
        <v>44607</v>
      </c>
      <c r="C951" s="108">
        <f t="shared" si="19"/>
        <v>0</v>
      </c>
      <c r="D951" s="108">
        <f>+'Weekly OPIS Data'!D811</f>
        <v>0</v>
      </c>
      <c r="N951" s="108">
        <f t="shared" si="20"/>
        <v>0</v>
      </c>
      <c r="O951" s="108">
        <f>+'Weekly OPIS Data'!F811</f>
        <v>0</v>
      </c>
      <c r="P951" s="108"/>
      <c r="Q951" s="108"/>
    </row>
    <row r="952" spans="2:17" x14ac:dyDescent="0.2">
      <c r="B952" s="35">
        <v>44614</v>
      </c>
      <c r="C952" s="108">
        <f t="shared" si="19"/>
        <v>0</v>
      </c>
      <c r="D952" s="108">
        <f>+'Weekly OPIS Data'!D812</f>
        <v>0</v>
      </c>
      <c r="N952" s="108">
        <f t="shared" si="20"/>
        <v>0</v>
      </c>
      <c r="O952" s="108">
        <f>+'Weekly OPIS Data'!F812</f>
        <v>0</v>
      </c>
      <c r="P952" s="108"/>
      <c r="Q952" s="108"/>
    </row>
    <row r="953" spans="2:17" x14ac:dyDescent="0.2">
      <c r="B953" s="35">
        <v>44621</v>
      </c>
      <c r="C953" s="108">
        <f t="shared" ref="C953:C1016" si="21">D953</f>
        <v>0</v>
      </c>
      <c r="D953" s="108">
        <f>+'Weekly OPIS Data'!D813</f>
        <v>0</v>
      </c>
      <c r="N953" s="108">
        <f t="shared" ref="N953:N1016" si="22">O953</f>
        <v>0</v>
      </c>
      <c r="O953" s="108">
        <f>+'Weekly OPIS Data'!F813</f>
        <v>0</v>
      </c>
      <c r="P953" s="108"/>
      <c r="Q953" s="108"/>
    </row>
    <row r="954" spans="2:17" x14ac:dyDescent="0.2">
      <c r="B954" s="35">
        <v>44628</v>
      </c>
      <c r="C954" s="108">
        <f t="shared" si="21"/>
        <v>0</v>
      </c>
      <c r="D954" s="108">
        <f>+'Weekly OPIS Data'!D814</f>
        <v>0</v>
      </c>
      <c r="N954" s="108">
        <f t="shared" si="22"/>
        <v>0</v>
      </c>
      <c r="O954" s="108">
        <f>+'Weekly OPIS Data'!F814</f>
        <v>0</v>
      </c>
      <c r="P954" s="108"/>
      <c r="Q954" s="108"/>
    </row>
    <row r="955" spans="2:17" x14ac:dyDescent="0.2">
      <c r="B955" s="35">
        <v>44635</v>
      </c>
      <c r="C955" s="108">
        <f t="shared" si="21"/>
        <v>0</v>
      </c>
      <c r="D955" s="108">
        <f>+'Weekly OPIS Data'!D815</f>
        <v>0</v>
      </c>
      <c r="N955" s="108">
        <f t="shared" si="22"/>
        <v>0</v>
      </c>
      <c r="O955" s="108">
        <f>+'Weekly OPIS Data'!F815</f>
        <v>0</v>
      </c>
      <c r="P955" s="108"/>
      <c r="Q955" s="108"/>
    </row>
    <row r="956" spans="2:17" x14ac:dyDescent="0.2">
      <c r="B956" s="35">
        <v>44642</v>
      </c>
      <c r="C956" s="108">
        <f t="shared" si="21"/>
        <v>0</v>
      </c>
      <c r="D956" s="108">
        <f>+'Weekly OPIS Data'!D816</f>
        <v>0</v>
      </c>
      <c r="N956" s="108">
        <f t="shared" si="22"/>
        <v>0</v>
      </c>
      <c r="O956" s="108">
        <f>+'Weekly OPIS Data'!F816</f>
        <v>0</v>
      </c>
      <c r="P956" s="108"/>
      <c r="Q956" s="108"/>
    </row>
    <row r="957" spans="2:17" x14ac:dyDescent="0.2">
      <c r="B957" s="35">
        <v>44649</v>
      </c>
      <c r="C957" s="108">
        <f t="shared" si="21"/>
        <v>0</v>
      </c>
      <c r="D957" s="108">
        <f>+'Weekly OPIS Data'!D817</f>
        <v>0</v>
      </c>
      <c r="N957" s="108">
        <f t="shared" si="22"/>
        <v>0</v>
      </c>
      <c r="O957" s="108">
        <f>+'Weekly OPIS Data'!F817</f>
        <v>0</v>
      </c>
      <c r="P957" s="108"/>
      <c r="Q957" s="108"/>
    </row>
    <row r="958" spans="2:17" x14ac:dyDescent="0.2">
      <c r="B958" s="35">
        <v>44656</v>
      </c>
      <c r="C958" s="108">
        <f t="shared" si="21"/>
        <v>0</v>
      </c>
      <c r="D958" s="108">
        <f>+'Weekly OPIS Data'!D818</f>
        <v>0</v>
      </c>
      <c r="N958" s="108">
        <f t="shared" si="22"/>
        <v>0</v>
      </c>
      <c r="O958" s="108">
        <f>+'Weekly OPIS Data'!F818</f>
        <v>0</v>
      </c>
      <c r="P958" s="108"/>
      <c r="Q958" s="108"/>
    </row>
    <row r="959" spans="2:17" x14ac:dyDescent="0.2">
      <c r="B959" s="35">
        <v>44663</v>
      </c>
      <c r="C959" s="108">
        <f t="shared" si="21"/>
        <v>0</v>
      </c>
      <c r="D959" s="108">
        <f>+'Weekly OPIS Data'!D819</f>
        <v>0</v>
      </c>
      <c r="N959" s="108">
        <f t="shared" si="22"/>
        <v>0</v>
      </c>
      <c r="O959" s="108">
        <f>+'Weekly OPIS Data'!F819</f>
        <v>0</v>
      </c>
      <c r="P959" s="108"/>
      <c r="Q959" s="108"/>
    </row>
    <row r="960" spans="2:17" x14ac:dyDescent="0.2">
      <c r="B960" s="35">
        <v>44670</v>
      </c>
      <c r="C960" s="108">
        <f t="shared" si="21"/>
        <v>0</v>
      </c>
      <c r="D960" s="108">
        <f>+'Weekly OPIS Data'!D820</f>
        <v>0</v>
      </c>
      <c r="N960" s="108">
        <f t="shared" si="22"/>
        <v>0</v>
      </c>
      <c r="O960" s="108">
        <f>+'Weekly OPIS Data'!F820</f>
        <v>0</v>
      </c>
      <c r="P960" s="108"/>
      <c r="Q960" s="108"/>
    </row>
    <row r="961" spans="2:17" x14ac:dyDescent="0.2">
      <c r="B961" s="35">
        <v>44677</v>
      </c>
      <c r="C961" s="108">
        <f t="shared" si="21"/>
        <v>0</v>
      </c>
      <c r="D961" s="108">
        <f>+'Weekly OPIS Data'!D821</f>
        <v>0</v>
      </c>
      <c r="N961" s="108">
        <f t="shared" si="22"/>
        <v>0</v>
      </c>
      <c r="O961" s="108">
        <f>+'Weekly OPIS Data'!F821</f>
        <v>0</v>
      </c>
      <c r="P961" s="108"/>
      <c r="Q961" s="108"/>
    </row>
    <row r="962" spans="2:17" x14ac:dyDescent="0.2">
      <c r="B962" s="35">
        <v>44684</v>
      </c>
      <c r="C962" s="108">
        <f t="shared" si="21"/>
        <v>0</v>
      </c>
      <c r="D962" s="108">
        <f>+'Weekly OPIS Data'!D822</f>
        <v>0</v>
      </c>
      <c r="N962" s="108">
        <f t="shared" si="22"/>
        <v>0</v>
      </c>
      <c r="O962" s="108">
        <f>+'Weekly OPIS Data'!F822</f>
        <v>0</v>
      </c>
      <c r="P962" s="108"/>
      <c r="Q962" s="108"/>
    </row>
    <row r="963" spans="2:17" x14ac:dyDescent="0.2">
      <c r="B963" s="35">
        <v>44691</v>
      </c>
      <c r="C963" s="108">
        <f t="shared" si="21"/>
        <v>0</v>
      </c>
      <c r="D963" s="108">
        <f>+'Weekly OPIS Data'!D823</f>
        <v>0</v>
      </c>
      <c r="N963" s="108">
        <f t="shared" si="22"/>
        <v>0</v>
      </c>
      <c r="O963" s="108">
        <f>+'Weekly OPIS Data'!F823</f>
        <v>0</v>
      </c>
      <c r="P963" s="108"/>
      <c r="Q963" s="108"/>
    </row>
    <row r="964" spans="2:17" x14ac:dyDescent="0.2">
      <c r="B964" s="35">
        <v>44698</v>
      </c>
      <c r="C964" s="108">
        <f t="shared" si="21"/>
        <v>0</v>
      </c>
      <c r="D964" s="108">
        <f>+'Weekly OPIS Data'!D824</f>
        <v>0</v>
      </c>
      <c r="N964" s="108">
        <f t="shared" si="22"/>
        <v>0</v>
      </c>
      <c r="O964" s="108">
        <f>+'Weekly OPIS Data'!F824</f>
        <v>0</v>
      </c>
      <c r="P964" s="108"/>
      <c r="Q964" s="108"/>
    </row>
    <row r="965" spans="2:17" x14ac:dyDescent="0.2">
      <c r="B965" s="35">
        <v>44705</v>
      </c>
      <c r="C965" s="108">
        <f t="shared" si="21"/>
        <v>0</v>
      </c>
      <c r="D965" s="108">
        <f>+'Weekly OPIS Data'!D825</f>
        <v>0</v>
      </c>
      <c r="N965" s="108">
        <f t="shared" si="22"/>
        <v>0</v>
      </c>
      <c r="O965" s="108">
        <f>+'Weekly OPIS Data'!F825</f>
        <v>0</v>
      </c>
      <c r="P965" s="108"/>
      <c r="Q965" s="108"/>
    </row>
    <row r="966" spans="2:17" x14ac:dyDescent="0.2">
      <c r="B966" s="35">
        <v>44712</v>
      </c>
      <c r="C966" s="108">
        <f t="shared" si="21"/>
        <v>0</v>
      </c>
      <c r="D966" s="108">
        <f>+'Weekly OPIS Data'!D826</f>
        <v>0</v>
      </c>
      <c r="N966" s="108">
        <f t="shared" si="22"/>
        <v>0</v>
      </c>
      <c r="O966" s="108">
        <f>+'Weekly OPIS Data'!F826</f>
        <v>0</v>
      </c>
      <c r="P966" s="108"/>
      <c r="Q966" s="108"/>
    </row>
    <row r="967" spans="2:17" x14ac:dyDescent="0.2">
      <c r="B967" s="35">
        <v>44719</v>
      </c>
      <c r="C967" s="108">
        <f t="shared" si="21"/>
        <v>0</v>
      </c>
      <c r="D967" s="108">
        <f>+'Weekly OPIS Data'!D827</f>
        <v>0</v>
      </c>
      <c r="N967" s="108">
        <f t="shared" si="22"/>
        <v>0</v>
      </c>
      <c r="O967" s="108">
        <f>+'Weekly OPIS Data'!F827</f>
        <v>0</v>
      </c>
      <c r="P967" s="108"/>
      <c r="Q967" s="108"/>
    </row>
    <row r="968" spans="2:17" x14ac:dyDescent="0.2">
      <c r="B968" s="35">
        <v>44726</v>
      </c>
      <c r="C968" s="108">
        <f t="shared" si="21"/>
        <v>0</v>
      </c>
      <c r="D968" s="108">
        <f>+'Weekly OPIS Data'!D828</f>
        <v>0</v>
      </c>
      <c r="N968" s="108">
        <f t="shared" si="22"/>
        <v>0</v>
      </c>
      <c r="O968" s="108">
        <f>+'Weekly OPIS Data'!F828</f>
        <v>0</v>
      </c>
      <c r="P968" s="108"/>
      <c r="Q968" s="108"/>
    </row>
    <row r="969" spans="2:17" x14ac:dyDescent="0.2">
      <c r="B969" s="35">
        <v>44733</v>
      </c>
      <c r="C969" s="108">
        <f t="shared" si="21"/>
        <v>0</v>
      </c>
      <c r="D969" s="108">
        <f>+'Weekly OPIS Data'!D829</f>
        <v>0</v>
      </c>
      <c r="N969" s="108">
        <f t="shared" si="22"/>
        <v>0</v>
      </c>
      <c r="O969" s="108">
        <f>+'Weekly OPIS Data'!F829</f>
        <v>0</v>
      </c>
      <c r="P969" s="108"/>
      <c r="Q969" s="108"/>
    </row>
    <row r="970" spans="2:17" x14ac:dyDescent="0.2">
      <c r="B970" s="35">
        <v>44740</v>
      </c>
      <c r="C970" s="108">
        <f t="shared" si="21"/>
        <v>0</v>
      </c>
      <c r="D970" s="108">
        <f>+'Weekly OPIS Data'!D830</f>
        <v>0</v>
      </c>
      <c r="N970" s="108">
        <f t="shared" si="22"/>
        <v>0</v>
      </c>
      <c r="O970" s="108">
        <f>+'Weekly OPIS Data'!F830</f>
        <v>0</v>
      </c>
      <c r="P970" s="108"/>
      <c r="Q970" s="108"/>
    </row>
    <row r="971" spans="2:17" x14ac:dyDescent="0.2">
      <c r="B971" s="35">
        <v>44747</v>
      </c>
      <c r="C971" s="108">
        <f t="shared" si="21"/>
        <v>0</v>
      </c>
      <c r="D971" s="108">
        <f>+'Weekly OPIS Data'!D831</f>
        <v>0</v>
      </c>
      <c r="N971" s="108">
        <f t="shared" si="22"/>
        <v>0</v>
      </c>
      <c r="O971" s="108">
        <f>+'Weekly OPIS Data'!F831</f>
        <v>0</v>
      </c>
      <c r="P971" s="108"/>
      <c r="Q971" s="108"/>
    </row>
    <row r="972" spans="2:17" x14ac:dyDescent="0.2">
      <c r="B972" s="35">
        <v>44754</v>
      </c>
      <c r="C972" s="108">
        <f t="shared" si="21"/>
        <v>0</v>
      </c>
      <c r="D972" s="108">
        <f>+'Weekly OPIS Data'!D832</f>
        <v>0</v>
      </c>
      <c r="N972" s="108">
        <f t="shared" si="22"/>
        <v>0</v>
      </c>
      <c r="O972" s="108">
        <f>+'Weekly OPIS Data'!F832</f>
        <v>0</v>
      </c>
      <c r="P972" s="108"/>
      <c r="Q972" s="108"/>
    </row>
    <row r="973" spans="2:17" x14ac:dyDescent="0.2">
      <c r="B973" s="35">
        <v>44761</v>
      </c>
      <c r="C973" s="108">
        <f t="shared" si="21"/>
        <v>0</v>
      </c>
      <c r="D973" s="108">
        <f>+'Weekly OPIS Data'!D833</f>
        <v>0</v>
      </c>
      <c r="N973" s="108">
        <f t="shared" si="22"/>
        <v>0</v>
      </c>
      <c r="O973" s="108">
        <f>+'Weekly OPIS Data'!F833</f>
        <v>0</v>
      </c>
      <c r="P973" s="108"/>
      <c r="Q973" s="108"/>
    </row>
    <row r="974" spans="2:17" x14ac:dyDescent="0.2">
      <c r="B974" s="35">
        <v>44768</v>
      </c>
      <c r="C974" s="108">
        <f t="shared" si="21"/>
        <v>0</v>
      </c>
      <c r="D974" s="108">
        <f>+'Weekly OPIS Data'!D834</f>
        <v>0</v>
      </c>
      <c r="N974" s="108">
        <f t="shared" si="22"/>
        <v>0</v>
      </c>
      <c r="O974" s="108">
        <f>+'Weekly OPIS Data'!F834</f>
        <v>0</v>
      </c>
      <c r="P974" s="108"/>
      <c r="Q974" s="108"/>
    </row>
    <row r="975" spans="2:17" x14ac:dyDescent="0.2">
      <c r="B975" s="35">
        <v>44775</v>
      </c>
      <c r="C975" s="108">
        <f t="shared" si="21"/>
        <v>0</v>
      </c>
      <c r="D975" s="108">
        <f>+'Weekly OPIS Data'!D835</f>
        <v>0</v>
      </c>
      <c r="N975" s="108">
        <f t="shared" si="22"/>
        <v>0</v>
      </c>
      <c r="O975" s="108">
        <f>+'Weekly OPIS Data'!F835</f>
        <v>0</v>
      </c>
      <c r="P975" s="108"/>
      <c r="Q975" s="108"/>
    </row>
    <row r="976" spans="2:17" x14ac:dyDescent="0.2">
      <c r="B976" s="35">
        <v>44782</v>
      </c>
      <c r="C976" s="108">
        <f t="shared" si="21"/>
        <v>0</v>
      </c>
      <c r="D976" s="108">
        <f>+'Weekly OPIS Data'!D836</f>
        <v>0</v>
      </c>
      <c r="N976" s="108">
        <f t="shared" si="22"/>
        <v>0</v>
      </c>
      <c r="O976" s="108">
        <f>+'Weekly OPIS Data'!F836</f>
        <v>0</v>
      </c>
      <c r="P976" s="108"/>
      <c r="Q976" s="108"/>
    </row>
    <row r="977" spans="2:17" x14ac:dyDescent="0.2">
      <c r="B977" s="35">
        <v>44789</v>
      </c>
      <c r="C977" s="108">
        <f t="shared" si="21"/>
        <v>0</v>
      </c>
      <c r="D977" s="108">
        <f>+'Weekly OPIS Data'!D837</f>
        <v>0</v>
      </c>
      <c r="N977" s="108">
        <f t="shared" si="22"/>
        <v>0</v>
      </c>
      <c r="O977" s="108">
        <f>+'Weekly OPIS Data'!F837</f>
        <v>0</v>
      </c>
      <c r="P977" s="108"/>
      <c r="Q977" s="108"/>
    </row>
    <row r="978" spans="2:17" x14ac:dyDescent="0.2">
      <c r="B978" s="35">
        <v>44796</v>
      </c>
      <c r="C978" s="108">
        <f t="shared" si="21"/>
        <v>0</v>
      </c>
      <c r="D978" s="108">
        <f>+'Weekly OPIS Data'!D838</f>
        <v>0</v>
      </c>
      <c r="N978" s="108">
        <f t="shared" si="22"/>
        <v>0</v>
      </c>
      <c r="O978" s="108">
        <f>+'Weekly OPIS Data'!F838</f>
        <v>0</v>
      </c>
      <c r="P978" s="108"/>
      <c r="Q978" s="108"/>
    </row>
    <row r="979" spans="2:17" x14ac:dyDescent="0.2">
      <c r="B979" s="35">
        <v>44803</v>
      </c>
      <c r="C979" s="108">
        <f t="shared" si="21"/>
        <v>0</v>
      </c>
      <c r="D979" s="108">
        <f>+'Weekly OPIS Data'!D839</f>
        <v>0</v>
      </c>
      <c r="N979" s="108">
        <f t="shared" si="22"/>
        <v>0</v>
      </c>
      <c r="O979" s="108">
        <f>+'Weekly OPIS Data'!F839</f>
        <v>0</v>
      </c>
      <c r="P979" s="108"/>
      <c r="Q979" s="108"/>
    </row>
    <row r="980" spans="2:17" x14ac:dyDescent="0.2">
      <c r="B980" s="35">
        <v>44810</v>
      </c>
      <c r="C980" s="108">
        <f t="shared" si="21"/>
        <v>0</v>
      </c>
      <c r="D980" s="108">
        <f>+'Weekly OPIS Data'!D840</f>
        <v>0</v>
      </c>
      <c r="N980" s="108">
        <f t="shared" si="22"/>
        <v>0</v>
      </c>
      <c r="O980" s="108">
        <f>+'Weekly OPIS Data'!F840</f>
        <v>0</v>
      </c>
      <c r="P980" s="108"/>
      <c r="Q980" s="108"/>
    </row>
    <row r="981" spans="2:17" x14ac:dyDescent="0.2">
      <c r="B981" s="35">
        <v>44817</v>
      </c>
      <c r="C981" s="108">
        <f t="shared" si="21"/>
        <v>0</v>
      </c>
      <c r="D981" s="108">
        <f>+'Weekly OPIS Data'!D841</f>
        <v>0</v>
      </c>
      <c r="N981" s="108">
        <f t="shared" si="22"/>
        <v>0</v>
      </c>
      <c r="O981" s="108">
        <f>+'Weekly OPIS Data'!F841</f>
        <v>0</v>
      </c>
      <c r="P981" s="108"/>
      <c r="Q981" s="108"/>
    </row>
    <row r="982" spans="2:17" x14ac:dyDescent="0.2">
      <c r="B982" s="35">
        <v>44824</v>
      </c>
      <c r="C982" s="108">
        <f t="shared" si="21"/>
        <v>0</v>
      </c>
      <c r="D982" s="108">
        <f>+'Weekly OPIS Data'!D842</f>
        <v>0</v>
      </c>
      <c r="N982" s="108">
        <f t="shared" si="22"/>
        <v>0</v>
      </c>
      <c r="O982" s="108">
        <f>+'Weekly OPIS Data'!F842</f>
        <v>0</v>
      </c>
      <c r="P982" s="108"/>
      <c r="Q982" s="108"/>
    </row>
    <row r="983" spans="2:17" x14ac:dyDescent="0.2">
      <c r="B983" s="35">
        <v>44831</v>
      </c>
      <c r="C983" s="108">
        <f t="shared" si="21"/>
        <v>0</v>
      </c>
      <c r="D983" s="108">
        <f>+'Weekly OPIS Data'!D843</f>
        <v>0</v>
      </c>
      <c r="N983" s="108">
        <f t="shared" si="22"/>
        <v>0</v>
      </c>
      <c r="O983" s="108">
        <f>+'Weekly OPIS Data'!F843</f>
        <v>0</v>
      </c>
      <c r="P983" s="108"/>
      <c r="Q983" s="108"/>
    </row>
    <row r="984" spans="2:17" x14ac:dyDescent="0.2">
      <c r="B984" s="35">
        <v>44838</v>
      </c>
      <c r="C984" s="108">
        <f t="shared" si="21"/>
        <v>0</v>
      </c>
      <c r="D984" s="108">
        <f>+'Weekly OPIS Data'!D844</f>
        <v>0</v>
      </c>
      <c r="N984" s="108">
        <f t="shared" si="22"/>
        <v>0</v>
      </c>
      <c r="O984" s="108">
        <f>+'Weekly OPIS Data'!F844</f>
        <v>0</v>
      </c>
      <c r="P984" s="108"/>
      <c r="Q984" s="108"/>
    </row>
    <row r="985" spans="2:17" x14ac:dyDescent="0.2">
      <c r="B985" s="35">
        <v>44845</v>
      </c>
      <c r="C985" s="108">
        <f t="shared" si="21"/>
        <v>0</v>
      </c>
      <c r="D985" s="108">
        <f>+'Weekly OPIS Data'!D845</f>
        <v>0</v>
      </c>
      <c r="N985" s="108">
        <f t="shared" si="22"/>
        <v>0</v>
      </c>
      <c r="O985" s="108">
        <f>+'Weekly OPIS Data'!F845</f>
        <v>0</v>
      </c>
      <c r="P985" s="108"/>
      <c r="Q985" s="108"/>
    </row>
    <row r="986" spans="2:17" x14ac:dyDescent="0.2">
      <c r="B986" s="35">
        <v>44852</v>
      </c>
      <c r="C986" s="108">
        <f t="shared" si="21"/>
        <v>0</v>
      </c>
      <c r="D986" s="108">
        <f>+'Weekly OPIS Data'!D846</f>
        <v>0</v>
      </c>
      <c r="N986" s="108">
        <f t="shared" si="22"/>
        <v>0</v>
      </c>
      <c r="O986" s="108">
        <f>+'Weekly OPIS Data'!F846</f>
        <v>0</v>
      </c>
      <c r="P986" s="108"/>
      <c r="Q986" s="108"/>
    </row>
    <row r="987" spans="2:17" x14ac:dyDescent="0.2">
      <c r="B987" s="35">
        <v>44859</v>
      </c>
      <c r="C987" s="108">
        <f t="shared" si="21"/>
        <v>0</v>
      </c>
      <c r="D987" s="108">
        <f>+'Weekly OPIS Data'!D847</f>
        <v>0</v>
      </c>
      <c r="N987" s="108">
        <f t="shared" si="22"/>
        <v>0</v>
      </c>
      <c r="O987" s="108">
        <f>+'Weekly OPIS Data'!F847</f>
        <v>0</v>
      </c>
      <c r="P987" s="108"/>
      <c r="Q987" s="108"/>
    </row>
    <row r="988" spans="2:17" x14ac:dyDescent="0.2">
      <c r="B988" s="35">
        <v>44866</v>
      </c>
      <c r="C988" s="108">
        <f t="shared" si="21"/>
        <v>0</v>
      </c>
      <c r="D988" s="108">
        <f>+'Weekly OPIS Data'!D848</f>
        <v>0</v>
      </c>
      <c r="N988" s="108">
        <f t="shared" si="22"/>
        <v>0</v>
      </c>
      <c r="O988" s="108">
        <f>+'Weekly OPIS Data'!F848</f>
        <v>0</v>
      </c>
      <c r="P988" s="108"/>
      <c r="Q988" s="108"/>
    </row>
    <row r="989" spans="2:17" x14ac:dyDescent="0.2">
      <c r="B989" s="35">
        <v>44873</v>
      </c>
      <c r="C989" s="108">
        <f t="shared" si="21"/>
        <v>0</v>
      </c>
      <c r="D989" s="108">
        <f>+'Weekly OPIS Data'!D849</f>
        <v>0</v>
      </c>
      <c r="N989" s="108">
        <f t="shared" si="22"/>
        <v>0</v>
      </c>
      <c r="O989" s="108">
        <f>+'Weekly OPIS Data'!F849</f>
        <v>0</v>
      </c>
      <c r="P989" s="108"/>
      <c r="Q989" s="108"/>
    </row>
    <row r="990" spans="2:17" x14ac:dyDescent="0.2">
      <c r="B990" s="35">
        <v>44880</v>
      </c>
      <c r="C990" s="108">
        <f t="shared" si="21"/>
        <v>0</v>
      </c>
      <c r="D990" s="108">
        <f>+'Weekly OPIS Data'!D850</f>
        <v>0</v>
      </c>
      <c r="N990" s="108">
        <f t="shared" si="22"/>
        <v>0</v>
      </c>
      <c r="O990" s="108">
        <f>+'Weekly OPIS Data'!F850</f>
        <v>0</v>
      </c>
      <c r="P990" s="108"/>
      <c r="Q990" s="108"/>
    </row>
    <row r="991" spans="2:17" x14ac:dyDescent="0.2">
      <c r="B991" s="35">
        <v>44887</v>
      </c>
      <c r="C991" s="108">
        <f t="shared" si="21"/>
        <v>0</v>
      </c>
      <c r="D991" s="108">
        <f>+'Weekly OPIS Data'!D851</f>
        <v>0</v>
      </c>
      <c r="N991" s="108">
        <f t="shared" si="22"/>
        <v>0</v>
      </c>
      <c r="O991" s="108">
        <f>+'Weekly OPIS Data'!F851</f>
        <v>0</v>
      </c>
      <c r="P991" s="108"/>
      <c r="Q991" s="108"/>
    </row>
    <row r="992" spans="2:17" x14ac:dyDescent="0.2">
      <c r="B992" s="35">
        <v>44894</v>
      </c>
      <c r="C992" s="108">
        <f t="shared" si="21"/>
        <v>0</v>
      </c>
      <c r="D992" s="108">
        <f>+'Weekly OPIS Data'!D852</f>
        <v>0</v>
      </c>
      <c r="N992" s="108">
        <f t="shared" si="22"/>
        <v>0</v>
      </c>
      <c r="O992" s="108">
        <f>+'Weekly OPIS Data'!F852</f>
        <v>0</v>
      </c>
      <c r="P992" s="108"/>
      <c r="Q992" s="108"/>
    </row>
    <row r="993" spans="2:17" x14ac:dyDescent="0.2">
      <c r="B993" s="35">
        <v>44901</v>
      </c>
      <c r="C993" s="108">
        <f t="shared" si="21"/>
        <v>0</v>
      </c>
      <c r="D993" s="108">
        <f>+'Weekly OPIS Data'!D853</f>
        <v>0</v>
      </c>
      <c r="N993" s="108">
        <f t="shared" si="22"/>
        <v>0</v>
      </c>
      <c r="O993" s="108">
        <f>+'Weekly OPIS Data'!F853</f>
        <v>0</v>
      </c>
      <c r="P993" s="108"/>
      <c r="Q993" s="108"/>
    </row>
    <row r="994" spans="2:17" x14ac:dyDescent="0.2">
      <c r="B994" s="35">
        <v>44908</v>
      </c>
      <c r="C994" s="108">
        <f t="shared" si="21"/>
        <v>0</v>
      </c>
      <c r="D994" s="108">
        <f>+'Weekly OPIS Data'!D854</f>
        <v>0</v>
      </c>
      <c r="N994" s="108">
        <f t="shared" si="22"/>
        <v>0</v>
      </c>
      <c r="O994" s="108">
        <f>+'Weekly OPIS Data'!F854</f>
        <v>0</v>
      </c>
      <c r="P994" s="108"/>
      <c r="Q994" s="108"/>
    </row>
    <row r="995" spans="2:17" x14ac:dyDescent="0.2">
      <c r="B995" s="35">
        <v>44915</v>
      </c>
      <c r="C995" s="108">
        <f t="shared" si="21"/>
        <v>0</v>
      </c>
      <c r="D995" s="108">
        <f>+'Weekly OPIS Data'!D855</f>
        <v>0</v>
      </c>
      <c r="N995" s="108">
        <f t="shared" si="22"/>
        <v>0</v>
      </c>
      <c r="O995" s="108">
        <f>+'Weekly OPIS Data'!F855</f>
        <v>0</v>
      </c>
      <c r="P995" s="108"/>
      <c r="Q995" s="108"/>
    </row>
    <row r="996" spans="2:17" x14ac:dyDescent="0.2">
      <c r="B996" s="35">
        <v>44922</v>
      </c>
      <c r="C996" s="108">
        <f t="shared" si="21"/>
        <v>0</v>
      </c>
      <c r="D996" s="108">
        <f>+'Weekly OPIS Data'!D856</f>
        <v>0</v>
      </c>
      <c r="N996" s="108">
        <f t="shared" si="22"/>
        <v>0</v>
      </c>
      <c r="O996" s="108">
        <f>+'Weekly OPIS Data'!F856</f>
        <v>0</v>
      </c>
      <c r="P996" s="108"/>
      <c r="Q996" s="108"/>
    </row>
    <row r="997" spans="2:17" x14ac:dyDescent="0.2">
      <c r="B997" s="35">
        <v>44929</v>
      </c>
      <c r="C997" s="108">
        <f t="shared" si="21"/>
        <v>0</v>
      </c>
      <c r="D997" s="108">
        <f>+'Weekly OPIS Data'!D857</f>
        <v>0</v>
      </c>
      <c r="N997" s="108">
        <f t="shared" si="22"/>
        <v>0</v>
      </c>
      <c r="O997" s="108">
        <f>+'Weekly OPIS Data'!F857</f>
        <v>0</v>
      </c>
      <c r="P997" s="108"/>
      <c r="Q997" s="108"/>
    </row>
    <row r="998" spans="2:17" x14ac:dyDescent="0.2">
      <c r="B998" s="35">
        <v>44936</v>
      </c>
      <c r="C998" s="108">
        <f t="shared" si="21"/>
        <v>0</v>
      </c>
      <c r="D998" s="108">
        <f>+'Weekly OPIS Data'!D858</f>
        <v>0</v>
      </c>
      <c r="N998" s="108">
        <f t="shared" si="22"/>
        <v>0</v>
      </c>
      <c r="O998" s="108">
        <f>+'Weekly OPIS Data'!F858</f>
        <v>0</v>
      </c>
      <c r="P998" s="108"/>
      <c r="Q998" s="108"/>
    </row>
    <row r="999" spans="2:17" x14ac:dyDescent="0.2">
      <c r="B999" s="35">
        <v>44943</v>
      </c>
      <c r="C999" s="108">
        <f t="shared" si="21"/>
        <v>0</v>
      </c>
      <c r="D999" s="108">
        <f>+'Weekly OPIS Data'!D859</f>
        <v>0</v>
      </c>
      <c r="N999" s="108">
        <f t="shared" si="22"/>
        <v>0</v>
      </c>
      <c r="O999" s="108">
        <f>+'Weekly OPIS Data'!F859</f>
        <v>0</v>
      </c>
      <c r="P999" s="108"/>
      <c r="Q999" s="108"/>
    </row>
    <row r="1000" spans="2:17" x14ac:dyDescent="0.2">
      <c r="B1000" s="35">
        <v>44950</v>
      </c>
      <c r="C1000" s="108">
        <f t="shared" si="21"/>
        <v>0</v>
      </c>
      <c r="D1000" s="108">
        <f>+'Weekly OPIS Data'!D860</f>
        <v>0</v>
      </c>
      <c r="N1000" s="108">
        <f t="shared" si="22"/>
        <v>0</v>
      </c>
      <c r="O1000" s="108">
        <f>+'Weekly OPIS Data'!F860</f>
        <v>0</v>
      </c>
      <c r="P1000" s="108"/>
      <c r="Q1000" s="108"/>
    </row>
    <row r="1001" spans="2:17" x14ac:dyDescent="0.2">
      <c r="B1001" s="35">
        <v>44957</v>
      </c>
      <c r="C1001" s="108">
        <f t="shared" si="21"/>
        <v>0</v>
      </c>
      <c r="D1001" s="108">
        <f>+'Weekly OPIS Data'!D861</f>
        <v>0</v>
      </c>
      <c r="N1001" s="108">
        <f t="shared" si="22"/>
        <v>0</v>
      </c>
      <c r="O1001" s="108">
        <f>+'Weekly OPIS Data'!F861</f>
        <v>0</v>
      </c>
      <c r="P1001" s="108"/>
      <c r="Q1001" s="108"/>
    </row>
    <row r="1002" spans="2:17" x14ac:dyDescent="0.2">
      <c r="B1002" s="35">
        <v>44964</v>
      </c>
      <c r="C1002" s="108">
        <f t="shared" si="21"/>
        <v>0</v>
      </c>
      <c r="D1002" s="108">
        <f>+'Weekly OPIS Data'!D862</f>
        <v>0</v>
      </c>
      <c r="N1002" s="108">
        <f t="shared" si="22"/>
        <v>0</v>
      </c>
      <c r="O1002" s="108">
        <f>+'Weekly OPIS Data'!F862</f>
        <v>0</v>
      </c>
      <c r="P1002" s="108"/>
      <c r="Q1002" s="108"/>
    </row>
    <row r="1003" spans="2:17" x14ac:dyDescent="0.2">
      <c r="B1003" s="35">
        <v>44971</v>
      </c>
      <c r="C1003" s="108">
        <f t="shared" si="21"/>
        <v>0</v>
      </c>
      <c r="D1003" s="108">
        <f>+'Weekly OPIS Data'!D863</f>
        <v>0</v>
      </c>
      <c r="N1003" s="108">
        <f t="shared" si="22"/>
        <v>0</v>
      </c>
      <c r="O1003" s="108">
        <f>+'Weekly OPIS Data'!F863</f>
        <v>0</v>
      </c>
      <c r="P1003" s="108"/>
      <c r="Q1003" s="108"/>
    </row>
    <row r="1004" spans="2:17" x14ac:dyDescent="0.2">
      <c r="B1004" s="35">
        <v>44978</v>
      </c>
      <c r="C1004" s="108">
        <f t="shared" si="21"/>
        <v>0</v>
      </c>
      <c r="D1004" s="108">
        <f>+'Weekly OPIS Data'!D864</f>
        <v>0</v>
      </c>
      <c r="N1004" s="108">
        <f t="shared" si="22"/>
        <v>0</v>
      </c>
      <c r="O1004" s="108">
        <f>+'Weekly OPIS Data'!F864</f>
        <v>0</v>
      </c>
      <c r="P1004" s="108"/>
      <c r="Q1004" s="108"/>
    </row>
    <row r="1005" spans="2:17" x14ac:dyDescent="0.2">
      <c r="B1005" s="35">
        <v>44985</v>
      </c>
      <c r="C1005" s="108">
        <f t="shared" si="21"/>
        <v>0</v>
      </c>
      <c r="D1005" s="108">
        <f>+'Weekly OPIS Data'!D865</f>
        <v>0</v>
      </c>
      <c r="N1005" s="108">
        <f t="shared" si="22"/>
        <v>0</v>
      </c>
      <c r="O1005" s="108">
        <f>+'Weekly OPIS Data'!F865</f>
        <v>0</v>
      </c>
      <c r="P1005" s="108"/>
      <c r="Q1005" s="108"/>
    </row>
    <row r="1006" spans="2:17" x14ac:dyDescent="0.2">
      <c r="B1006" s="35">
        <v>44992</v>
      </c>
      <c r="C1006" s="108">
        <f t="shared" si="21"/>
        <v>0</v>
      </c>
      <c r="D1006" s="108">
        <f>+'Weekly OPIS Data'!D866</f>
        <v>0</v>
      </c>
      <c r="N1006" s="108">
        <f t="shared" si="22"/>
        <v>0</v>
      </c>
      <c r="O1006" s="108">
        <f>+'Weekly OPIS Data'!F866</f>
        <v>0</v>
      </c>
      <c r="P1006" s="108"/>
      <c r="Q1006" s="108"/>
    </row>
    <row r="1007" spans="2:17" x14ac:dyDescent="0.2">
      <c r="B1007" s="35">
        <v>44999</v>
      </c>
      <c r="C1007" s="108">
        <f t="shared" si="21"/>
        <v>0</v>
      </c>
      <c r="D1007" s="108">
        <f>+'Weekly OPIS Data'!D867</f>
        <v>0</v>
      </c>
      <c r="N1007" s="108">
        <f t="shared" si="22"/>
        <v>0</v>
      </c>
      <c r="O1007" s="108">
        <f>+'Weekly OPIS Data'!F867</f>
        <v>0</v>
      </c>
      <c r="P1007" s="108"/>
      <c r="Q1007" s="108"/>
    </row>
    <row r="1008" spans="2:17" x14ac:dyDescent="0.2">
      <c r="B1008" s="35">
        <v>45006</v>
      </c>
      <c r="C1008" s="108">
        <f t="shared" si="21"/>
        <v>0</v>
      </c>
      <c r="D1008" s="108">
        <f>+'Weekly OPIS Data'!D868</f>
        <v>0</v>
      </c>
      <c r="N1008" s="108">
        <f t="shared" si="22"/>
        <v>0</v>
      </c>
      <c r="O1008" s="108">
        <f>+'Weekly OPIS Data'!F868</f>
        <v>0</v>
      </c>
      <c r="P1008" s="108"/>
      <c r="Q1008" s="108"/>
    </row>
    <row r="1009" spans="2:17" x14ac:dyDescent="0.2">
      <c r="B1009" s="35">
        <v>45013</v>
      </c>
      <c r="C1009" s="108">
        <f t="shared" si="21"/>
        <v>0</v>
      </c>
      <c r="D1009" s="108">
        <f>+'Weekly OPIS Data'!D869</f>
        <v>0</v>
      </c>
      <c r="N1009" s="108">
        <f t="shared" si="22"/>
        <v>0</v>
      </c>
      <c r="O1009" s="108">
        <f>+'Weekly OPIS Data'!F869</f>
        <v>0</v>
      </c>
      <c r="P1009" s="108"/>
      <c r="Q1009" s="108"/>
    </row>
    <row r="1010" spans="2:17" x14ac:dyDescent="0.2">
      <c r="B1010" s="35">
        <v>45020</v>
      </c>
      <c r="C1010" s="108">
        <f t="shared" si="21"/>
        <v>0</v>
      </c>
      <c r="D1010" s="108">
        <f>+'Weekly OPIS Data'!D870</f>
        <v>0</v>
      </c>
      <c r="N1010" s="108">
        <f t="shared" si="22"/>
        <v>0</v>
      </c>
      <c r="O1010" s="108">
        <f>+'Weekly OPIS Data'!F870</f>
        <v>0</v>
      </c>
      <c r="P1010" s="108"/>
      <c r="Q1010" s="108"/>
    </row>
    <row r="1011" spans="2:17" x14ac:dyDescent="0.2">
      <c r="B1011" s="35">
        <v>45027</v>
      </c>
      <c r="C1011" s="108">
        <f t="shared" si="21"/>
        <v>0</v>
      </c>
      <c r="D1011" s="108">
        <f>+'Weekly OPIS Data'!D871</f>
        <v>0</v>
      </c>
      <c r="N1011" s="108">
        <f t="shared" si="22"/>
        <v>0</v>
      </c>
      <c r="O1011" s="108">
        <f>+'Weekly OPIS Data'!F871</f>
        <v>0</v>
      </c>
      <c r="P1011" s="108"/>
      <c r="Q1011" s="108"/>
    </row>
    <row r="1012" spans="2:17" x14ac:dyDescent="0.2">
      <c r="B1012" s="35">
        <v>45034</v>
      </c>
      <c r="C1012" s="108">
        <f t="shared" si="21"/>
        <v>0</v>
      </c>
      <c r="D1012" s="108">
        <f>+'Weekly OPIS Data'!D872</f>
        <v>0</v>
      </c>
      <c r="N1012" s="108">
        <f t="shared" si="22"/>
        <v>0</v>
      </c>
      <c r="O1012" s="108">
        <f>+'Weekly OPIS Data'!F872</f>
        <v>0</v>
      </c>
      <c r="P1012" s="108"/>
      <c r="Q1012" s="108"/>
    </row>
    <row r="1013" spans="2:17" x14ac:dyDescent="0.2">
      <c r="B1013" s="35">
        <v>45041</v>
      </c>
      <c r="C1013" s="108">
        <f t="shared" si="21"/>
        <v>0</v>
      </c>
      <c r="D1013" s="108">
        <f>+'Weekly OPIS Data'!D873</f>
        <v>0</v>
      </c>
      <c r="N1013" s="108">
        <f t="shared" si="22"/>
        <v>0</v>
      </c>
      <c r="O1013" s="108">
        <f>+'Weekly OPIS Data'!F873</f>
        <v>0</v>
      </c>
      <c r="P1013" s="108"/>
      <c r="Q1013" s="108"/>
    </row>
    <row r="1014" spans="2:17" x14ac:dyDescent="0.2">
      <c r="B1014" s="35">
        <v>45048</v>
      </c>
      <c r="C1014" s="108">
        <f t="shared" si="21"/>
        <v>0</v>
      </c>
      <c r="D1014" s="108">
        <f>+'Weekly OPIS Data'!D874</f>
        <v>0</v>
      </c>
      <c r="N1014" s="108">
        <f t="shared" si="22"/>
        <v>0</v>
      </c>
      <c r="O1014" s="108">
        <f>+'Weekly OPIS Data'!F874</f>
        <v>0</v>
      </c>
      <c r="P1014" s="108"/>
      <c r="Q1014" s="108"/>
    </row>
    <row r="1015" spans="2:17" x14ac:dyDescent="0.2">
      <c r="B1015" s="35">
        <v>45055</v>
      </c>
      <c r="C1015" s="108">
        <f t="shared" si="21"/>
        <v>0</v>
      </c>
      <c r="D1015" s="108">
        <f>+'Weekly OPIS Data'!D875</f>
        <v>0</v>
      </c>
      <c r="N1015" s="108">
        <f t="shared" si="22"/>
        <v>0</v>
      </c>
      <c r="O1015" s="108">
        <f>+'Weekly OPIS Data'!F875</f>
        <v>0</v>
      </c>
      <c r="P1015" s="108"/>
      <c r="Q1015" s="108"/>
    </row>
    <row r="1016" spans="2:17" x14ac:dyDescent="0.2">
      <c r="B1016" s="35">
        <v>45062</v>
      </c>
      <c r="C1016" s="108">
        <f t="shared" si="21"/>
        <v>0</v>
      </c>
      <c r="D1016" s="108">
        <f>+'Weekly OPIS Data'!D876</f>
        <v>0</v>
      </c>
      <c r="N1016" s="108">
        <f t="shared" si="22"/>
        <v>0</v>
      </c>
      <c r="O1016" s="108">
        <f>+'Weekly OPIS Data'!F876</f>
        <v>0</v>
      </c>
      <c r="P1016" s="108"/>
      <c r="Q1016" s="108"/>
    </row>
    <row r="1017" spans="2:17" x14ac:dyDescent="0.2">
      <c r="B1017" s="35">
        <v>45069</v>
      </c>
      <c r="C1017" s="108">
        <f t="shared" ref="C1017:C1080" si="23">D1017</f>
        <v>0</v>
      </c>
      <c r="D1017" s="108">
        <f>+'Weekly OPIS Data'!D877</f>
        <v>0</v>
      </c>
      <c r="N1017" s="108">
        <f t="shared" ref="N1017:N1080" si="24">O1017</f>
        <v>0</v>
      </c>
      <c r="O1017" s="108">
        <f>+'Weekly OPIS Data'!F877</f>
        <v>0</v>
      </c>
      <c r="P1017" s="108"/>
      <c r="Q1017" s="108"/>
    </row>
    <row r="1018" spans="2:17" x14ac:dyDescent="0.2">
      <c r="B1018" s="35">
        <v>45076</v>
      </c>
      <c r="C1018" s="108">
        <f t="shared" si="23"/>
        <v>0</v>
      </c>
      <c r="D1018" s="108">
        <f>+'Weekly OPIS Data'!D878</f>
        <v>0</v>
      </c>
      <c r="N1018" s="108">
        <f t="shared" si="24"/>
        <v>0</v>
      </c>
      <c r="O1018" s="108">
        <f>+'Weekly OPIS Data'!F878</f>
        <v>0</v>
      </c>
      <c r="P1018" s="108"/>
      <c r="Q1018" s="108"/>
    </row>
    <row r="1019" spans="2:17" x14ac:dyDescent="0.2">
      <c r="B1019" s="35">
        <v>45083</v>
      </c>
      <c r="C1019" s="108">
        <f t="shared" si="23"/>
        <v>0</v>
      </c>
      <c r="D1019" s="108">
        <f>+'Weekly OPIS Data'!D879</f>
        <v>0</v>
      </c>
      <c r="N1019" s="108">
        <f t="shared" si="24"/>
        <v>0</v>
      </c>
      <c r="O1019" s="108">
        <f>+'Weekly OPIS Data'!F879</f>
        <v>0</v>
      </c>
      <c r="P1019" s="108"/>
      <c r="Q1019" s="108"/>
    </row>
    <row r="1020" spans="2:17" x14ac:dyDescent="0.2">
      <c r="B1020" s="35">
        <v>45090</v>
      </c>
      <c r="C1020" s="108">
        <f t="shared" si="23"/>
        <v>0</v>
      </c>
      <c r="D1020" s="108">
        <f>+'Weekly OPIS Data'!D880</f>
        <v>0</v>
      </c>
      <c r="N1020" s="108">
        <f t="shared" si="24"/>
        <v>0</v>
      </c>
      <c r="O1020" s="108">
        <f>+'Weekly OPIS Data'!F880</f>
        <v>0</v>
      </c>
      <c r="P1020" s="108"/>
      <c r="Q1020" s="108"/>
    </row>
    <row r="1021" spans="2:17" x14ac:dyDescent="0.2">
      <c r="B1021" s="35">
        <v>45097</v>
      </c>
      <c r="C1021" s="108">
        <f t="shared" si="23"/>
        <v>0</v>
      </c>
      <c r="D1021" s="108">
        <f>+'Weekly OPIS Data'!D881</f>
        <v>0</v>
      </c>
      <c r="N1021" s="108">
        <f t="shared" si="24"/>
        <v>0</v>
      </c>
      <c r="O1021" s="108">
        <f>+'Weekly OPIS Data'!F881</f>
        <v>0</v>
      </c>
      <c r="P1021" s="108"/>
      <c r="Q1021" s="108"/>
    </row>
    <row r="1022" spans="2:17" x14ac:dyDescent="0.2">
      <c r="B1022" s="35">
        <v>45104</v>
      </c>
      <c r="C1022" s="108">
        <f t="shared" si="23"/>
        <v>0</v>
      </c>
      <c r="D1022" s="108">
        <f>+'Weekly OPIS Data'!D882</f>
        <v>0</v>
      </c>
      <c r="N1022" s="108">
        <f t="shared" si="24"/>
        <v>0</v>
      </c>
      <c r="O1022" s="108">
        <f>+'Weekly OPIS Data'!F882</f>
        <v>0</v>
      </c>
      <c r="P1022" s="108"/>
      <c r="Q1022" s="108"/>
    </row>
    <row r="1023" spans="2:17" x14ac:dyDescent="0.2">
      <c r="B1023" s="35">
        <v>45111</v>
      </c>
      <c r="C1023" s="108">
        <f t="shared" si="23"/>
        <v>0</v>
      </c>
      <c r="D1023" s="108">
        <f>+'Weekly OPIS Data'!D883</f>
        <v>0</v>
      </c>
      <c r="N1023" s="108">
        <f t="shared" si="24"/>
        <v>0</v>
      </c>
      <c r="O1023" s="108">
        <f>+'Weekly OPIS Data'!F883</f>
        <v>0</v>
      </c>
      <c r="P1023" s="108"/>
      <c r="Q1023" s="108"/>
    </row>
    <row r="1024" spans="2:17" x14ac:dyDescent="0.2">
      <c r="B1024" s="35">
        <v>45118</v>
      </c>
      <c r="C1024" s="108">
        <f t="shared" si="23"/>
        <v>0</v>
      </c>
      <c r="D1024" s="108">
        <f>+'Weekly OPIS Data'!D884</f>
        <v>0</v>
      </c>
      <c r="N1024" s="108">
        <f t="shared" si="24"/>
        <v>0</v>
      </c>
      <c r="O1024" s="108">
        <f>+'Weekly OPIS Data'!F884</f>
        <v>0</v>
      </c>
      <c r="P1024" s="108"/>
      <c r="Q1024" s="108"/>
    </row>
    <row r="1025" spans="2:17" x14ac:dyDescent="0.2">
      <c r="B1025" s="35">
        <v>45125</v>
      </c>
      <c r="C1025" s="108">
        <f t="shared" si="23"/>
        <v>0</v>
      </c>
      <c r="D1025" s="108">
        <f>+'Weekly OPIS Data'!D885</f>
        <v>0</v>
      </c>
      <c r="N1025" s="108">
        <f t="shared" si="24"/>
        <v>0</v>
      </c>
      <c r="O1025" s="108">
        <f>+'Weekly OPIS Data'!F885</f>
        <v>0</v>
      </c>
      <c r="P1025" s="108"/>
      <c r="Q1025" s="108"/>
    </row>
    <row r="1026" spans="2:17" x14ac:dyDescent="0.2">
      <c r="B1026" s="35">
        <v>45132</v>
      </c>
      <c r="C1026" s="108">
        <f t="shared" si="23"/>
        <v>0</v>
      </c>
      <c r="D1026" s="108">
        <f>+'Weekly OPIS Data'!D886</f>
        <v>0</v>
      </c>
      <c r="N1026" s="108">
        <f t="shared" si="24"/>
        <v>0</v>
      </c>
      <c r="O1026" s="108">
        <f>+'Weekly OPIS Data'!F886</f>
        <v>0</v>
      </c>
      <c r="P1026" s="108"/>
      <c r="Q1026" s="108"/>
    </row>
    <row r="1027" spans="2:17" x14ac:dyDescent="0.2">
      <c r="B1027" s="35">
        <v>45139</v>
      </c>
      <c r="C1027" s="108">
        <f t="shared" si="23"/>
        <v>0</v>
      </c>
      <c r="D1027" s="108">
        <f>+'Weekly OPIS Data'!D887</f>
        <v>0</v>
      </c>
      <c r="N1027" s="108">
        <f t="shared" si="24"/>
        <v>0</v>
      </c>
      <c r="O1027" s="108">
        <f>+'Weekly OPIS Data'!F887</f>
        <v>0</v>
      </c>
      <c r="P1027" s="108"/>
      <c r="Q1027" s="108"/>
    </row>
    <row r="1028" spans="2:17" x14ac:dyDescent="0.2">
      <c r="B1028" s="35">
        <v>45146</v>
      </c>
      <c r="C1028" s="108">
        <f t="shared" si="23"/>
        <v>0</v>
      </c>
      <c r="D1028" s="108">
        <f>+'Weekly OPIS Data'!D888</f>
        <v>0</v>
      </c>
      <c r="N1028" s="108">
        <f t="shared" si="24"/>
        <v>0</v>
      </c>
      <c r="O1028" s="108">
        <f>+'Weekly OPIS Data'!F888</f>
        <v>0</v>
      </c>
      <c r="P1028" s="108"/>
      <c r="Q1028" s="108"/>
    </row>
    <row r="1029" spans="2:17" x14ac:dyDescent="0.2">
      <c r="B1029" s="35">
        <v>45153</v>
      </c>
      <c r="C1029" s="108">
        <f t="shared" si="23"/>
        <v>0</v>
      </c>
      <c r="D1029" s="108">
        <f>+'Weekly OPIS Data'!D889</f>
        <v>0</v>
      </c>
      <c r="N1029" s="108">
        <f t="shared" si="24"/>
        <v>0</v>
      </c>
      <c r="O1029" s="108">
        <f>+'Weekly OPIS Data'!F889</f>
        <v>0</v>
      </c>
      <c r="P1029" s="108"/>
      <c r="Q1029" s="108"/>
    </row>
    <row r="1030" spans="2:17" x14ac:dyDescent="0.2">
      <c r="B1030" s="35">
        <v>45160</v>
      </c>
      <c r="C1030" s="108">
        <f t="shared" si="23"/>
        <v>0</v>
      </c>
      <c r="D1030" s="108">
        <f>+'Weekly OPIS Data'!D890</f>
        <v>0</v>
      </c>
      <c r="N1030" s="108">
        <f t="shared" si="24"/>
        <v>0</v>
      </c>
      <c r="O1030" s="108">
        <f>+'Weekly OPIS Data'!F890</f>
        <v>0</v>
      </c>
      <c r="P1030" s="108"/>
      <c r="Q1030" s="108"/>
    </row>
    <row r="1031" spans="2:17" x14ac:dyDescent="0.2">
      <c r="B1031" s="35">
        <v>45167</v>
      </c>
      <c r="C1031" s="108">
        <f t="shared" si="23"/>
        <v>0</v>
      </c>
      <c r="D1031" s="108">
        <f>+'Weekly OPIS Data'!D891</f>
        <v>0</v>
      </c>
      <c r="N1031" s="108">
        <f t="shared" si="24"/>
        <v>0</v>
      </c>
      <c r="O1031" s="108">
        <f>+'Weekly OPIS Data'!F891</f>
        <v>0</v>
      </c>
      <c r="P1031" s="108"/>
      <c r="Q1031" s="108"/>
    </row>
    <row r="1032" spans="2:17" x14ac:dyDescent="0.2">
      <c r="B1032" s="35">
        <v>45174</v>
      </c>
      <c r="C1032" s="108">
        <f t="shared" si="23"/>
        <v>0</v>
      </c>
      <c r="D1032" s="108">
        <f>+'Weekly OPIS Data'!D892</f>
        <v>0</v>
      </c>
      <c r="N1032" s="108">
        <f t="shared" si="24"/>
        <v>0</v>
      </c>
      <c r="O1032" s="108">
        <f>+'Weekly OPIS Data'!F892</f>
        <v>0</v>
      </c>
      <c r="P1032" s="108"/>
      <c r="Q1032" s="108"/>
    </row>
    <row r="1033" spans="2:17" x14ac:dyDescent="0.2">
      <c r="B1033" s="35">
        <v>45181</v>
      </c>
      <c r="C1033" s="108">
        <f t="shared" si="23"/>
        <v>0</v>
      </c>
      <c r="D1033" s="108">
        <f>+'Weekly OPIS Data'!D893</f>
        <v>0</v>
      </c>
      <c r="N1033" s="108">
        <f t="shared" si="24"/>
        <v>0</v>
      </c>
      <c r="O1033" s="108">
        <f>+'Weekly OPIS Data'!F893</f>
        <v>0</v>
      </c>
      <c r="P1033" s="108"/>
      <c r="Q1033" s="108"/>
    </row>
    <row r="1034" spans="2:17" x14ac:dyDescent="0.2">
      <c r="B1034" s="35">
        <v>45188</v>
      </c>
      <c r="C1034" s="108">
        <f t="shared" si="23"/>
        <v>0</v>
      </c>
      <c r="D1034" s="108">
        <f>+'Weekly OPIS Data'!D894</f>
        <v>0</v>
      </c>
      <c r="N1034" s="108">
        <f t="shared" si="24"/>
        <v>0</v>
      </c>
      <c r="O1034" s="108">
        <f>+'Weekly OPIS Data'!F894</f>
        <v>0</v>
      </c>
      <c r="P1034" s="108"/>
      <c r="Q1034" s="108"/>
    </row>
    <row r="1035" spans="2:17" x14ac:dyDescent="0.2">
      <c r="B1035" s="35">
        <v>45195</v>
      </c>
      <c r="C1035" s="108">
        <f t="shared" si="23"/>
        <v>0</v>
      </c>
      <c r="D1035" s="108">
        <f>+'Weekly OPIS Data'!D895</f>
        <v>0</v>
      </c>
      <c r="N1035" s="108">
        <f t="shared" si="24"/>
        <v>0</v>
      </c>
      <c r="O1035" s="108">
        <f>+'Weekly OPIS Data'!F895</f>
        <v>0</v>
      </c>
      <c r="P1035" s="108"/>
      <c r="Q1035" s="108"/>
    </row>
    <row r="1036" spans="2:17" x14ac:dyDescent="0.2">
      <c r="B1036" s="35">
        <v>45202</v>
      </c>
      <c r="C1036" s="108">
        <f t="shared" si="23"/>
        <v>0</v>
      </c>
      <c r="D1036" s="108">
        <f>+'Weekly OPIS Data'!D896</f>
        <v>0</v>
      </c>
      <c r="N1036" s="108">
        <f t="shared" si="24"/>
        <v>0</v>
      </c>
      <c r="O1036" s="108">
        <f>+'Weekly OPIS Data'!F896</f>
        <v>0</v>
      </c>
      <c r="P1036" s="108"/>
      <c r="Q1036" s="108"/>
    </row>
    <row r="1037" spans="2:17" x14ac:dyDescent="0.2">
      <c r="B1037" s="35">
        <v>45209</v>
      </c>
      <c r="C1037" s="108">
        <f t="shared" si="23"/>
        <v>0</v>
      </c>
      <c r="D1037" s="108">
        <f>+'Weekly OPIS Data'!D897</f>
        <v>0</v>
      </c>
      <c r="N1037" s="108">
        <f t="shared" si="24"/>
        <v>0</v>
      </c>
      <c r="O1037" s="108">
        <f>+'Weekly OPIS Data'!F897</f>
        <v>0</v>
      </c>
      <c r="P1037" s="108"/>
      <c r="Q1037" s="108"/>
    </row>
    <row r="1038" spans="2:17" x14ac:dyDescent="0.2">
      <c r="B1038" s="35">
        <v>45216</v>
      </c>
      <c r="C1038" s="108">
        <f t="shared" si="23"/>
        <v>0</v>
      </c>
      <c r="D1038" s="108">
        <f>+'Weekly OPIS Data'!D898</f>
        <v>0</v>
      </c>
      <c r="N1038" s="108">
        <f t="shared" si="24"/>
        <v>0</v>
      </c>
      <c r="O1038" s="108">
        <f>+'Weekly OPIS Data'!F898</f>
        <v>0</v>
      </c>
      <c r="P1038" s="108"/>
      <c r="Q1038" s="108"/>
    </row>
    <row r="1039" spans="2:17" x14ac:dyDescent="0.2">
      <c r="B1039" s="35">
        <v>45223</v>
      </c>
      <c r="C1039" s="108">
        <f t="shared" si="23"/>
        <v>0</v>
      </c>
      <c r="D1039" s="108">
        <f>+'Weekly OPIS Data'!D899</f>
        <v>0</v>
      </c>
      <c r="N1039" s="108">
        <f t="shared" si="24"/>
        <v>0</v>
      </c>
      <c r="O1039" s="108">
        <f>+'Weekly OPIS Data'!F899</f>
        <v>0</v>
      </c>
      <c r="P1039" s="108"/>
      <c r="Q1039" s="108"/>
    </row>
    <row r="1040" spans="2:17" x14ac:dyDescent="0.2">
      <c r="B1040" s="35">
        <v>45230</v>
      </c>
      <c r="C1040" s="108">
        <f t="shared" si="23"/>
        <v>0</v>
      </c>
      <c r="D1040" s="108">
        <f>+'Weekly OPIS Data'!D900</f>
        <v>0</v>
      </c>
      <c r="N1040" s="108">
        <f t="shared" si="24"/>
        <v>0</v>
      </c>
      <c r="O1040" s="108">
        <f>+'Weekly OPIS Data'!F900</f>
        <v>0</v>
      </c>
      <c r="P1040" s="108"/>
      <c r="Q1040" s="108"/>
    </row>
    <row r="1041" spans="2:17" x14ac:dyDescent="0.2">
      <c r="B1041" s="35">
        <v>45237</v>
      </c>
      <c r="C1041" s="108">
        <f t="shared" si="23"/>
        <v>0</v>
      </c>
      <c r="D1041" s="108">
        <f>+'Weekly OPIS Data'!D901</f>
        <v>0</v>
      </c>
      <c r="N1041" s="108">
        <f t="shared" si="24"/>
        <v>0</v>
      </c>
      <c r="O1041" s="108">
        <f>+'Weekly OPIS Data'!F901</f>
        <v>0</v>
      </c>
      <c r="P1041" s="108"/>
      <c r="Q1041" s="108"/>
    </row>
    <row r="1042" spans="2:17" x14ac:dyDescent="0.2">
      <c r="B1042" s="35">
        <v>45244</v>
      </c>
      <c r="C1042" s="108">
        <f t="shared" si="23"/>
        <v>0</v>
      </c>
      <c r="D1042" s="108">
        <f>+'Weekly OPIS Data'!D902</f>
        <v>0</v>
      </c>
      <c r="N1042" s="108">
        <f t="shared" si="24"/>
        <v>0</v>
      </c>
      <c r="O1042" s="108">
        <f>+'Weekly OPIS Data'!F902</f>
        <v>0</v>
      </c>
      <c r="P1042" s="108"/>
      <c r="Q1042" s="108"/>
    </row>
    <row r="1043" spans="2:17" x14ac:dyDescent="0.2">
      <c r="B1043" s="35">
        <v>45251</v>
      </c>
      <c r="C1043" s="108">
        <f t="shared" si="23"/>
        <v>0</v>
      </c>
      <c r="D1043" s="108">
        <f>+'Weekly OPIS Data'!D903</f>
        <v>0</v>
      </c>
      <c r="N1043" s="108">
        <f t="shared" si="24"/>
        <v>0</v>
      </c>
      <c r="O1043" s="108">
        <f>+'Weekly OPIS Data'!F903</f>
        <v>0</v>
      </c>
      <c r="P1043" s="108"/>
      <c r="Q1043" s="108"/>
    </row>
    <row r="1044" spans="2:17" x14ac:dyDescent="0.2">
      <c r="B1044" s="35">
        <v>45258</v>
      </c>
      <c r="C1044" s="108">
        <f t="shared" si="23"/>
        <v>0</v>
      </c>
      <c r="D1044" s="108">
        <f>+'Weekly OPIS Data'!D904</f>
        <v>0</v>
      </c>
      <c r="N1044" s="108">
        <f t="shared" si="24"/>
        <v>0</v>
      </c>
      <c r="O1044" s="108">
        <f>+'Weekly OPIS Data'!F904</f>
        <v>0</v>
      </c>
      <c r="P1044" s="108"/>
      <c r="Q1044" s="108"/>
    </row>
    <row r="1045" spans="2:17" x14ac:dyDescent="0.2">
      <c r="B1045" s="35">
        <v>45265</v>
      </c>
      <c r="C1045" s="108">
        <f t="shared" si="23"/>
        <v>0</v>
      </c>
      <c r="D1045" s="108">
        <f>+'Weekly OPIS Data'!D905</f>
        <v>0</v>
      </c>
      <c r="N1045" s="108">
        <f t="shared" si="24"/>
        <v>0</v>
      </c>
      <c r="O1045" s="108">
        <f>+'Weekly OPIS Data'!F905</f>
        <v>0</v>
      </c>
      <c r="P1045" s="108"/>
      <c r="Q1045" s="108"/>
    </row>
    <row r="1046" spans="2:17" x14ac:dyDescent="0.2">
      <c r="B1046" s="35">
        <v>45272</v>
      </c>
      <c r="C1046" s="108">
        <f t="shared" si="23"/>
        <v>0</v>
      </c>
      <c r="D1046" s="108">
        <f>+'Weekly OPIS Data'!D906</f>
        <v>0</v>
      </c>
      <c r="N1046" s="108">
        <f t="shared" si="24"/>
        <v>0</v>
      </c>
      <c r="O1046" s="108">
        <f>+'Weekly OPIS Data'!F906</f>
        <v>0</v>
      </c>
      <c r="P1046" s="108"/>
      <c r="Q1046" s="108"/>
    </row>
    <row r="1047" spans="2:17" x14ac:dyDescent="0.2">
      <c r="B1047" s="35">
        <v>45279</v>
      </c>
      <c r="C1047" s="108">
        <f t="shared" si="23"/>
        <v>0</v>
      </c>
      <c r="D1047" s="108">
        <f>+'Weekly OPIS Data'!D907</f>
        <v>0</v>
      </c>
      <c r="N1047" s="108">
        <f t="shared" si="24"/>
        <v>0</v>
      </c>
      <c r="O1047" s="108">
        <f>+'Weekly OPIS Data'!F907</f>
        <v>0</v>
      </c>
      <c r="P1047" s="108"/>
      <c r="Q1047" s="108"/>
    </row>
    <row r="1048" spans="2:17" x14ac:dyDescent="0.2">
      <c r="B1048" s="35">
        <v>45286</v>
      </c>
      <c r="C1048" s="108">
        <f t="shared" si="23"/>
        <v>0</v>
      </c>
      <c r="D1048" s="108">
        <f>+'Weekly OPIS Data'!D908</f>
        <v>0</v>
      </c>
      <c r="N1048" s="108">
        <f t="shared" si="24"/>
        <v>0</v>
      </c>
      <c r="O1048" s="108">
        <f>+'Weekly OPIS Data'!F908</f>
        <v>0</v>
      </c>
      <c r="P1048" s="108"/>
      <c r="Q1048" s="108"/>
    </row>
    <row r="1049" spans="2:17" x14ac:dyDescent="0.2">
      <c r="B1049" s="35">
        <v>45293</v>
      </c>
      <c r="C1049" s="108">
        <f t="shared" si="23"/>
        <v>0</v>
      </c>
      <c r="D1049" s="108">
        <f>+'Weekly OPIS Data'!D909</f>
        <v>0</v>
      </c>
      <c r="N1049" s="108">
        <f t="shared" si="24"/>
        <v>0</v>
      </c>
      <c r="O1049" s="108">
        <f>+'Weekly OPIS Data'!F909</f>
        <v>0</v>
      </c>
      <c r="P1049" s="108"/>
      <c r="Q1049" s="108"/>
    </row>
    <row r="1050" spans="2:17" x14ac:dyDescent="0.2">
      <c r="B1050" s="35">
        <v>45300</v>
      </c>
      <c r="C1050" s="108">
        <f t="shared" si="23"/>
        <v>0</v>
      </c>
      <c r="D1050" s="108">
        <f>+'Weekly OPIS Data'!D910</f>
        <v>0</v>
      </c>
      <c r="N1050" s="108">
        <f t="shared" si="24"/>
        <v>0</v>
      </c>
      <c r="O1050" s="108">
        <f>+'Weekly OPIS Data'!F910</f>
        <v>0</v>
      </c>
      <c r="P1050" s="108"/>
      <c r="Q1050" s="108"/>
    </row>
    <row r="1051" spans="2:17" x14ac:dyDescent="0.2">
      <c r="B1051" s="35">
        <v>45307</v>
      </c>
      <c r="C1051" s="108">
        <f t="shared" si="23"/>
        <v>0</v>
      </c>
      <c r="D1051" s="108">
        <f>+'Weekly OPIS Data'!D911</f>
        <v>0</v>
      </c>
      <c r="N1051" s="108">
        <f t="shared" si="24"/>
        <v>0</v>
      </c>
      <c r="O1051" s="108">
        <f>+'Weekly OPIS Data'!F911</f>
        <v>0</v>
      </c>
      <c r="P1051" s="108"/>
      <c r="Q1051" s="108"/>
    </row>
    <row r="1052" spans="2:17" x14ac:dyDescent="0.2">
      <c r="B1052" s="35">
        <v>45314</v>
      </c>
      <c r="C1052" s="108">
        <f t="shared" si="23"/>
        <v>0</v>
      </c>
      <c r="D1052" s="108">
        <f>+'Weekly OPIS Data'!D912</f>
        <v>0</v>
      </c>
      <c r="N1052" s="108">
        <f t="shared" si="24"/>
        <v>0</v>
      </c>
      <c r="O1052" s="108">
        <f>+'Weekly OPIS Data'!F912</f>
        <v>0</v>
      </c>
      <c r="P1052" s="108"/>
      <c r="Q1052" s="108"/>
    </row>
    <row r="1053" spans="2:17" x14ac:dyDescent="0.2">
      <c r="B1053" s="35">
        <v>45321</v>
      </c>
      <c r="C1053" s="108">
        <f t="shared" si="23"/>
        <v>0</v>
      </c>
      <c r="D1053" s="108">
        <f>+'Weekly OPIS Data'!D913</f>
        <v>0</v>
      </c>
      <c r="N1053" s="108">
        <f t="shared" si="24"/>
        <v>0</v>
      </c>
      <c r="O1053" s="108">
        <f>+'Weekly OPIS Data'!F913</f>
        <v>0</v>
      </c>
      <c r="P1053" s="108"/>
      <c r="Q1053" s="108"/>
    </row>
    <row r="1054" spans="2:17" x14ac:dyDescent="0.2">
      <c r="B1054" s="35">
        <v>45328</v>
      </c>
      <c r="C1054" s="108">
        <f t="shared" si="23"/>
        <v>0</v>
      </c>
      <c r="D1054" s="108">
        <f>+'Weekly OPIS Data'!D914</f>
        <v>0</v>
      </c>
      <c r="N1054" s="108">
        <f t="shared" si="24"/>
        <v>0</v>
      </c>
      <c r="O1054" s="108">
        <f>+'Weekly OPIS Data'!F914</f>
        <v>0</v>
      </c>
      <c r="P1054" s="108"/>
      <c r="Q1054" s="108"/>
    </row>
    <row r="1055" spans="2:17" x14ac:dyDescent="0.2">
      <c r="B1055" s="35">
        <v>45335</v>
      </c>
      <c r="C1055" s="108">
        <f t="shared" si="23"/>
        <v>0</v>
      </c>
      <c r="D1055" s="108">
        <f>+'Weekly OPIS Data'!D915</f>
        <v>0</v>
      </c>
      <c r="N1055" s="108">
        <f t="shared" si="24"/>
        <v>0</v>
      </c>
      <c r="O1055" s="108">
        <f>+'Weekly OPIS Data'!F915</f>
        <v>0</v>
      </c>
      <c r="P1055" s="108"/>
      <c r="Q1055" s="108"/>
    </row>
    <row r="1056" spans="2:17" x14ac:dyDescent="0.2">
      <c r="B1056" s="35">
        <v>45342</v>
      </c>
      <c r="C1056" s="108">
        <f t="shared" si="23"/>
        <v>0</v>
      </c>
      <c r="D1056" s="108">
        <f>+'Weekly OPIS Data'!D916</f>
        <v>0</v>
      </c>
      <c r="N1056" s="108">
        <f t="shared" si="24"/>
        <v>0</v>
      </c>
      <c r="O1056" s="108">
        <f>+'Weekly OPIS Data'!F916</f>
        <v>0</v>
      </c>
      <c r="P1056" s="108"/>
      <c r="Q1056" s="108"/>
    </row>
    <row r="1057" spans="2:17" x14ac:dyDescent="0.2">
      <c r="B1057" s="35">
        <v>45349</v>
      </c>
      <c r="C1057" s="108">
        <f t="shared" si="23"/>
        <v>0</v>
      </c>
      <c r="D1057" s="108">
        <f>+'Weekly OPIS Data'!D917</f>
        <v>0</v>
      </c>
      <c r="N1057" s="108">
        <f t="shared" si="24"/>
        <v>0</v>
      </c>
      <c r="O1057" s="108">
        <f>+'Weekly OPIS Data'!F917</f>
        <v>0</v>
      </c>
      <c r="P1057" s="108"/>
      <c r="Q1057" s="108"/>
    </row>
    <row r="1058" spans="2:17" x14ac:dyDescent="0.2">
      <c r="B1058" s="35">
        <v>45356</v>
      </c>
      <c r="C1058" s="108">
        <f t="shared" si="23"/>
        <v>0</v>
      </c>
      <c r="D1058" s="108">
        <f>+'Weekly OPIS Data'!D918</f>
        <v>0</v>
      </c>
      <c r="N1058" s="108">
        <f t="shared" si="24"/>
        <v>0</v>
      </c>
      <c r="O1058" s="108">
        <f>+'Weekly OPIS Data'!F918</f>
        <v>0</v>
      </c>
      <c r="P1058" s="108"/>
      <c r="Q1058" s="108"/>
    </row>
    <row r="1059" spans="2:17" x14ac:dyDescent="0.2">
      <c r="B1059" s="35">
        <v>45363</v>
      </c>
      <c r="C1059" s="108">
        <f t="shared" si="23"/>
        <v>0</v>
      </c>
      <c r="D1059" s="108">
        <f>+'Weekly OPIS Data'!D919</f>
        <v>0</v>
      </c>
      <c r="N1059" s="108">
        <f t="shared" si="24"/>
        <v>0</v>
      </c>
      <c r="O1059" s="108">
        <f>+'Weekly OPIS Data'!F919</f>
        <v>0</v>
      </c>
      <c r="P1059" s="108"/>
      <c r="Q1059" s="108"/>
    </row>
    <row r="1060" spans="2:17" x14ac:dyDescent="0.2">
      <c r="B1060" s="35">
        <v>45370</v>
      </c>
      <c r="C1060" s="108">
        <f t="shared" si="23"/>
        <v>0</v>
      </c>
      <c r="D1060" s="108">
        <f>+'Weekly OPIS Data'!D920</f>
        <v>0</v>
      </c>
      <c r="N1060" s="108">
        <f t="shared" si="24"/>
        <v>0</v>
      </c>
      <c r="O1060" s="108">
        <f>+'Weekly OPIS Data'!F920</f>
        <v>0</v>
      </c>
      <c r="P1060" s="108"/>
      <c r="Q1060" s="108"/>
    </row>
    <row r="1061" spans="2:17" x14ac:dyDescent="0.2">
      <c r="B1061" s="35">
        <v>45377</v>
      </c>
      <c r="C1061" s="108">
        <f t="shared" si="23"/>
        <v>0</v>
      </c>
      <c r="D1061" s="108">
        <f>+'Weekly OPIS Data'!D921</f>
        <v>0</v>
      </c>
      <c r="N1061" s="108">
        <f t="shared" si="24"/>
        <v>0</v>
      </c>
      <c r="O1061" s="108">
        <f>+'Weekly OPIS Data'!F921</f>
        <v>0</v>
      </c>
      <c r="P1061" s="108"/>
      <c r="Q1061" s="108"/>
    </row>
    <row r="1062" spans="2:17" x14ac:dyDescent="0.2">
      <c r="B1062" s="35">
        <v>45384</v>
      </c>
      <c r="C1062" s="108">
        <f t="shared" si="23"/>
        <v>0</v>
      </c>
      <c r="D1062" s="108">
        <f>+'Weekly OPIS Data'!D922</f>
        <v>0</v>
      </c>
      <c r="N1062" s="108">
        <f t="shared" si="24"/>
        <v>0</v>
      </c>
      <c r="O1062" s="108">
        <f>+'Weekly OPIS Data'!F922</f>
        <v>0</v>
      </c>
      <c r="P1062" s="108"/>
      <c r="Q1062" s="108"/>
    </row>
    <row r="1063" spans="2:17" x14ac:dyDescent="0.2">
      <c r="B1063" s="35">
        <v>45391</v>
      </c>
      <c r="C1063" s="108">
        <f t="shared" si="23"/>
        <v>0</v>
      </c>
      <c r="D1063" s="108">
        <f>+'Weekly OPIS Data'!D923</f>
        <v>0</v>
      </c>
      <c r="N1063" s="108">
        <f t="shared" si="24"/>
        <v>0</v>
      </c>
      <c r="O1063" s="108">
        <f>+'Weekly OPIS Data'!F923</f>
        <v>0</v>
      </c>
      <c r="P1063" s="108"/>
      <c r="Q1063" s="108"/>
    </row>
    <row r="1064" spans="2:17" x14ac:dyDescent="0.2">
      <c r="B1064" s="35">
        <v>45398</v>
      </c>
      <c r="C1064" s="108">
        <f t="shared" si="23"/>
        <v>0</v>
      </c>
      <c r="D1064" s="108">
        <f>+'Weekly OPIS Data'!D924</f>
        <v>0</v>
      </c>
      <c r="N1064" s="108">
        <f t="shared" si="24"/>
        <v>0</v>
      </c>
      <c r="O1064" s="108">
        <f>+'Weekly OPIS Data'!F924</f>
        <v>0</v>
      </c>
      <c r="P1064" s="108"/>
      <c r="Q1064" s="108"/>
    </row>
    <row r="1065" spans="2:17" x14ac:dyDescent="0.2">
      <c r="B1065" s="35">
        <v>45405</v>
      </c>
      <c r="C1065" s="108">
        <f t="shared" si="23"/>
        <v>0</v>
      </c>
      <c r="D1065" s="108">
        <f>+'Weekly OPIS Data'!D925</f>
        <v>0</v>
      </c>
      <c r="N1065" s="108">
        <f t="shared" si="24"/>
        <v>0</v>
      </c>
      <c r="O1065" s="108">
        <f>+'Weekly OPIS Data'!F925</f>
        <v>0</v>
      </c>
      <c r="P1065" s="108"/>
      <c r="Q1065" s="108"/>
    </row>
    <row r="1066" spans="2:17" x14ac:dyDescent="0.2">
      <c r="B1066" s="35">
        <v>45412</v>
      </c>
      <c r="C1066" s="108">
        <f t="shared" si="23"/>
        <v>0</v>
      </c>
      <c r="D1066" s="108">
        <f>+'Weekly OPIS Data'!D926</f>
        <v>0</v>
      </c>
      <c r="N1066" s="108">
        <f t="shared" si="24"/>
        <v>0</v>
      </c>
      <c r="O1066" s="108">
        <f>+'Weekly OPIS Data'!F926</f>
        <v>0</v>
      </c>
      <c r="P1066" s="108"/>
      <c r="Q1066" s="108"/>
    </row>
    <row r="1067" spans="2:17" x14ac:dyDescent="0.2">
      <c r="B1067" s="35">
        <v>45419</v>
      </c>
      <c r="C1067" s="108">
        <f t="shared" si="23"/>
        <v>0</v>
      </c>
      <c r="D1067" s="108">
        <f>+'Weekly OPIS Data'!D927</f>
        <v>0</v>
      </c>
      <c r="N1067" s="108">
        <f t="shared" si="24"/>
        <v>0</v>
      </c>
      <c r="O1067" s="108">
        <f>+'Weekly OPIS Data'!F927</f>
        <v>0</v>
      </c>
      <c r="P1067" s="108"/>
      <c r="Q1067" s="108"/>
    </row>
    <row r="1068" spans="2:17" x14ac:dyDescent="0.2">
      <c r="B1068" s="35">
        <v>45426</v>
      </c>
      <c r="C1068" s="108">
        <f t="shared" si="23"/>
        <v>0</v>
      </c>
      <c r="D1068" s="108">
        <f>+'Weekly OPIS Data'!D928</f>
        <v>0</v>
      </c>
      <c r="N1068" s="108">
        <f t="shared" si="24"/>
        <v>0</v>
      </c>
      <c r="O1068" s="108">
        <f>+'Weekly OPIS Data'!F928</f>
        <v>0</v>
      </c>
      <c r="P1068" s="108"/>
      <c r="Q1068" s="108"/>
    </row>
    <row r="1069" spans="2:17" x14ac:dyDescent="0.2">
      <c r="B1069" s="35">
        <v>45433</v>
      </c>
      <c r="C1069" s="108">
        <f t="shared" si="23"/>
        <v>0</v>
      </c>
      <c r="D1069" s="108">
        <f>+'Weekly OPIS Data'!D929</f>
        <v>0</v>
      </c>
      <c r="N1069" s="108">
        <f t="shared" si="24"/>
        <v>0</v>
      </c>
      <c r="O1069" s="108">
        <f>+'Weekly OPIS Data'!F929</f>
        <v>0</v>
      </c>
      <c r="P1069" s="108"/>
      <c r="Q1069" s="108"/>
    </row>
    <row r="1070" spans="2:17" x14ac:dyDescent="0.2">
      <c r="B1070" s="35">
        <v>45440</v>
      </c>
      <c r="C1070" s="108">
        <f t="shared" si="23"/>
        <v>0</v>
      </c>
      <c r="D1070" s="108">
        <f>+'Weekly OPIS Data'!D930</f>
        <v>0</v>
      </c>
      <c r="N1070" s="108">
        <f t="shared" si="24"/>
        <v>0</v>
      </c>
      <c r="O1070" s="108">
        <f>+'Weekly OPIS Data'!F930</f>
        <v>0</v>
      </c>
      <c r="P1070" s="108"/>
      <c r="Q1070" s="108"/>
    </row>
    <row r="1071" spans="2:17" x14ac:dyDescent="0.2">
      <c r="B1071" s="35">
        <v>45447</v>
      </c>
      <c r="C1071" s="108">
        <f t="shared" si="23"/>
        <v>0</v>
      </c>
      <c r="D1071" s="108">
        <f>+'Weekly OPIS Data'!D931</f>
        <v>0</v>
      </c>
      <c r="N1071" s="108">
        <f t="shared" si="24"/>
        <v>0</v>
      </c>
      <c r="O1071" s="108">
        <f>+'Weekly OPIS Data'!F931</f>
        <v>0</v>
      </c>
      <c r="P1071" s="108"/>
      <c r="Q1071" s="108"/>
    </row>
    <row r="1072" spans="2:17" x14ac:dyDescent="0.2">
      <c r="B1072" s="35">
        <v>45454</v>
      </c>
      <c r="C1072" s="108">
        <f t="shared" si="23"/>
        <v>0</v>
      </c>
      <c r="D1072" s="108">
        <f>+'Weekly OPIS Data'!D932</f>
        <v>0</v>
      </c>
      <c r="N1072" s="108">
        <f t="shared" si="24"/>
        <v>0</v>
      </c>
      <c r="O1072" s="108">
        <f>+'Weekly OPIS Data'!F932</f>
        <v>0</v>
      </c>
      <c r="P1072" s="108"/>
      <c r="Q1072" s="108"/>
    </row>
    <row r="1073" spans="2:17" x14ac:dyDescent="0.2">
      <c r="B1073" s="35">
        <v>45461</v>
      </c>
      <c r="C1073" s="108">
        <f t="shared" si="23"/>
        <v>0</v>
      </c>
      <c r="D1073" s="108">
        <f>+'Weekly OPIS Data'!D933</f>
        <v>0</v>
      </c>
      <c r="N1073" s="108">
        <f t="shared" si="24"/>
        <v>0</v>
      </c>
      <c r="O1073" s="108">
        <f>+'Weekly OPIS Data'!F933</f>
        <v>0</v>
      </c>
      <c r="P1073" s="108"/>
      <c r="Q1073" s="108"/>
    </row>
    <row r="1074" spans="2:17" x14ac:dyDescent="0.2">
      <c r="B1074" s="35">
        <v>45468</v>
      </c>
      <c r="C1074" s="108">
        <f t="shared" si="23"/>
        <v>0</v>
      </c>
      <c r="D1074" s="108">
        <f>+'Weekly OPIS Data'!D934</f>
        <v>0</v>
      </c>
      <c r="N1074" s="108">
        <f t="shared" si="24"/>
        <v>0</v>
      </c>
      <c r="O1074" s="108">
        <f>+'Weekly OPIS Data'!F934</f>
        <v>0</v>
      </c>
      <c r="P1074" s="108"/>
      <c r="Q1074" s="108"/>
    </row>
    <row r="1075" spans="2:17" x14ac:dyDescent="0.2">
      <c r="B1075" s="35">
        <v>45475</v>
      </c>
      <c r="C1075" s="108">
        <f t="shared" si="23"/>
        <v>0</v>
      </c>
      <c r="D1075" s="108">
        <f>+'Weekly OPIS Data'!D935</f>
        <v>0</v>
      </c>
      <c r="N1075" s="108">
        <f t="shared" si="24"/>
        <v>0</v>
      </c>
      <c r="O1075" s="108">
        <f>+'Weekly OPIS Data'!F935</f>
        <v>0</v>
      </c>
      <c r="P1075" s="108"/>
      <c r="Q1075" s="108"/>
    </row>
    <row r="1076" spans="2:17" x14ac:dyDescent="0.2">
      <c r="B1076" s="35">
        <v>45482</v>
      </c>
      <c r="C1076" s="108">
        <f t="shared" si="23"/>
        <v>0</v>
      </c>
      <c r="D1076" s="108">
        <f>+'Weekly OPIS Data'!D936</f>
        <v>0</v>
      </c>
      <c r="N1076" s="108">
        <f t="shared" si="24"/>
        <v>0</v>
      </c>
      <c r="O1076" s="108">
        <f>+'Weekly OPIS Data'!F936</f>
        <v>0</v>
      </c>
      <c r="P1076" s="108"/>
      <c r="Q1076" s="108"/>
    </row>
    <row r="1077" spans="2:17" x14ac:dyDescent="0.2">
      <c r="B1077" s="35">
        <v>45489</v>
      </c>
      <c r="C1077" s="108">
        <f t="shared" si="23"/>
        <v>0</v>
      </c>
      <c r="D1077" s="108">
        <f>+'Weekly OPIS Data'!D937</f>
        <v>0</v>
      </c>
      <c r="N1077" s="108">
        <f t="shared" si="24"/>
        <v>0</v>
      </c>
      <c r="O1077" s="108">
        <f>+'Weekly OPIS Data'!F937</f>
        <v>0</v>
      </c>
      <c r="P1077" s="108"/>
      <c r="Q1077" s="108"/>
    </row>
    <row r="1078" spans="2:17" x14ac:dyDescent="0.2">
      <c r="B1078" s="35">
        <v>45496</v>
      </c>
      <c r="C1078" s="108">
        <f t="shared" si="23"/>
        <v>0</v>
      </c>
      <c r="D1078" s="108">
        <f>+'Weekly OPIS Data'!D938</f>
        <v>0</v>
      </c>
      <c r="N1078" s="108">
        <f t="shared" si="24"/>
        <v>0</v>
      </c>
      <c r="O1078" s="108">
        <f>+'Weekly OPIS Data'!F938</f>
        <v>0</v>
      </c>
      <c r="P1078" s="108"/>
      <c r="Q1078" s="108"/>
    </row>
    <row r="1079" spans="2:17" x14ac:dyDescent="0.2">
      <c r="B1079" s="35">
        <v>45503</v>
      </c>
      <c r="C1079" s="108">
        <f t="shared" si="23"/>
        <v>0</v>
      </c>
      <c r="D1079" s="108">
        <f>+'Weekly OPIS Data'!D939</f>
        <v>0</v>
      </c>
      <c r="N1079" s="108">
        <f t="shared" si="24"/>
        <v>0</v>
      </c>
      <c r="O1079" s="108">
        <f>+'Weekly OPIS Data'!F939</f>
        <v>0</v>
      </c>
      <c r="P1079" s="108"/>
      <c r="Q1079" s="108"/>
    </row>
    <row r="1080" spans="2:17" x14ac:dyDescent="0.2">
      <c r="B1080" s="35">
        <v>45510</v>
      </c>
      <c r="C1080" s="108">
        <f t="shared" si="23"/>
        <v>0</v>
      </c>
      <c r="D1080" s="108">
        <f>+'Weekly OPIS Data'!D940</f>
        <v>0</v>
      </c>
      <c r="N1080" s="108">
        <f t="shared" si="24"/>
        <v>0</v>
      </c>
      <c r="O1080" s="108">
        <f>+'Weekly OPIS Data'!F940</f>
        <v>0</v>
      </c>
      <c r="P1080" s="108"/>
      <c r="Q1080" s="108"/>
    </row>
    <row r="1081" spans="2:17" x14ac:dyDescent="0.2">
      <c r="B1081" s="35">
        <v>45517</v>
      </c>
      <c r="C1081" s="108">
        <f t="shared" ref="C1081:C1144" si="25">D1081</f>
        <v>0</v>
      </c>
      <c r="D1081" s="108">
        <f>+'Weekly OPIS Data'!D941</f>
        <v>0</v>
      </c>
      <c r="N1081" s="108">
        <f t="shared" ref="N1081:N1144" si="26">O1081</f>
        <v>0</v>
      </c>
      <c r="O1081" s="108">
        <f>+'Weekly OPIS Data'!F941</f>
        <v>0</v>
      </c>
      <c r="P1081" s="108"/>
      <c r="Q1081" s="108"/>
    </row>
    <row r="1082" spans="2:17" x14ac:dyDescent="0.2">
      <c r="B1082" s="35">
        <v>45524</v>
      </c>
      <c r="C1082" s="108">
        <f t="shared" si="25"/>
        <v>0</v>
      </c>
      <c r="D1082" s="108">
        <f>+'Weekly OPIS Data'!D942</f>
        <v>0</v>
      </c>
      <c r="N1082" s="108">
        <f t="shared" si="26"/>
        <v>0</v>
      </c>
      <c r="O1082" s="108">
        <f>+'Weekly OPIS Data'!F942</f>
        <v>0</v>
      </c>
      <c r="P1082" s="108"/>
      <c r="Q1082" s="108"/>
    </row>
    <row r="1083" spans="2:17" x14ac:dyDescent="0.2">
      <c r="B1083" s="35">
        <v>45531</v>
      </c>
      <c r="C1083" s="108">
        <f t="shared" si="25"/>
        <v>0</v>
      </c>
      <c r="D1083" s="108">
        <f>+'Weekly OPIS Data'!D943</f>
        <v>0</v>
      </c>
      <c r="N1083" s="108">
        <f t="shared" si="26"/>
        <v>0</v>
      </c>
      <c r="O1083" s="108">
        <f>+'Weekly OPIS Data'!F943</f>
        <v>0</v>
      </c>
      <c r="P1083" s="108"/>
      <c r="Q1083" s="108"/>
    </row>
    <row r="1084" spans="2:17" x14ac:dyDescent="0.2">
      <c r="B1084" s="35">
        <v>45538</v>
      </c>
      <c r="C1084" s="108">
        <f t="shared" si="25"/>
        <v>0</v>
      </c>
      <c r="D1084" s="108">
        <f>+'Weekly OPIS Data'!D944</f>
        <v>0</v>
      </c>
      <c r="N1084" s="108">
        <f t="shared" si="26"/>
        <v>0</v>
      </c>
      <c r="O1084" s="108">
        <f>+'Weekly OPIS Data'!F944</f>
        <v>0</v>
      </c>
      <c r="P1084" s="108"/>
      <c r="Q1084" s="108"/>
    </row>
    <row r="1085" spans="2:17" x14ac:dyDescent="0.2">
      <c r="B1085" s="35">
        <v>45545</v>
      </c>
      <c r="C1085" s="108">
        <f t="shared" si="25"/>
        <v>0</v>
      </c>
      <c r="D1085" s="108">
        <f>+'Weekly OPIS Data'!D945</f>
        <v>0</v>
      </c>
      <c r="N1085" s="108">
        <f t="shared" si="26"/>
        <v>0</v>
      </c>
      <c r="O1085" s="108">
        <f>+'Weekly OPIS Data'!F945</f>
        <v>0</v>
      </c>
      <c r="P1085" s="108"/>
      <c r="Q1085" s="108"/>
    </row>
    <row r="1086" spans="2:17" x14ac:dyDescent="0.2">
      <c r="B1086" s="35">
        <v>45552</v>
      </c>
      <c r="C1086" s="108">
        <f t="shared" si="25"/>
        <v>0</v>
      </c>
      <c r="D1086" s="108">
        <f>+'Weekly OPIS Data'!D946</f>
        <v>0</v>
      </c>
      <c r="N1086" s="108">
        <f t="shared" si="26"/>
        <v>0</v>
      </c>
      <c r="O1086" s="108">
        <f>+'Weekly OPIS Data'!F946</f>
        <v>0</v>
      </c>
      <c r="P1086" s="108"/>
      <c r="Q1086" s="108"/>
    </row>
    <row r="1087" spans="2:17" x14ac:dyDescent="0.2">
      <c r="B1087" s="35">
        <v>45559</v>
      </c>
      <c r="C1087" s="108">
        <f t="shared" si="25"/>
        <v>0</v>
      </c>
      <c r="D1087" s="108">
        <f>+'Weekly OPIS Data'!D947</f>
        <v>0</v>
      </c>
      <c r="N1087" s="108">
        <f t="shared" si="26"/>
        <v>0</v>
      </c>
      <c r="O1087" s="108">
        <f>+'Weekly OPIS Data'!F947</f>
        <v>0</v>
      </c>
      <c r="P1087" s="108"/>
      <c r="Q1087" s="108"/>
    </row>
    <row r="1088" spans="2:17" x14ac:dyDescent="0.2">
      <c r="B1088" s="35">
        <v>45566</v>
      </c>
      <c r="C1088" s="108">
        <f t="shared" si="25"/>
        <v>0</v>
      </c>
      <c r="D1088" s="108">
        <f>+'Weekly OPIS Data'!D948</f>
        <v>0</v>
      </c>
      <c r="N1088" s="108">
        <f t="shared" si="26"/>
        <v>0</v>
      </c>
      <c r="O1088" s="108">
        <f>+'Weekly OPIS Data'!F948</f>
        <v>0</v>
      </c>
      <c r="P1088" s="108"/>
      <c r="Q1088" s="108"/>
    </row>
    <row r="1089" spans="2:17" x14ac:dyDescent="0.2">
      <c r="B1089" s="35">
        <v>45573</v>
      </c>
      <c r="C1089" s="108">
        <f t="shared" si="25"/>
        <v>0</v>
      </c>
      <c r="D1089" s="108">
        <f>+'Weekly OPIS Data'!D949</f>
        <v>0</v>
      </c>
      <c r="N1089" s="108">
        <f t="shared" si="26"/>
        <v>0</v>
      </c>
      <c r="O1089" s="108">
        <f>+'Weekly OPIS Data'!F949</f>
        <v>0</v>
      </c>
      <c r="P1089" s="108"/>
      <c r="Q1089" s="108"/>
    </row>
    <row r="1090" spans="2:17" x14ac:dyDescent="0.2">
      <c r="B1090" s="35">
        <v>45580</v>
      </c>
      <c r="C1090" s="108">
        <f t="shared" si="25"/>
        <v>0</v>
      </c>
      <c r="D1090" s="108">
        <f>+'Weekly OPIS Data'!D950</f>
        <v>0</v>
      </c>
      <c r="N1090" s="108">
        <f t="shared" si="26"/>
        <v>0</v>
      </c>
      <c r="O1090" s="108">
        <f>+'Weekly OPIS Data'!F950</f>
        <v>0</v>
      </c>
      <c r="P1090" s="108"/>
      <c r="Q1090" s="108"/>
    </row>
    <row r="1091" spans="2:17" x14ac:dyDescent="0.2">
      <c r="B1091" s="35">
        <v>45587</v>
      </c>
      <c r="C1091" s="108">
        <f t="shared" si="25"/>
        <v>0</v>
      </c>
      <c r="D1091" s="108">
        <f>+'Weekly OPIS Data'!D951</f>
        <v>0</v>
      </c>
      <c r="N1091" s="108">
        <f t="shared" si="26"/>
        <v>0</v>
      </c>
      <c r="O1091" s="108">
        <f>+'Weekly OPIS Data'!F951</f>
        <v>0</v>
      </c>
      <c r="P1091" s="108"/>
      <c r="Q1091" s="108"/>
    </row>
    <row r="1092" spans="2:17" x14ac:dyDescent="0.2">
      <c r="B1092" s="35">
        <v>45594</v>
      </c>
      <c r="C1092" s="108">
        <f t="shared" si="25"/>
        <v>0</v>
      </c>
      <c r="D1092" s="108">
        <f>+'Weekly OPIS Data'!D952</f>
        <v>0</v>
      </c>
      <c r="N1092" s="108">
        <f t="shared" si="26"/>
        <v>0</v>
      </c>
      <c r="O1092" s="108">
        <f>+'Weekly OPIS Data'!F952</f>
        <v>0</v>
      </c>
      <c r="P1092" s="108"/>
      <c r="Q1092" s="108"/>
    </row>
    <row r="1093" spans="2:17" x14ac:dyDescent="0.2">
      <c r="B1093" s="35">
        <v>45601</v>
      </c>
      <c r="C1093" s="108">
        <f t="shared" si="25"/>
        <v>0</v>
      </c>
      <c r="D1093" s="108">
        <f>+'Weekly OPIS Data'!D953</f>
        <v>0</v>
      </c>
      <c r="N1093" s="108">
        <f t="shared" si="26"/>
        <v>0</v>
      </c>
      <c r="O1093" s="108">
        <f>+'Weekly OPIS Data'!F953</f>
        <v>0</v>
      </c>
      <c r="P1093" s="108"/>
      <c r="Q1093" s="108"/>
    </row>
    <row r="1094" spans="2:17" x14ac:dyDescent="0.2">
      <c r="B1094" s="35">
        <v>45608</v>
      </c>
      <c r="C1094" s="108">
        <f t="shared" si="25"/>
        <v>0</v>
      </c>
      <c r="D1094" s="108">
        <f>+'Weekly OPIS Data'!D954</f>
        <v>0</v>
      </c>
      <c r="N1094" s="108">
        <f t="shared" si="26"/>
        <v>0</v>
      </c>
      <c r="O1094" s="108">
        <f>+'Weekly OPIS Data'!F954</f>
        <v>0</v>
      </c>
      <c r="P1094" s="108"/>
      <c r="Q1094" s="108"/>
    </row>
    <row r="1095" spans="2:17" x14ac:dyDescent="0.2">
      <c r="B1095" s="35">
        <v>45615</v>
      </c>
      <c r="C1095" s="108">
        <f t="shared" si="25"/>
        <v>0</v>
      </c>
      <c r="D1095" s="108">
        <f>+'Weekly OPIS Data'!D955</f>
        <v>0</v>
      </c>
      <c r="N1095" s="108">
        <f t="shared" si="26"/>
        <v>0</v>
      </c>
      <c r="O1095" s="108">
        <f>+'Weekly OPIS Data'!F955</f>
        <v>0</v>
      </c>
      <c r="P1095" s="108"/>
      <c r="Q1095" s="108"/>
    </row>
    <row r="1096" spans="2:17" x14ac:dyDescent="0.2">
      <c r="B1096" s="35">
        <v>45622</v>
      </c>
      <c r="C1096" s="108">
        <f t="shared" si="25"/>
        <v>0</v>
      </c>
      <c r="D1096" s="108">
        <f>+'Weekly OPIS Data'!D956</f>
        <v>0</v>
      </c>
      <c r="N1096" s="108">
        <f t="shared" si="26"/>
        <v>0</v>
      </c>
      <c r="O1096" s="108">
        <f>+'Weekly OPIS Data'!F956</f>
        <v>0</v>
      </c>
      <c r="P1096" s="108"/>
      <c r="Q1096" s="108"/>
    </row>
    <row r="1097" spans="2:17" x14ac:dyDescent="0.2">
      <c r="B1097" s="35">
        <v>45629</v>
      </c>
      <c r="C1097" s="108">
        <f t="shared" si="25"/>
        <v>0</v>
      </c>
      <c r="D1097" s="108">
        <f>+'Weekly OPIS Data'!D957</f>
        <v>0</v>
      </c>
      <c r="N1097" s="108">
        <f t="shared" si="26"/>
        <v>0</v>
      </c>
      <c r="O1097" s="108">
        <f>+'Weekly OPIS Data'!F957</f>
        <v>0</v>
      </c>
      <c r="P1097" s="108"/>
      <c r="Q1097" s="108"/>
    </row>
    <row r="1098" spans="2:17" x14ac:dyDescent="0.2">
      <c r="B1098" s="35">
        <v>45636</v>
      </c>
      <c r="C1098" s="108">
        <f t="shared" si="25"/>
        <v>0</v>
      </c>
      <c r="D1098" s="108">
        <f>+'Weekly OPIS Data'!D958</f>
        <v>0</v>
      </c>
      <c r="N1098" s="108">
        <f t="shared" si="26"/>
        <v>0</v>
      </c>
      <c r="O1098" s="108">
        <f>+'Weekly OPIS Data'!F958</f>
        <v>0</v>
      </c>
      <c r="P1098" s="108"/>
      <c r="Q1098" s="108"/>
    </row>
    <row r="1099" spans="2:17" x14ac:dyDescent="0.2">
      <c r="B1099" s="35">
        <v>45643</v>
      </c>
      <c r="C1099" s="108">
        <f t="shared" si="25"/>
        <v>0</v>
      </c>
      <c r="D1099" s="108">
        <f>+'Weekly OPIS Data'!D959</f>
        <v>0</v>
      </c>
      <c r="N1099" s="108">
        <f t="shared" si="26"/>
        <v>0</v>
      </c>
      <c r="O1099" s="108">
        <f>+'Weekly OPIS Data'!F959</f>
        <v>0</v>
      </c>
      <c r="P1099" s="108"/>
      <c r="Q1099" s="108"/>
    </row>
    <row r="1100" spans="2:17" x14ac:dyDescent="0.2">
      <c r="B1100" s="35">
        <v>45650</v>
      </c>
      <c r="C1100" s="108">
        <f t="shared" si="25"/>
        <v>0</v>
      </c>
      <c r="D1100" s="108">
        <f>+'Weekly OPIS Data'!D960</f>
        <v>0</v>
      </c>
      <c r="N1100" s="108">
        <f t="shared" si="26"/>
        <v>0</v>
      </c>
      <c r="O1100" s="108">
        <f>+'Weekly OPIS Data'!F960</f>
        <v>0</v>
      </c>
      <c r="P1100" s="108"/>
      <c r="Q1100" s="108"/>
    </row>
    <row r="1101" spans="2:17" x14ac:dyDescent="0.2">
      <c r="B1101" s="35">
        <v>45657</v>
      </c>
      <c r="C1101" s="108">
        <f t="shared" si="25"/>
        <v>0</v>
      </c>
      <c r="D1101" s="108">
        <f>+'Weekly OPIS Data'!D961</f>
        <v>0</v>
      </c>
      <c r="N1101" s="108">
        <f t="shared" si="26"/>
        <v>0</v>
      </c>
      <c r="O1101" s="108">
        <f>+'Weekly OPIS Data'!F961</f>
        <v>0</v>
      </c>
      <c r="P1101" s="108"/>
      <c r="Q1101" s="108"/>
    </row>
    <row r="1102" spans="2:17" x14ac:dyDescent="0.2">
      <c r="B1102" s="35">
        <v>45664</v>
      </c>
      <c r="C1102" s="108">
        <f t="shared" si="25"/>
        <v>0</v>
      </c>
      <c r="D1102" s="108">
        <f>+'Weekly OPIS Data'!D962</f>
        <v>0</v>
      </c>
      <c r="N1102" s="108">
        <f t="shared" si="26"/>
        <v>0</v>
      </c>
      <c r="O1102" s="108">
        <f>+'Weekly OPIS Data'!F962</f>
        <v>0</v>
      </c>
      <c r="P1102" s="108"/>
      <c r="Q1102" s="108"/>
    </row>
    <row r="1103" spans="2:17" x14ac:dyDescent="0.2">
      <c r="B1103" s="35">
        <v>45671</v>
      </c>
      <c r="C1103" s="108">
        <f t="shared" si="25"/>
        <v>0</v>
      </c>
      <c r="D1103" s="108">
        <f>+'Weekly OPIS Data'!D963</f>
        <v>0</v>
      </c>
      <c r="N1103" s="108">
        <f t="shared" si="26"/>
        <v>0</v>
      </c>
      <c r="O1103" s="108">
        <f>+'Weekly OPIS Data'!F963</f>
        <v>0</v>
      </c>
      <c r="P1103" s="108"/>
      <c r="Q1103" s="108"/>
    </row>
    <row r="1104" spans="2:17" x14ac:dyDescent="0.2">
      <c r="B1104" s="35">
        <v>45678</v>
      </c>
      <c r="C1104" s="108">
        <f t="shared" si="25"/>
        <v>0</v>
      </c>
      <c r="D1104" s="108">
        <f>+'Weekly OPIS Data'!D964</f>
        <v>0</v>
      </c>
      <c r="N1104" s="108">
        <f t="shared" si="26"/>
        <v>0</v>
      </c>
      <c r="O1104" s="108">
        <f>+'Weekly OPIS Data'!F964</f>
        <v>0</v>
      </c>
      <c r="P1104" s="108"/>
      <c r="Q1104" s="108"/>
    </row>
    <row r="1105" spans="2:17" x14ac:dyDescent="0.2">
      <c r="B1105" s="35">
        <v>45685</v>
      </c>
      <c r="C1105" s="108">
        <f t="shared" si="25"/>
        <v>0</v>
      </c>
      <c r="D1105" s="108">
        <f>+'Weekly OPIS Data'!D965</f>
        <v>0</v>
      </c>
      <c r="N1105" s="108">
        <f t="shared" si="26"/>
        <v>0</v>
      </c>
      <c r="O1105" s="108">
        <f>+'Weekly OPIS Data'!F965</f>
        <v>0</v>
      </c>
      <c r="P1105" s="108"/>
      <c r="Q1105" s="108"/>
    </row>
    <row r="1106" spans="2:17" x14ac:dyDescent="0.2">
      <c r="B1106" s="35">
        <v>45692</v>
      </c>
      <c r="C1106" s="108">
        <f t="shared" si="25"/>
        <v>0</v>
      </c>
      <c r="D1106" s="108">
        <f>+'Weekly OPIS Data'!D966</f>
        <v>0</v>
      </c>
      <c r="N1106" s="108">
        <f t="shared" si="26"/>
        <v>0</v>
      </c>
      <c r="O1106" s="108">
        <f>+'Weekly OPIS Data'!F966</f>
        <v>0</v>
      </c>
      <c r="P1106" s="108"/>
      <c r="Q1106" s="108"/>
    </row>
    <row r="1107" spans="2:17" x14ac:dyDescent="0.2">
      <c r="B1107" s="35">
        <v>45699</v>
      </c>
      <c r="C1107" s="108">
        <f t="shared" si="25"/>
        <v>0</v>
      </c>
      <c r="D1107" s="108">
        <f>+'Weekly OPIS Data'!D967</f>
        <v>0</v>
      </c>
      <c r="N1107" s="108">
        <f t="shared" si="26"/>
        <v>0</v>
      </c>
      <c r="O1107" s="108">
        <f>+'Weekly OPIS Data'!F967</f>
        <v>0</v>
      </c>
      <c r="P1107" s="108"/>
      <c r="Q1107" s="108"/>
    </row>
    <row r="1108" spans="2:17" x14ac:dyDescent="0.2">
      <c r="B1108" s="35">
        <v>45706</v>
      </c>
      <c r="C1108" s="108">
        <f t="shared" si="25"/>
        <v>0</v>
      </c>
      <c r="D1108" s="108">
        <f>+'Weekly OPIS Data'!D968</f>
        <v>0</v>
      </c>
      <c r="N1108" s="108">
        <f t="shared" si="26"/>
        <v>0</v>
      </c>
      <c r="O1108" s="108">
        <f>+'Weekly OPIS Data'!F968</f>
        <v>0</v>
      </c>
      <c r="P1108" s="108"/>
      <c r="Q1108" s="108"/>
    </row>
    <row r="1109" spans="2:17" x14ac:dyDescent="0.2">
      <c r="B1109" s="35">
        <v>45713</v>
      </c>
      <c r="C1109" s="108">
        <f t="shared" si="25"/>
        <v>0</v>
      </c>
      <c r="D1109" s="108">
        <f>+'Weekly OPIS Data'!D969</f>
        <v>0</v>
      </c>
      <c r="N1109" s="108">
        <f t="shared" si="26"/>
        <v>0</v>
      </c>
      <c r="O1109" s="108">
        <f>+'Weekly OPIS Data'!F969</f>
        <v>0</v>
      </c>
      <c r="P1109" s="108"/>
      <c r="Q1109" s="108"/>
    </row>
    <row r="1110" spans="2:17" x14ac:dyDescent="0.2">
      <c r="B1110" s="35">
        <v>45720</v>
      </c>
      <c r="C1110" s="108">
        <f t="shared" si="25"/>
        <v>0</v>
      </c>
      <c r="D1110" s="108">
        <f>+'Weekly OPIS Data'!D970</f>
        <v>0</v>
      </c>
      <c r="N1110" s="108">
        <f t="shared" si="26"/>
        <v>0</v>
      </c>
      <c r="O1110" s="108">
        <f>+'Weekly OPIS Data'!F970</f>
        <v>0</v>
      </c>
      <c r="P1110" s="108"/>
      <c r="Q1110" s="108"/>
    </row>
    <row r="1111" spans="2:17" x14ac:dyDescent="0.2">
      <c r="B1111" s="35">
        <v>45727</v>
      </c>
      <c r="C1111" s="108">
        <f t="shared" si="25"/>
        <v>0</v>
      </c>
      <c r="D1111" s="108">
        <f>+'Weekly OPIS Data'!D971</f>
        <v>0</v>
      </c>
      <c r="N1111" s="108">
        <f t="shared" si="26"/>
        <v>0</v>
      </c>
      <c r="O1111" s="108">
        <f>+'Weekly OPIS Data'!F971</f>
        <v>0</v>
      </c>
      <c r="P1111" s="108"/>
      <c r="Q1111" s="108"/>
    </row>
    <row r="1112" spans="2:17" x14ac:dyDescent="0.2">
      <c r="B1112" s="35">
        <v>45734</v>
      </c>
      <c r="C1112" s="108">
        <f t="shared" si="25"/>
        <v>0</v>
      </c>
      <c r="D1112" s="108">
        <f>+'Weekly OPIS Data'!D972</f>
        <v>0</v>
      </c>
      <c r="N1112" s="108">
        <f t="shared" si="26"/>
        <v>0</v>
      </c>
      <c r="O1112" s="108">
        <f>+'Weekly OPIS Data'!F972</f>
        <v>0</v>
      </c>
      <c r="P1112" s="108"/>
      <c r="Q1112" s="108"/>
    </row>
    <row r="1113" spans="2:17" x14ac:dyDescent="0.2">
      <c r="B1113" s="35">
        <v>45741</v>
      </c>
      <c r="C1113" s="108">
        <f t="shared" si="25"/>
        <v>0</v>
      </c>
      <c r="D1113" s="108">
        <f>+'Weekly OPIS Data'!D973</f>
        <v>0</v>
      </c>
      <c r="N1113" s="108">
        <f t="shared" si="26"/>
        <v>0</v>
      </c>
      <c r="O1113" s="108">
        <f>+'Weekly OPIS Data'!F973</f>
        <v>0</v>
      </c>
      <c r="P1113" s="108"/>
      <c r="Q1113" s="108"/>
    </row>
    <row r="1114" spans="2:17" x14ac:dyDescent="0.2">
      <c r="B1114" s="35">
        <v>45748</v>
      </c>
      <c r="C1114" s="108">
        <f t="shared" si="25"/>
        <v>0</v>
      </c>
      <c r="D1114" s="108">
        <f>+'Weekly OPIS Data'!D974</f>
        <v>0</v>
      </c>
      <c r="N1114" s="108">
        <f t="shared" si="26"/>
        <v>0</v>
      </c>
      <c r="O1114" s="108">
        <f>+'Weekly OPIS Data'!F974</f>
        <v>0</v>
      </c>
      <c r="P1114" s="108"/>
      <c r="Q1114" s="108"/>
    </row>
    <row r="1115" spans="2:17" x14ac:dyDescent="0.2">
      <c r="B1115" s="35">
        <v>45755</v>
      </c>
      <c r="C1115" s="108">
        <f t="shared" si="25"/>
        <v>0</v>
      </c>
      <c r="D1115" s="108">
        <f>+'Weekly OPIS Data'!D975</f>
        <v>0</v>
      </c>
      <c r="N1115" s="108">
        <f t="shared" si="26"/>
        <v>0</v>
      </c>
      <c r="O1115" s="108">
        <f>+'Weekly OPIS Data'!F975</f>
        <v>0</v>
      </c>
      <c r="P1115" s="108"/>
      <c r="Q1115" s="108"/>
    </row>
    <row r="1116" spans="2:17" x14ac:dyDescent="0.2">
      <c r="B1116" s="35">
        <v>45762</v>
      </c>
      <c r="C1116" s="108">
        <f t="shared" si="25"/>
        <v>0</v>
      </c>
      <c r="D1116" s="108">
        <f>+'Weekly OPIS Data'!D976</f>
        <v>0</v>
      </c>
      <c r="N1116" s="108">
        <f t="shared" si="26"/>
        <v>0</v>
      </c>
      <c r="O1116" s="108">
        <f>+'Weekly OPIS Data'!F976</f>
        <v>0</v>
      </c>
      <c r="P1116" s="108"/>
      <c r="Q1116" s="108"/>
    </row>
    <row r="1117" spans="2:17" x14ac:dyDescent="0.2">
      <c r="B1117" s="35">
        <v>45769</v>
      </c>
      <c r="C1117" s="108">
        <f t="shared" si="25"/>
        <v>0</v>
      </c>
      <c r="D1117" s="108">
        <f>+'Weekly OPIS Data'!D977</f>
        <v>0</v>
      </c>
      <c r="N1117" s="108">
        <f t="shared" si="26"/>
        <v>0</v>
      </c>
      <c r="O1117" s="108">
        <f>+'Weekly OPIS Data'!F977</f>
        <v>0</v>
      </c>
      <c r="P1117" s="108"/>
      <c r="Q1117" s="108"/>
    </row>
    <row r="1118" spans="2:17" x14ac:dyDescent="0.2">
      <c r="B1118" s="35">
        <v>45776</v>
      </c>
      <c r="C1118" s="108">
        <f t="shared" si="25"/>
        <v>0</v>
      </c>
      <c r="D1118" s="108">
        <f>+'Weekly OPIS Data'!D978</f>
        <v>0</v>
      </c>
      <c r="N1118" s="108">
        <f t="shared" si="26"/>
        <v>0</v>
      </c>
      <c r="O1118" s="108">
        <f>+'Weekly OPIS Data'!F978</f>
        <v>0</v>
      </c>
      <c r="P1118" s="108"/>
      <c r="Q1118" s="108"/>
    </row>
    <row r="1119" spans="2:17" x14ac:dyDescent="0.2">
      <c r="B1119" s="35">
        <v>45783</v>
      </c>
      <c r="C1119" s="108">
        <f t="shared" si="25"/>
        <v>0</v>
      </c>
      <c r="D1119" s="108">
        <f>+'Weekly OPIS Data'!D979</f>
        <v>0</v>
      </c>
      <c r="N1119" s="108">
        <f t="shared" si="26"/>
        <v>0</v>
      </c>
      <c r="O1119" s="108">
        <f>+'Weekly OPIS Data'!F979</f>
        <v>0</v>
      </c>
      <c r="P1119" s="108"/>
      <c r="Q1119" s="108"/>
    </row>
    <row r="1120" spans="2:17" x14ac:dyDescent="0.2">
      <c r="B1120" s="35">
        <v>45790</v>
      </c>
      <c r="C1120" s="108">
        <f t="shared" si="25"/>
        <v>0</v>
      </c>
      <c r="D1120" s="108">
        <f>+'Weekly OPIS Data'!D980</f>
        <v>0</v>
      </c>
      <c r="N1120" s="108">
        <f t="shared" si="26"/>
        <v>0</v>
      </c>
      <c r="O1120" s="108">
        <f>+'Weekly OPIS Data'!F980</f>
        <v>0</v>
      </c>
      <c r="P1120" s="108"/>
      <c r="Q1120" s="108"/>
    </row>
    <row r="1121" spans="2:17" x14ac:dyDescent="0.2">
      <c r="B1121" s="35">
        <v>45797</v>
      </c>
      <c r="C1121" s="108">
        <f t="shared" si="25"/>
        <v>0</v>
      </c>
      <c r="D1121" s="108">
        <f>+'Weekly OPIS Data'!D981</f>
        <v>0</v>
      </c>
      <c r="N1121" s="108">
        <f t="shared" si="26"/>
        <v>0</v>
      </c>
      <c r="O1121" s="108">
        <f>+'Weekly OPIS Data'!F981</f>
        <v>0</v>
      </c>
      <c r="P1121" s="108"/>
      <c r="Q1121" s="108"/>
    </row>
    <row r="1122" spans="2:17" x14ac:dyDescent="0.2">
      <c r="B1122" s="35">
        <v>45804</v>
      </c>
      <c r="C1122" s="108">
        <f t="shared" si="25"/>
        <v>0</v>
      </c>
      <c r="D1122" s="108">
        <f>+'Weekly OPIS Data'!D982</f>
        <v>0</v>
      </c>
      <c r="N1122" s="108">
        <f t="shared" si="26"/>
        <v>0</v>
      </c>
      <c r="O1122" s="108">
        <f>+'Weekly OPIS Data'!F982</f>
        <v>0</v>
      </c>
      <c r="P1122" s="108"/>
      <c r="Q1122" s="108"/>
    </row>
    <row r="1123" spans="2:17" x14ac:dyDescent="0.2">
      <c r="B1123" s="35">
        <v>45811</v>
      </c>
      <c r="C1123" s="108">
        <f t="shared" si="25"/>
        <v>0</v>
      </c>
      <c r="D1123" s="108">
        <f>+'Weekly OPIS Data'!D983</f>
        <v>0</v>
      </c>
      <c r="N1123" s="108">
        <f t="shared" si="26"/>
        <v>0</v>
      </c>
      <c r="O1123" s="108">
        <f>+'Weekly OPIS Data'!F983</f>
        <v>0</v>
      </c>
      <c r="P1123" s="108"/>
      <c r="Q1123" s="108"/>
    </row>
    <row r="1124" spans="2:17" x14ac:dyDescent="0.2">
      <c r="B1124" s="35">
        <v>45818</v>
      </c>
      <c r="C1124" s="108">
        <f t="shared" si="25"/>
        <v>0</v>
      </c>
      <c r="D1124" s="108">
        <f>+'Weekly OPIS Data'!D984</f>
        <v>0</v>
      </c>
      <c r="N1124" s="108">
        <f t="shared" si="26"/>
        <v>0</v>
      </c>
      <c r="O1124" s="108">
        <f>+'Weekly OPIS Data'!F984</f>
        <v>0</v>
      </c>
      <c r="P1124" s="108"/>
      <c r="Q1124" s="108"/>
    </row>
    <row r="1125" spans="2:17" x14ac:dyDescent="0.2">
      <c r="B1125" s="35">
        <v>45825</v>
      </c>
      <c r="C1125" s="108">
        <f t="shared" si="25"/>
        <v>0</v>
      </c>
      <c r="D1125" s="108">
        <f>+'Weekly OPIS Data'!D985</f>
        <v>0</v>
      </c>
      <c r="N1125" s="108">
        <f t="shared" si="26"/>
        <v>0</v>
      </c>
      <c r="O1125" s="108">
        <f>+'Weekly OPIS Data'!F985</f>
        <v>0</v>
      </c>
      <c r="P1125" s="108"/>
      <c r="Q1125" s="108"/>
    </row>
    <row r="1126" spans="2:17" x14ac:dyDescent="0.2">
      <c r="B1126" s="35">
        <v>45832</v>
      </c>
      <c r="C1126" s="108">
        <f t="shared" si="25"/>
        <v>0</v>
      </c>
      <c r="D1126" s="108">
        <f>+'Weekly OPIS Data'!D986</f>
        <v>0</v>
      </c>
      <c r="N1126" s="108">
        <f t="shared" si="26"/>
        <v>0</v>
      </c>
      <c r="O1126" s="108">
        <f>+'Weekly OPIS Data'!F986</f>
        <v>0</v>
      </c>
      <c r="P1126" s="108"/>
      <c r="Q1126" s="108"/>
    </row>
    <row r="1127" spans="2:17" x14ac:dyDescent="0.2">
      <c r="B1127" s="35">
        <v>45839</v>
      </c>
      <c r="C1127" s="108">
        <f t="shared" si="25"/>
        <v>0</v>
      </c>
      <c r="D1127" s="108">
        <f>+'Weekly OPIS Data'!D987</f>
        <v>0</v>
      </c>
      <c r="N1127" s="108">
        <f t="shared" si="26"/>
        <v>0</v>
      </c>
      <c r="O1127" s="108">
        <f>+'Weekly OPIS Data'!F987</f>
        <v>0</v>
      </c>
      <c r="P1127" s="108"/>
      <c r="Q1127" s="108"/>
    </row>
    <row r="1128" spans="2:17" x14ac:dyDescent="0.2">
      <c r="B1128" s="35">
        <v>45846</v>
      </c>
      <c r="C1128" s="108">
        <f t="shared" si="25"/>
        <v>0</v>
      </c>
      <c r="D1128" s="108">
        <f>+'Weekly OPIS Data'!D988</f>
        <v>0</v>
      </c>
      <c r="N1128" s="108">
        <f t="shared" si="26"/>
        <v>0</v>
      </c>
      <c r="O1128" s="108">
        <f>+'Weekly OPIS Data'!F988</f>
        <v>0</v>
      </c>
      <c r="P1128" s="108"/>
      <c r="Q1128" s="108"/>
    </row>
    <row r="1129" spans="2:17" x14ac:dyDescent="0.2">
      <c r="B1129" s="35">
        <v>45853</v>
      </c>
      <c r="C1129" s="108">
        <f t="shared" si="25"/>
        <v>0</v>
      </c>
      <c r="D1129" s="108">
        <f>+'Weekly OPIS Data'!D989</f>
        <v>0</v>
      </c>
      <c r="N1129" s="108">
        <f t="shared" si="26"/>
        <v>0</v>
      </c>
      <c r="O1129" s="108">
        <f>+'Weekly OPIS Data'!F989</f>
        <v>0</v>
      </c>
      <c r="P1129" s="108"/>
      <c r="Q1129" s="108"/>
    </row>
    <row r="1130" spans="2:17" x14ac:dyDescent="0.2">
      <c r="B1130" s="35">
        <v>45860</v>
      </c>
      <c r="C1130" s="108">
        <f t="shared" si="25"/>
        <v>0</v>
      </c>
      <c r="D1130" s="108">
        <f>+'Weekly OPIS Data'!D990</f>
        <v>0</v>
      </c>
      <c r="N1130" s="108">
        <f t="shared" si="26"/>
        <v>0</v>
      </c>
      <c r="O1130" s="108">
        <f>+'Weekly OPIS Data'!F990</f>
        <v>0</v>
      </c>
      <c r="P1130" s="108"/>
      <c r="Q1130" s="108"/>
    </row>
    <row r="1131" spans="2:17" x14ac:dyDescent="0.2">
      <c r="B1131" s="35">
        <v>45867</v>
      </c>
      <c r="C1131" s="108">
        <f t="shared" si="25"/>
        <v>0</v>
      </c>
      <c r="D1131" s="108">
        <f>+'Weekly OPIS Data'!D991</f>
        <v>0</v>
      </c>
      <c r="N1131" s="108">
        <f t="shared" si="26"/>
        <v>0</v>
      </c>
      <c r="O1131" s="108">
        <f>+'Weekly OPIS Data'!F991</f>
        <v>0</v>
      </c>
      <c r="P1131" s="108"/>
      <c r="Q1131" s="108"/>
    </row>
    <row r="1132" spans="2:17" x14ac:dyDescent="0.2">
      <c r="B1132" s="35">
        <v>45874</v>
      </c>
      <c r="C1132" s="108">
        <f t="shared" si="25"/>
        <v>0</v>
      </c>
      <c r="D1132" s="108">
        <f>+'Weekly OPIS Data'!D992</f>
        <v>0</v>
      </c>
      <c r="N1132" s="108">
        <f t="shared" si="26"/>
        <v>0</v>
      </c>
      <c r="O1132" s="108">
        <f>+'Weekly OPIS Data'!F992</f>
        <v>0</v>
      </c>
      <c r="P1132" s="108"/>
      <c r="Q1132" s="108"/>
    </row>
    <row r="1133" spans="2:17" x14ac:dyDescent="0.2">
      <c r="B1133" s="35">
        <v>45881</v>
      </c>
      <c r="C1133" s="108">
        <f t="shared" si="25"/>
        <v>0</v>
      </c>
      <c r="D1133" s="108">
        <f>+'Weekly OPIS Data'!D993</f>
        <v>0</v>
      </c>
      <c r="N1133" s="108">
        <f t="shared" si="26"/>
        <v>0</v>
      </c>
      <c r="O1133" s="108">
        <f>+'Weekly OPIS Data'!F993</f>
        <v>0</v>
      </c>
      <c r="P1133" s="108"/>
      <c r="Q1133" s="108"/>
    </row>
    <row r="1134" spans="2:17" x14ac:dyDescent="0.2">
      <c r="B1134" s="35">
        <v>45888</v>
      </c>
      <c r="C1134" s="108">
        <f t="shared" si="25"/>
        <v>0</v>
      </c>
      <c r="D1134" s="108">
        <f>+'Weekly OPIS Data'!D994</f>
        <v>0</v>
      </c>
      <c r="N1134" s="108">
        <f t="shared" si="26"/>
        <v>0</v>
      </c>
      <c r="O1134" s="108">
        <f>+'Weekly OPIS Data'!F994</f>
        <v>0</v>
      </c>
      <c r="P1134" s="108"/>
      <c r="Q1134" s="108"/>
    </row>
    <row r="1135" spans="2:17" x14ac:dyDescent="0.2">
      <c r="B1135" s="35">
        <v>45895</v>
      </c>
      <c r="C1135" s="108">
        <f t="shared" si="25"/>
        <v>0</v>
      </c>
      <c r="D1135" s="108">
        <f>+'Weekly OPIS Data'!D995</f>
        <v>0</v>
      </c>
      <c r="N1135" s="108">
        <f t="shared" si="26"/>
        <v>0</v>
      </c>
      <c r="O1135" s="108">
        <f>+'Weekly OPIS Data'!F995</f>
        <v>0</v>
      </c>
      <c r="P1135" s="108"/>
      <c r="Q1135" s="108"/>
    </row>
    <row r="1136" spans="2:17" x14ac:dyDescent="0.2">
      <c r="B1136" s="35">
        <v>45902</v>
      </c>
      <c r="C1136" s="108">
        <f t="shared" si="25"/>
        <v>0</v>
      </c>
      <c r="D1136" s="108">
        <f>+'Weekly OPIS Data'!D996</f>
        <v>0</v>
      </c>
      <c r="N1136" s="108">
        <f t="shared" si="26"/>
        <v>0</v>
      </c>
      <c r="O1136" s="108">
        <f>+'Weekly OPIS Data'!F996</f>
        <v>0</v>
      </c>
      <c r="P1136" s="108"/>
      <c r="Q1136" s="108"/>
    </row>
    <row r="1137" spans="2:17" x14ac:dyDescent="0.2">
      <c r="B1137" s="35">
        <v>45909</v>
      </c>
      <c r="C1137" s="108">
        <f t="shared" si="25"/>
        <v>0</v>
      </c>
      <c r="D1137" s="108">
        <f>+'Weekly OPIS Data'!D997</f>
        <v>0</v>
      </c>
      <c r="N1137" s="108">
        <f t="shared" si="26"/>
        <v>0</v>
      </c>
      <c r="O1137" s="108">
        <f>+'Weekly OPIS Data'!F997</f>
        <v>0</v>
      </c>
      <c r="P1137" s="108"/>
      <c r="Q1137" s="108"/>
    </row>
    <row r="1138" spans="2:17" x14ac:dyDescent="0.2">
      <c r="B1138" s="35">
        <v>45916</v>
      </c>
      <c r="C1138" s="108">
        <f t="shared" si="25"/>
        <v>0</v>
      </c>
      <c r="D1138" s="108">
        <f>+'Weekly OPIS Data'!D998</f>
        <v>0</v>
      </c>
      <c r="N1138" s="108">
        <f t="shared" si="26"/>
        <v>0</v>
      </c>
      <c r="O1138" s="108">
        <f>+'Weekly OPIS Data'!F998</f>
        <v>0</v>
      </c>
      <c r="P1138" s="108"/>
      <c r="Q1138" s="108"/>
    </row>
    <row r="1139" spans="2:17" x14ac:dyDescent="0.2">
      <c r="B1139" s="35">
        <v>45923</v>
      </c>
      <c r="C1139" s="108">
        <f t="shared" si="25"/>
        <v>0</v>
      </c>
      <c r="D1139" s="108">
        <f>+'Weekly OPIS Data'!D999</f>
        <v>0</v>
      </c>
      <c r="N1139" s="108">
        <f t="shared" si="26"/>
        <v>0</v>
      </c>
      <c r="O1139" s="108">
        <f>+'Weekly OPIS Data'!F999</f>
        <v>0</v>
      </c>
      <c r="P1139" s="108"/>
      <c r="Q1139" s="108"/>
    </row>
    <row r="1140" spans="2:17" x14ac:dyDescent="0.2">
      <c r="B1140" s="35">
        <v>45930</v>
      </c>
      <c r="C1140" s="108">
        <f t="shared" si="25"/>
        <v>0</v>
      </c>
      <c r="D1140" s="108">
        <f>+'Weekly OPIS Data'!D1000</f>
        <v>0</v>
      </c>
      <c r="N1140" s="108">
        <f t="shared" si="26"/>
        <v>0</v>
      </c>
      <c r="O1140" s="108">
        <f>+'Weekly OPIS Data'!F1000</f>
        <v>0</v>
      </c>
      <c r="P1140" s="108"/>
      <c r="Q1140" s="108"/>
    </row>
    <row r="1141" spans="2:17" x14ac:dyDescent="0.2">
      <c r="B1141" s="35">
        <v>45937</v>
      </c>
      <c r="C1141" s="108">
        <f t="shared" si="25"/>
        <v>0</v>
      </c>
      <c r="D1141" s="108">
        <f>+'Weekly OPIS Data'!D1001</f>
        <v>0</v>
      </c>
      <c r="N1141" s="108">
        <f t="shared" si="26"/>
        <v>0</v>
      </c>
      <c r="O1141" s="108">
        <f>+'Weekly OPIS Data'!F1001</f>
        <v>0</v>
      </c>
      <c r="P1141" s="108"/>
      <c r="Q1141" s="108"/>
    </row>
    <row r="1142" spans="2:17" x14ac:dyDescent="0.2">
      <c r="B1142" s="35">
        <v>45944</v>
      </c>
      <c r="C1142" s="108">
        <f t="shared" si="25"/>
        <v>0</v>
      </c>
      <c r="D1142" s="108">
        <f>+'Weekly OPIS Data'!D1002</f>
        <v>0</v>
      </c>
      <c r="N1142" s="108">
        <f t="shared" si="26"/>
        <v>0</v>
      </c>
      <c r="O1142" s="108">
        <f>+'Weekly OPIS Data'!F1002</f>
        <v>0</v>
      </c>
      <c r="P1142" s="108"/>
      <c r="Q1142" s="108"/>
    </row>
    <row r="1143" spans="2:17" x14ac:dyDescent="0.2">
      <c r="B1143" s="35">
        <v>45951</v>
      </c>
      <c r="C1143" s="108">
        <f t="shared" si="25"/>
        <v>0</v>
      </c>
      <c r="D1143" s="108">
        <f>+'Weekly OPIS Data'!D1003</f>
        <v>0</v>
      </c>
      <c r="N1143" s="108">
        <f t="shared" si="26"/>
        <v>0</v>
      </c>
      <c r="O1143" s="108">
        <f>+'Weekly OPIS Data'!F1003</f>
        <v>0</v>
      </c>
      <c r="P1143" s="108"/>
      <c r="Q1143" s="108"/>
    </row>
    <row r="1144" spans="2:17" x14ac:dyDescent="0.2">
      <c r="B1144" s="35">
        <v>45958</v>
      </c>
      <c r="C1144" s="108">
        <f t="shared" si="25"/>
        <v>0</v>
      </c>
      <c r="D1144" s="108">
        <f>+'Weekly OPIS Data'!D1004</f>
        <v>0</v>
      </c>
      <c r="N1144" s="108">
        <f t="shared" si="26"/>
        <v>0</v>
      </c>
      <c r="O1144" s="108">
        <f>+'Weekly OPIS Data'!F1004</f>
        <v>0</v>
      </c>
      <c r="P1144" s="108"/>
      <c r="Q1144" s="108"/>
    </row>
    <row r="1145" spans="2:17" x14ac:dyDescent="0.2">
      <c r="B1145" s="35">
        <v>45965</v>
      </c>
      <c r="C1145" s="108">
        <f t="shared" ref="C1145:C1208" si="27">D1145</f>
        <v>0</v>
      </c>
      <c r="D1145" s="108">
        <f>+'Weekly OPIS Data'!D1005</f>
        <v>0</v>
      </c>
      <c r="N1145" s="108">
        <f t="shared" ref="N1145:N1208" si="28">O1145</f>
        <v>0</v>
      </c>
      <c r="O1145" s="108">
        <f>+'Weekly OPIS Data'!F1005</f>
        <v>0</v>
      </c>
      <c r="P1145" s="108"/>
      <c r="Q1145" s="108"/>
    </row>
    <row r="1146" spans="2:17" x14ac:dyDescent="0.2">
      <c r="B1146" s="35">
        <v>45972</v>
      </c>
      <c r="C1146" s="108">
        <f t="shared" si="27"/>
        <v>0</v>
      </c>
      <c r="D1146" s="108">
        <f>+'Weekly OPIS Data'!D1006</f>
        <v>0</v>
      </c>
      <c r="N1146" s="108">
        <f t="shared" si="28"/>
        <v>0</v>
      </c>
      <c r="O1146" s="108">
        <f>+'Weekly OPIS Data'!F1006</f>
        <v>0</v>
      </c>
      <c r="P1146" s="108"/>
      <c r="Q1146" s="108"/>
    </row>
    <row r="1147" spans="2:17" x14ac:dyDescent="0.2">
      <c r="B1147" s="35">
        <v>45979</v>
      </c>
      <c r="C1147" s="108">
        <f t="shared" si="27"/>
        <v>0</v>
      </c>
      <c r="D1147" s="108">
        <f>+'Weekly OPIS Data'!D1007</f>
        <v>0</v>
      </c>
      <c r="N1147" s="108">
        <f t="shared" si="28"/>
        <v>0</v>
      </c>
      <c r="O1147" s="108">
        <f>+'Weekly OPIS Data'!F1007</f>
        <v>0</v>
      </c>
      <c r="P1147" s="108"/>
      <c r="Q1147" s="108"/>
    </row>
    <row r="1148" spans="2:17" x14ac:dyDescent="0.2">
      <c r="B1148" s="35">
        <v>45986</v>
      </c>
      <c r="C1148" s="108">
        <f t="shared" si="27"/>
        <v>0</v>
      </c>
      <c r="D1148" s="108">
        <f>+'Weekly OPIS Data'!D1008</f>
        <v>0</v>
      </c>
      <c r="N1148" s="108">
        <f t="shared" si="28"/>
        <v>0</v>
      </c>
      <c r="O1148" s="108">
        <f>+'Weekly OPIS Data'!F1008</f>
        <v>0</v>
      </c>
      <c r="P1148" s="108"/>
      <c r="Q1148" s="108"/>
    </row>
    <row r="1149" spans="2:17" x14ac:dyDescent="0.2">
      <c r="B1149" s="35">
        <v>45993</v>
      </c>
      <c r="C1149" s="108">
        <f t="shared" si="27"/>
        <v>0</v>
      </c>
      <c r="D1149" s="108">
        <f>+'Weekly OPIS Data'!D1009</f>
        <v>0</v>
      </c>
      <c r="N1149" s="108">
        <f t="shared" si="28"/>
        <v>0</v>
      </c>
      <c r="O1149" s="108">
        <f>+'Weekly OPIS Data'!F1009</f>
        <v>0</v>
      </c>
      <c r="P1149" s="108"/>
      <c r="Q1149" s="108"/>
    </row>
    <row r="1150" spans="2:17" x14ac:dyDescent="0.2">
      <c r="B1150" s="35">
        <v>46000</v>
      </c>
      <c r="C1150" s="108">
        <f t="shared" si="27"/>
        <v>0</v>
      </c>
      <c r="D1150" s="108">
        <f>+'Weekly OPIS Data'!D1010</f>
        <v>0</v>
      </c>
      <c r="N1150" s="108">
        <f t="shared" si="28"/>
        <v>0</v>
      </c>
      <c r="O1150" s="108">
        <f>+'Weekly OPIS Data'!F1010</f>
        <v>0</v>
      </c>
      <c r="P1150" s="108"/>
      <c r="Q1150" s="108"/>
    </row>
    <row r="1151" spans="2:17" x14ac:dyDescent="0.2">
      <c r="B1151" s="35">
        <v>46007</v>
      </c>
      <c r="C1151" s="108">
        <f t="shared" si="27"/>
        <v>0</v>
      </c>
      <c r="D1151" s="108">
        <f>+'Weekly OPIS Data'!D1011</f>
        <v>0</v>
      </c>
      <c r="N1151" s="108">
        <f t="shared" si="28"/>
        <v>0</v>
      </c>
      <c r="O1151" s="108">
        <f>+'Weekly OPIS Data'!F1011</f>
        <v>0</v>
      </c>
      <c r="P1151" s="108"/>
      <c r="Q1151" s="108"/>
    </row>
    <row r="1152" spans="2:17" x14ac:dyDescent="0.2">
      <c r="B1152" s="35">
        <v>46014</v>
      </c>
      <c r="C1152" s="108">
        <f t="shared" si="27"/>
        <v>0</v>
      </c>
      <c r="D1152" s="108">
        <f>+'Weekly OPIS Data'!D1012</f>
        <v>0</v>
      </c>
      <c r="N1152" s="108">
        <f t="shared" si="28"/>
        <v>0</v>
      </c>
      <c r="O1152" s="108">
        <f>+'Weekly OPIS Data'!F1012</f>
        <v>0</v>
      </c>
      <c r="P1152" s="108"/>
      <c r="Q1152" s="108"/>
    </row>
    <row r="1153" spans="2:17" x14ac:dyDescent="0.2">
      <c r="B1153" s="35">
        <v>46021</v>
      </c>
      <c r="C1153" s="108">
        <f t="shared" si="27"/>
        <v>0</v>
      </c>
      <c r="D1153" s="108">
        <f>+'Weekly OPIS Data'!D1013</f>
        <v>0</v>
      </c>
      <c r="N1153" s="108">
        <f t="shared" si="28"/>
        <v>0</v>
      </c>
      <c r="O1153" s="108">
        <f>+'Weekly OPIS Data'!F1013</f>
        <v>0</v>
      </c>
      <c r="P1153" s="108"/>
      <c r="Q1153" s="108"/>
    </row>
    <row r="1154" spans="2:17" x14ac:dyDescent="0.2">
      <c r="B1154" s="35">
        <v>46028</v>
      </c>
      <c r="C1154" s="108">
        <f t="shared" si="27"/>
        <v>0</v>
      </c>
      <c r="D1154" s="108">
        <f>+'Weekly OPIS Data'!D1014</f>
        <v>0</v>
      </c>
      <c r="N1154" s="108">
        <f t="shared" si="28"/>
        <v>0</v>
      </c>
      <c r="O1154" s="108">
        <f>+'Weekly OPIS Data'!F1014</f>
        <v>0</v>
      </c>
      <c r="P1154" s="108"/>
      <c r="Q1154" s="108"/>
    </row>
    <row r="1155" spans="2:17" x14ac:dyDescent="0.2">
      <c r="B1155" s="35">
        <v>46035</v>
      </c>
      <c r="C1155" s="108">
        <f t="shared" si="27"/>
        <v>0</v>
      </c>
      <c r="D1155" s="108">
        <f>+'Weekly OPIS Data'!D1015</f>
        <v>0</v>
      </c>
      <c r="N1155" s="108">
        <f t="shared" si="28"/>
        <v>0</v>
      </c>
      <c r="O1155" s="108">
        <f>+'Weekly OPIS Data'!F1015</f>
        <v>0</v>
      </c>
      <c r="P1155" s="108"/>
      <c r="Q1155" s="108"/>
    </row>
    <row r="1156" spans="2:17" x14ac:dyDescent="0.2">
      <c r="B1156" s="35">
        <v>46042</v>
      </c>
      <c r="C1156" s="108">
        <f t="shared" si="27"/>
        <v>0</v>
      </c>
      <c r="D1156" s="108">
        <f>+'Weekly OPIS Data'!D1016</f>
        <v>0</v>
      </c>
      <c r="N1156" s="108">
        <f t="shared" si="28"/>
        <v>0</v>
      </c>
      <c r="O1156" s="108">
        <f>+'Weekly OPIS Data'!F1016</f>
        <v>0</v>
      </c>
      <c r="P1156" s="108"/>
      <c r="Q1156" s="108"/>
    </row>
    <row r="1157" spans="2:17" x14ac:dyDescent="0.2">
      <c r="B1157" s="35">
        <v>46049</v>
      </c>
      <c r="C1157" s="108">
        <f t="shared" si="27"/>
        <v>0</v>
      </c>
      <c r="D1157" s="108">
        <f>+'Weekly OPIS Data'!D1017</f>
        <v>0</v>
      </c>
      <c r="N1157" s="108">
        <f t="shared" si="28"/>
        <v>0</v>
      </c>
      <c r="O1157" s="108">
        <f>+'Weekly OPIS Data'!F1017</f>
        <v>0</v>
      </c>
      <c r="P1157" s="108"/>
      <c r="Q1157" s="108"/>
    </row>
    <row r="1158" spans="2:17" x14ac:dyDescent="0.2">
      <c r="B1158" s="35">
        <v>46056</v>
      </c>
      <c r="C1158" s="108">
        <f t="shared" si="27"/>
        <v>0</v>
      </c>
      <c r="D1158" s="108">
        <f>+'Weekly OPIS Data'!D1018</f>
        <v>0</v>
      </c>
      <c r="N1158" s="108">
        <f t="shared" si="28"/>
        <v>0</v>
      </c>
      <c r="O1158" s="108">
        <f>+'Weekly OPIS Data'!F1018</f>
        <v>0</v>
      </c>
      <c r="P1158" s="108"/>
      <c r="Q1158" s="108"/>
    </row>
    <row r="1159" spans="2:17" x14ac:dyDescent="0.2">
      <c r="B1159" s="35">
        <v>46063</v>
      </c>
      <c r="C1159" s="108">
        <f t="shared" si="27"/>
        <v>0</v>
      </c>
      <c r="D1159" s="108">
        <f>+'Weekly OPIS Data'!D1019</f>
        <v>0</v>
      </c>
      <c r="N1159" s="108">
        <f t="shared" si="28"/>
        <v>0</v>
      </c>
      <c r="O1159" s="108">
        <f>+'Weekly OPIS Data'!F1019</f>
        <v>0</v>
      </c>
      <c r="P1159" s="108"/>
      <c r="Q1159" s="108"/>
    </row>
    <row r="1160" spans="2:17" x14ac:dyDescent="0.2">
      <c r="B1160" s="35">
        <v>46070</v>
      </c>
      <c r="C1160" s="108">
        <f t="shared" si="27"/>
        <v>0</v>
      </c>
      <c r="D1160" s="108">
        <f>+'Weekly OPIS Data'!D1020</f>
        <v>0</v>
      </c>
      <c r="N1160" s="108">
        <f t="shared" si="28"/>
        <v>0</v>
      </c>
      <c r="O1160" s="108">
        <f>+'Weekly OPIS Data'!F1020</f>
        <v>0</v>
      </c>
      <c r="P1160" s="108"/>
      <c r="Q1160" s="108"/>
    </row>
    <row r="1161" spans="2:17" x14ac:dyDescent="0.2">
      <c r="B1161" s="35">
        <v>46077</v>
      </c>
      <c r="C1161" s="108">
        <f t="shared" si="27"/>
        <v>0</v>
      </c>
      <c r="D1161" s="108">
        <f>+'Weekly OPIS Data'!D1021</f>
        <v>0</v>
      </c>
      <c r="N1161" s="108">
        <f t="shared" si="28"/>
        <v>0</v>
      </c>
      <c r="O1161" s="108">
        <f>+'Weekly OPIS Data'!F1021</f>
        <v>0</v>
      </c>
      <c r="P1161" s="108"/>
      <c r="Q1161" s="108"/>
    </row>
    <row r="1162" spans="2:17" x14ac:dyDescent="0.2">
      <c r="B1162" s="35">
        <v>46084</v>
      </c>
      <c r="C1162" s="108">
        <f t="shared" si="27"/>
        <v>0</v>
      </c>
      <c r="D1162" s="108">
        <f>+'Weekly OPIS Data'!D1022</f>
        <v>0</v>
      </c>
      <c r="N1162" s="108">
        <f t="shared" si="28"/>
        <v>0</v>
      </c>
      <c r="O1162" s="108">
        <f>+'Weekly OPIS Data'!F1022</f>
        <v>0</v>
      </c>
      <c r="P1162" s="108"/>
      <c r="Q1162" s="108"/>
    </row>
    <row r="1163" spans="2:17" x14ac:dyDescent="0.2">
      <c r="B1163" s="35">
        <v>46091</v>
      </c>
      <c r="C1163" s="108">
        <f t="shared" si="27"/>
        <v>0</v>
      </c>
      <c r="D1163" s="108">
        <f>+'Weekly OPIS Data'!D1023</f>
        <v>0</v>
      </c>
      <c r="N1163" s="108">
        <f t="shared" si="28"/>
        <v>0</v>
      </c>
      <c r="O1163" s="108">
        <f>+'Weekly OPIS Data'!F1023</f>
        <v>0</v>
      </c>
      <c r="P1163" s="108"/>
      <c r="Q1163" s="108"/>
    </row>
    <row r="1164" spans="2:17" x14ac:dyDescent="0.2">
      <c r="B1164" s="35">
        <v>46098</v>
      </c>
      <c r="C1164" s="108">
        <f t="shared" si="27"/>
        <v>0</v>
      </c>
      <c r="D1164" s="108">
        <f>+'Weekly OPIS Data'!D1024</f>
        <v>0</v>
      </c>
      <c r="N1164" s="108">
        <f t="shared" si="28"/>
        <v>0</v>
      </c>
      <c r="O1164" s="108">
        <f>+'Weekly OPIS Data'!F1024</f>
        <v>0</v>
      </c>
      <c r="P1164" s="108"/>
      <c r="Q1164" s="108"/>
    </row>
    <row r="1165" spans="2:17" x14ac:dyDescent="0.2">
      <c r="B1165" s="35">
        <v>46105</v>
      </c>
      <c r="C1165" s="108">
        <f t="shared" si="27"/>
        <v>0</v>
      </c>
      <c r="D1165" s="108">
        <f>+'Weekly OPIS Data'!D1025</f>
        <v>0</v>
      </c>
      <c r="N1165" s="108">
        <f t="shared" si="28"/>
        <v>0</v>
      </c>
      <c r="O1165" s="108">
        <f>+'Weekly OPIS Data'!F1025</f>
        <v>0</v>
      </c>
      <c r="P1165" s="108"/>
      <c r="Q1165" s="108"/>
    </row>
    <row r="1166" spans="2:17" x14ac:dyDescent="0.2">
      <c r="B1166" s="35">
        <v>46112</v>
      </c>
      <c r="C1166" s="108">
        <f t="shared" si="27"/>
        <v>0</v>
      </c>
      <c r="D1166" s="108">
        <f>+'Weekly OPIS Data'!D1026</f>
        <v>0</v>
      </c>
      <c r="N1166" s="108">
        <f t="shared" si="28"/>
        <v>0</v>
      </c>
      <c r="O1166" s="108">
        <f>+'Weekly OPIS Data'!F1026</f>
        <v>0</v>
      </c>
      <c r="P1166" s="108"/>
      <c r="Q1166" s="108"/>
    </row>
    <row r="1167" spans="2:17" x14ac:dyDescent="0.2">
      <c r="B1167" s="35">
        <v>46119</v>
      </c>
      <c r="C1167" s="108">
        <f t="shared" si="27"/>
        <v>0</v>
      </c>
      <c r="D1167" s="108">
        <f>+'Weekly OPIS Data'!D1027</f>
        <v>0</v>
      </c>
      <c r="N1167" s="108">
        <f t="shared" si="28"/>
        <v>0</v>
      </c>
      <c r="O1167" s="108">
        <f>+'Weekly OPIS Data'!F1027</f>
        <v>0</v>
      </c>
      <c r="P1167" s="108"/>
      <c r="Q1167" s="108"/>
    </row>
    <row r="1168" spans="2:17" x14ac:dyDescent="0.2">
      <c r="B1168" s="35">
        <v>46126</v>
      </c>
      <c r="C1168" s="108">
        <f t="shared" si="27"/>
        <v>0</v>
      </c>
      <c r="D1168" s="108">
        <f>+'Weekly OPIS Data'!D1028</f>
        <v>0</v>
      </c>
      <c r="N1168" s="108">
        <f t="shared" si="28"/>
        <v>0</v>
      </c>
      <c r="O1168" s="108">
        <f>+'Weekly OPIS Data'!F1028</f>
        <v>0</v>
      </c>
      <c r="P1168" s="108"/>
      <c r="Q1168" s="108"/>
    </row>
    <row r="1169" spans="2:17" x14ac:dyDescent="0.2">
      <c r="B1169" s="35">
        <v>46133</v>
      </c>
      <c r="C1169" s="108">
        <f t="shared" si="27"/>
        <v>0</v>
      </c>
      <c r="D1169" s="108">
        <f>+'Weekly OPIS Data'!D1029</f>
        <v>0</v>
      </c>
      <c r="N1169" s="108">
        <f t="shared" si="28"/>
        <v>0</v>
      </c>
      <c r="O1169" s="108">
        <f>+'Weekly OPIS Data'!F1029</f>
        <v>0</v>
      </c>
      <c r="P1169" s="108"/>
      <c r="Q1169" s="108"/>
    </row>
    <row r="1170" spans="2:17" x14ac:dyDescent="0.2">
      <c r="B1170" s="35">
        <v>46140</v>
      </c>
      <c r="C1170" s="108">
        <f t="shared" si="27"/>
        <v>0</v>
      </c>
      <c r="D1170" s="108">
        <f>+'Weekly OPIS Data'!D1030</f>
        <v>0</v>
      </c>
      <c r="N1170" s="108">
        <f t="shared" si="28"/>
        <v>0</v>
      </c>
      <c r="O1170" s="108">
        <f>+'Weekly OPIS Data'!F1030</f>
        <v>0</v>
      </c>
      <c r="P1170" s="108"/>
      <c r="Q1170" s="108"/>
    </row>
    <row r="1171" spans="2:17" x14ac:dyDescent="0.2">
      <c r="B1171" s="35">
        <v>46147</v>
      </c>
      <c r="C1171" s="108">
        <f t="shared" si="27"/>
        <v>0</v>
      </c>
      <c r="D1171" s="108">
        <f>+'Weekly OPIS Data'!D1031</f>
        <v>0</v>
      </c>
      <c r="N1171" s="108">
        <f t="shared" si="28"/>
        <v>0</v>
      </c>
      <c r="O1171" s="108">
        <f>+'Weekly OPIS Data'!F1031</f>
        <v>0</v>
      </c>
      <c r="P1171" s="108"/>
      <c r="Q1171" s="108"/>
    </row>
    <row r="1172" spans="2:17" x14ac:dyDescent="0.2">
      <c r="B1172" s="35">
        <v>46154</v>
      </c>
      <c r="C1172" s="108">
        <f t="shared" si="27"/>
        <v>0</v>
      </c>
      <c r="D1172" s="108">
        <f>+'Weekly OPIS Data'!D1032</f>
        <v>0</v>
      </c>
      <c r="N1172" s="108">
        <f t="shared" si="28"/>
        <v>0</v>
      </c>
      <c r="O1172" s="108">
        <f>+'Weekly OPIS Data'!F1032</f>
        <v>0</v>
      </c>
      <c r="P1172" s="108"/>
      <c r="Q1172" s="108"/>
    </row>
    <row r="1173" spans="2:17" x14ac:dyDescent="0.2">
      <c r="B1173" s="35">
        <v>46161</v>
      </c>
      <c r="C1173" s="108">
        <f t="shared" si="27"/>
        <v>0</v>
      </c>
      <c r="D1173" s="108">
        <f>+'Weekly OPIS Data'!D1033</f>
        <v>0</v>
      </c>
      <c r="N1173" s="108">
        <f t="shared" si="28"/>
        <v>0</v>
      </c>
      <c r="O1173" s="108">
        <f>+'Weekly OPIS Data'!F1033</f>
        <v>0</v>
      </c>
      <c r="P1173" s="108"/>
      <c r="Q1173" s="108"/>
    </row>
    <row r="1174" spans="2:17" x14ac:dyDescent="0.2">
      <c r="B1174" s="35">
        <v>46168</v>
      </c>
      <c r="C1174" s="108">
        <f t="shared" si="27"/>
        <v>0</v>
      </c>
      <c r="D1174" s="108">
        <f>+'Weekly OPIS Data'!D1034</f>
        <v>0</v>
      </c>
      <c r="N1174" s="108">
        <f t="shared" si="28"/>
        <v>0</v>
      </c>
      <c r="O1174" s="108">
        <f>+'Weekly OPIS Data'!F1034</f>
        <v>0</v>
      </c>
      <c r="P1174" s="108"/>
      <c r="Q1174" s="108"/>
    </row>
    <row r="1175" spans="2:17" x14ac:dyDescent="0.2">
      <c r="B1175" s="35">
        <v>46175</v>
      </c>
      <c r="C1175" s="108">
        <f t="shared" si="27"/>
        <v>0</v>
      </c>
      <c r="D1175" s="108">
        <f>+'Weekly OPIS Data'!D1035</f>
        <v>0</v>
      </c>
      <c r="N1175" s="108">
        <f t="shared" si="28"/>
        <v>0</v>
      </c>
      <c r="O1175" s="108">
        <f>+'Weekly OPIS Data'!F1035</f>
        <v>0</v>
      </c>
      <c r="P1175" s="108"/>
      <c r="Q1175" s="108"/>
    </row>
    <row r="1176" spans="2:17" x14ac:dyDescent="0.2">
      <c r="B1176" s="35">
        <v>46182</v>
      </c>
      <c r="C1176" s="108">
        <f t="shared" si="27"/>
        <v>0</v>
      </c>
      <c r="D1176" s="108">
        <f>+'Weekly OPIS Data'!D1036</f>
        <v>0</v>
      </c>
      <c r="N1176" s="108">
        <f t="shared" si="28"/>
        <v>0</v>
      </c>
      <c r="O1176" s="108">
        <f>+'Weekly OPIS Data'!F1036</f>
        <v>0</v>
      </c>
      <c r="P1176" s="108"/>
      <c r="Q1176" s="108"/>
    </row>
    <row r="1177" spans="2:17" x14ac:dyDescent="0.2">
      <c r="B1177" s="35">
        <v>46189</v>
      </c>
      <c r="C1177" s="108">
        <f t="shared" si="27"/>
        <v>0</v>
      </c>
      <c r="D1177" s="108">
        <f>+'Weekly OPIS Data'!D1037</f>
        <v>0</v>
      </c>
      <c r="N1177" s="108">
        <f t="shared" si="28"/>
        <v>0</v>
      </c>
      <c r="O1177" s="108">
        <f>+'Weekly OPIS Data'!F1037</f>
        <v>0</v>
      </c>
      <c r="P1177" s="108"/>
      <c r="Q1177" s="108"/>
    </row>
    <row r="1178" spans="2:17" x14ac:dyDescent="0.2">
      <c r="B1178" s="35">
        <v>46196</v>
      </c>
      <c r="C1178" s="108">
        <f t="shared" si="27"/>
        <v>0</v>
      </c>
      <c r="D1178" s="108">
        <f>+'Weekly OPIS Data'!D1038</f>
        <v>0</v>
      </c>
      <c r="N1178" s="108">
        <f t="shared" si="28"/>
        <v>0</v>
      </c>
      <c r="O1178" s="108">
        <f>+'Weekly OPIS Data'!F1038</f>
        <v>0</v>
      </c>
      <c r="P1178" s="108"/>
      <c r="Q1178" s="108"/>
    </row>
    <row r="1179" spans="2:17" x14ac:dyDescent="0.2">
      <c r="B1179" s="35">
        <v>46203</v>
      </c>
      <c r="C1179" s="108">
        <f t="shared" si="27"/>
        <v>0</v>
      </c>
      <c r="D1179" s="108">
        <f>+'Weekly OPIS Data'!D1039</f>
        <v>0</v>
      </c>
      <c r="N1179" s="108">
        <f t="shared" si="28"/>
        <v>0</v>
      </c>
      <c r="O1179" s="108">
        <f>+'Weekly OPIS Data'!F1039</f>
        <v>0</v>
      </c>
      <c r="P1179" s="108"/>
      <c r="Q1179" s="108"/>
    </row>
    <row r="1180" spans="2:17" x14ac:dyDescent="0.2">
      <c r="B1180" s="35">
        <v>46210</v>
      </c>
      <c r="C1180" s="108">
        <f t="shared" si="27"/>
        <v>0</v>
      </c>
      <c r="D1180" s="108">
        <f>+'Weekly OPIS Data'!D1040</f>
        <v>0</v>
      </c>
      <c r="N1180" s="108">
        <f t="shared" si="28"/>
        <v>0</v>
      </c>
      <c r="O1180" s="108">
        <f>+'Weekly OPIS Data'!F1040</f>
        <v>0</v>
      </c>
      <c r="P1180" s="108"/>
      <c r="Q1180" s="108"/>
    </row>
    <row r="1181" spans="2:17" x14ac:dyDescent="0.2">
      <c r="B1181" s="35">
        <v>46217</v>
      </c>
      <c r="C1181" s="108">
        <f t="shared" si="27"/>
        <v>0</v>
      </c>
      <c r="D1181" s="108">
        <f>+'Weekly OPIS Data'!D1041</f>
        <v>0</v>
      </c>
      <c r="N1181" s="108">
        <f t="shared" si="28"/>
        <v>0</v>
      </c>
      <c r="O1181" s="108">
        <f>+'Weekly OPIS Data'!F1041</f>
        <v>0</v>
      </c>
      <c r="P1181" s="108"/>
      <c r="Q1181" s="108"/>
    </row>
    <row r="1182" spans="2:17" x14ac:dyDescent="0.2">
      <c r="B1182" s="35">
        <v>46224</v>
      </c>
      <c r="C1182" s="108">
        <f t="shared" si="27"/>
        <v>0</v>
      </c>
      <c r="D1182" s="108">
        <f>+'Weekly OPIS Data'!D1042</f>
        <v>0</v>
      </c>
      <c r="N1182" s="108">
        <f t="shared" si="28"/>
        <v>0</v>
      </c>
      <c r="O1182" s="108">
        <f>+'Weekly OPIS Data'!F1042</f>
        <v>0</v>
      </c>
      <c r="P1182" s="108"/>
      <c r="Q1182" s="108"/>
    </row>
    <row r="1183" spans="2:17" x14ac:dyDescent="0.2">
      <c r="B1183" s="35">
        <v>46231</v>
      </c>
      <c r="C1183" s="108">
        <f t="shared" si="27"/>
        <v>0</v>
      </c>
      <c r="D1183" s="108">
        <f>+'Weekly OPIS Data'!D1043</f>
        <v>0</v>
      </c>
      <c r="N1183" s="108">
        <f t="shared" si="28"/>
        <v>0</v>
      </c>
      <c r="O1183" s="108">
        <f>+'Weekly OPIS Data'!F1043</f>
        <v>0</v>
      </c>
      <c r="P1183" s="108"/>
      <c r="Q1183" s="108"/>
    </row>
    <row r="1184" spans="2:17" x14ac:dyDescent="0.2">
      <c r="B1184" s="35">
        <v>46238</v>
      </c>
      <c r="C1184" s="108">
        <f t="shared" si="27"/>
        <v>0</v>
      </c>
      <c r="D1184" s="108">
        <f>+'Weekly OPIS Data'!D1044</f>
        <v>0</v>
      </c>
      <c r="N1184" s="108">
        <f t="shared" si="28"/>
        <v>0</v>
      </c>
      <c r="O1184" s="108">
        <f>+'Weekly OPIS Data'!F1044</f>
        <v>0</v>
      </c>
      <c r="P1184" s="108"/>
      <c r="Q1184" s="108"/>
    </row>
    <row r="1185" spans="2:17" x14ac:dyDescent="0.2">
      <c r="B1185" s="35">
        <v>46245</v>
      </c>
      <c r="C1185" s="108">
        <f t="shared" si="27"/>
        <v>0</v>
      </c>
      <c r="D1185" s="108">
        <f>+'Weekly OPIS Data'!D1045</f>
        <v>0</v>
      </c>
      <c r="N1185" s="108">
        <f t="shared" si="28"/>
        <v>0</v>
      </c>
      <c r="O1185" s="108">
        <f>+'Weekly OPIS Data'!F1045</f>
        <v>0</v>
      </c>
      <c r="P1185" s="108"/>
      <c r="Q1185" s="108"/>
    </row>
    <row r="1186" spans="2:17" x14ac:dyDescent="0.2">
      <c r="B1186" s="35">
        <v>46252</v>
      </c>
      <c r="C1186" s="108">
        <f t="shared" si="27"/>
        <v>0</v>
      </c>
      <c r="D1186" s="108">
        <f>+'Weekly OPIS Data'!D1046</f>
        <v>0</v>
      </c>
      <c r="N1186" s="108">
        <f t="shared" si="28"/>
        <v>0</v>
      </c>
      <c r="O1186" s="108">
        <f>+'Weekly OPIS Data'!F1046</f>
        <v>0</v>
      </c>
      <c r="P1186" s="108"/>
      <c r="Q1186" s="108"/>
    </row>
    <row r="1187" spans="2:17" x14ac:dyDescent="0.2">
      <c r="B1187" s="35">
        <v>46259</v>
      </c>
      <c r="C1187" s="108">
        <f t="shared" si="27"/>
        <v>0</v>
      </c>
      <c r="D1187" s="108">
        <f>+'Weekly OPIS Data'!D1047</f>
        <v>0</v>
      </c>
      <c r="N1187" s="108">
        <f t="shared" si="28"/>
        <v>0</v>
      </c>
      <c r="O1187" s="108">
        <f>+'Weekly OPIS Data'!F1047</f>
        <v>0</v>
      </c>
      <c r="P1187" s="108"/>
      <c r="Q1187" s="108"/>
    </row>
    <row r="1188" spans="2:17" x14ac:dyDescent="0.2">
      <c r="B1188" s="35">
        <v>46266</v>
      </c>
      <c r="C1188" s="108">
        <f t="shared" si="27"/>
        <v>0</v>
      </c>
      <c r="D1188" s="108">
        <f>+'Weekly OPIS Data'!D1048</f>
        <v>0</v>
      </c>
      <c r="N1188" s="108">
        <f t="shared" si="28"/>
        <v>0</v>
      </c>
      <c r="O1188" s="108">
        <f>+'Weekly OPIS Data'!F1048</f>
        <v>0</v>
      </c>
      <c r="P1188" s="108"/>
      <c r="Q1188" s="108"/>
    </row>
    <row r="1189" spans="2:17" x14ac:dyDescent="0.2">
      <c r="B1189" s="35">
        <v>46273</v>
      </c>
      <c r="C1189" s="108">
        <f t="shared" si="27"/>
        <v>0</v>
      </c>
      <c r="D1189" s="108">
        <f>+'Weekly OPIS Data'!D1049</f>
        <v>0</v>
      </c>
      <c r="N1189" s="108">
        <f t="shared" si="28"/>
        <v>0</v>
      </c>
      <c r="O1189" s="108">
        <f>+'Weekly OPIS Data'!F1049</f>
        <v>0</v>
      </c>
      <c r="P1189" s="108"/>
      <c r="Q1189" s="108"/>
    </row>
    <row r="1190" spans="2:17" x14ac:dyDescent="0.2">
      <c r="B1190" s="35">
        <v>46280</v>
      </c>
      <c r="C1190" s="108">
        <f t="shared" si="27"/>
        <v>0</v>
      </c>
      <c r="D1190" s="108">
        <f>+'Weekly OPIS Data'!D1050</f>
        <v>0</v>
      </c>
      <c r="N1190" s="108">
        <f t="shared" si="28"/>
        <v>0</v>
      </c>
      <c r="O1190" s="108">
        <f>+'Weekly OPIS Data'!F1050</f>
        <v>0</v>
      </c>
      <c r="P1190" s="108"/>
      <c r="Q1190" s="108"/>
    </row>
    <row r="1191" spans="2:17" x14ac:dyDescent="0.2">
      <c r="B1191" s="35">
        <v>46287</v>
      </c>
      <c r="C1191" s="108">
        <f t="shared" si="27"/>
        <v>0</v>
      </c>
      <c r="D1191" s="108">
        <f>+'Weekly OPIS Data'!D1051</f>
        <v>0</v>
      </c>
      <c r="N1191" s="108">
        <f t="shared" si="28"/>
        <v>0</v>
      </c>
      <c r="O1191" s="108">
        <f>+'Weekly OPIS Data'!F1051</f>
        <v>0</v>
      </c>
      <c r="P1191" s="108"/>
      <c r="Q1191" s="108"/>
    </row>
    <row r="1192" spans="2:17" x14ac:dyDescent="0.2">
      <c r="B1192" s="35">
        <v>46294</v>
      </c>
      <c r="C1192" s="108">
        <f t="shared" si="27"/>
        <v>0</v>
      </c>
      <c r="D1192" s="108">
        <f>+'Weekly OPIS Data'!D1052</f>
        <v>0</v>
      </c>
      <c r="N1192" s="108">
        <f t="shared" si="28"/>
        <v>0</v>
      </c>
      <c r="O1192" s="108">
        <f>+'Weekly OPIS Data'!F1052</f>
        <v>0</v>
      </c>
      <c r="P1192" s="108"/>
      <c r="Q1192" s="108"/>
    </row>
    <row r="1193" spans="2:17" x14ac:dyDescent="0.2">
      <c r="B1193" s="35">
        <v>46301</v>
      </c>
      <c r="C1193" s="108">
        <f t="shared" si="27"/>
        <v>0</v>
      </c>
      <c r="D1193" s="108">
        <f>+'Weekly OPIS Data'!D1053</f>
        <v>0</v>
      </c>
      <c r="N1193" s="108">
        <f t="shared" si="28"/>
        <v>0</v>
      </c>
      <c r="O1193" s="108">
        <f>+'Weekly OPIS Data'!F1053</f>
        <v>0</v>
      </c>
      <c r="P1193" s="108"/>
      <c r="Q1193" s="108"/>
    </row>
    <row r="1194" spans="2:17" x14ac:dyDescent="0.2">
      <c r="B1194" s="35">
        <v>46308</v>
      </c>
      <c r="C1194" s="108">
        <f t="shared" si="27"/>
        <v>0</v>
      </c>
      <c r="D1194" s="108">
        <f>+'Weekly OPIS Data'!D1054</f>
        <v>0</v>
      </c>
      <c r="N1194" s="108">
        <f t="shared" si="28"/>
        <v>0</v>
      </c>
      <c r="O1194" s="108">
        <f>+'Weekly OPIS Data'!F1054</f>
        <v>0</v>
      </c>
      <c r="P1194" s="108"/>
      <c r="Q1194" s="108"/>
    </row>
    <row r="1195" spans="2:17" x14ac:dyDescent="0.2">
      <c r="B1195" s="35">
        <v>46315</v>
      </c>
      <c r="C1195" s="108">
        <f t="shared" si="27"/>
        <v>0</v>
      </c>
      <c r="D1195" s="108">
        <f>+'Weekly OPIS Data'!D1055</f>
        <v>0</v>
      </c>
      <c r="N1195" s="108">
        <f t="shared" si="28"/>
        <v>0</v>
      </c>
      <c r="O1195" s="108">
        <f>+'Weekly OPIS Data'!F1055</f>
        <v>0</v>
      </c>
      <c r="P1195" s="108"/>
      <c r="Q1195" s="108"/>
    </row>
    <row r="1196" spans="2:17" x14ac:dyDescent="0.2">
      <c r="B1196" s="35">
        <v>46322</v>
      </c>
      <c r="C1196" s="108">
        <f t="shared" si="27"/>
        <v>0</v>
      </c>
      <c r="D1196" s="108">
        <f>+'Weekly OPIS Data'!D1056</f>
        <v>0</v>
      </c>
      <c r="N1196" s="108">
        <f t="shared" si="28"/>
        <v>0</v>
      </c>
      <c r="O1196" s="108">
        <f>+'Weekly OPIS Data'!F1056</f>
        <v>0</v>
      </c>
      <c r="P1196" s="108"/>
      <c r="Q1196" s="108"/>
    </row>
    <row r="1197" spans="2:17" x14ac:dyDescent="0.2">
      <c r="B1197" s="35">
        <v>46329</v>
      </c>
      <c r="C1197" s="108">
        <f t="shared" si="27"/>
        <v>0</v>
      </c>
      <c r="D1197" s="108">
        <f>+'Weekly OPIS Data'!D1057</f>
        <v>0</v>
      </c>
      <c r="N1197" s="108">
        <f t="shared" si="28"/>
        <v>0</v>
      </c>
      <c r="O1197" s="108">
        <f>+'Weekly OPIS Data'!F1057</f>
        <v>0</v>
      </c>
      <c r="P1197" s="108"/>
      <c r="Q1197" s="108"/>
    </row>
    <row r="1198" spans="2:17" x14ac:dyDescent="0.2">
      <c r="B1198" s="35">
        <v>46336</v>
      </c>
      <c r="C1198" s="108">
        <f t="shared" si="27"/>
        <v>0</v>
      </c>
      <c r="D1198" s="108">
        <f>+'Weekly OPIS Data'!D1058</f>
        <v>0</v>
      </c>
      <c r="N1198" s="108">
        <f t="shared" si="28"/>
        <v>0</v>
      </c>
      <c r="O1198" s="108">
        <f>+'Weekly OPIS Data'!F1058</f>
        <v>0</v>
      </c>
      <c r="P1198" s="108"/>
      <c r="Q1198" s="108"/>
    </row>
    <row r="1199" spans="2:17" x14ac:dyDescent="0.2">
      <c r="B1199" s="35">
        <v>46343</v>
      </c>
      <c r="C1199" s="108">
        <f t="shared" si="27"/>
        <v>0</v>
      </c>
      <c r="D1199" s="108">
        <f>+'Weekly OPIS Data'!D1059</f>
        <v>0</v>
      </c>
      <c r="N1199" s="108">
        <f t="shared" si="28"/>
        <v>0</v>
      </c>
      <c r="O1199" s="108">
        <f>+'Weekly OPIS Data'!F1059</f>
        <v>0</v>
      </c>
      <c r="P1199" s="108"/>
      <c r="Q1199" s="108"/>
    </row>
    <row r="1200" spans="2:17" x14ac:dyDescent="0.2">
      <c r="B1200" s="35">
        <v>46350</v>
      </c>
      <c r="C1200" s="108">
        <f t="shared" si="27"/>
        <v>0</v>
      </c>
      <c r="D1200" s="108">
        <f>+'Weekly OPIS Data'!D1060</f>
        <v>0</v>
      </c>
      <c r="N1200" s="108">
        <f t="shared" si="28"/>
        <v>0</v>
      </c>
      <c r="O1200" s="108">
        <f>+'Weekly OPIS Data'!F1060</f>
        <v>0</v>
      </c>
      <c r="P1200" s="108"/>
      <c r="Q1200" s="108"/>
    </row>
    <row r="1201" spans="2:17" x14ac:dyDescent="0.2">
      <c r="B1201" s="35">
        <v>46357</v>
      </c>
      <c r="C1201" s="108">
        <f t="shared" si="27"/>
        <v>0</v>
      </c>
      <c r="D1201" s="108">
        <f>+'Weekly OPIS Data'!D1061</f>
        <v>0</v>
      </c>
      <c r="N1201" s="108">
        <f t="shared" si="28"/>
        <v>0</v>
      </c>
      <c r="O1201" s="108">
        <f>+'Weekly OPIS Data'!F1061</f>
        <v>0</v>
      </c>
      <c r="P1201" s="108"/>
      <c r="Q1201" s="108"/>
    </row>
    <row r="1202" spans="2:17" x14ac:dyDescent="0.2">
      <c r="B1202" s="35">
        <v>46364</v>
      </c>
      <c r="C1202" s="108">
        <f t="shared" si="27"/>
        <v>0</v>
      </c>
      <c r="D1202" s="108">
        <f>+'Weekly OPIS Data'!D1062</f>
        <v>0</v>
      </c>
      <c r="N1202" s="108">
        <f t="shared" si="28"/>
        <v>0</v>
      </c>
      <c r="O1202" s="108">
        <f>+'Weekly OPIS Data'!F1062</f>
        <v>0</v>
      </c>
      <c r="P1202" s="108"/>
      <c r="Q1202" s="108"/>
    </row>
    <row r="1203" spans="2:17" x14ac:dyDescent="0.2">
      <c r="B1203" s="35">
        <v>46371</v>
      </c>
      <c r="C1203" s="108">
        <f t="shared" si="27"/>
        <v>0</v>
      </c>
      <c r="D1203" s="108">
        <f>+'Weekly OPIS Data'!D1063</f>
        <v>0</v>
      </c>
      <c r="N1203" s="108">
        <f t="shared" si="28"/>
        <v>0</v>
      </c>
      <c r="O1203" s="108">
        <f>+'Weekly OPIS Data'!F1063</f>
        <v>0</v>
      </c>
      <c r="P1203" s="108"/>
      <c r="Q1203" s="108"/>
    </row>
    <row r="1204" spans="2:17" x14ac:dyDescent="0.2">
      <c r="B1204" s="35">
        <v>46378</v>
      </c>
      <c r="C1204" s="108">
        <f t="shared" si="27"/>
        <v>0</v>
      </c>
      <c r="D1204" s="108">
        <f>+'Weekly OPIS Data'!D1064</f>
        <v>0</v>
      </c>
      <c r="N1204" s="108">
        <f t="shared" si="28"/>
        <v>0</v>
      </c>
      <c r="O1204" s="108">
        <f>+'Weekly OPIS Data'!F1064</f>
        <v>0</v>
      </c>
      <c r="P1204" s="108"/>
      <c r="Q1204" s="108"/>
    </row>
    <row r="1205" spans="2:17" x14ac:dyDescent="0.2">
      <c r="B1205" s="35">
        <v>46385</v>
      </c>
      <c r="C1205" s="108">
        <f t="shared" si="27"/>
        <v>0</v>
      </c>
      <c r="D1205" s="108">
        <f>+'Weekly OPIS Data'!D1065</f>
        <v>0</v>
      </c>
      <c r="N1205" s="108">
        <f t="shared" si="28"/>
        <v>0</v>
      </c>
      <c r="O1205" s="108">
        <f>+'Weekly OPIS Data'!F1065</f>
        <v>0</v>
      </c>
      <c r="P1205" s="108"/>
      <c r="Q1205" s="108"/>
    </row>
    <row r="1206" spans="2:17" x14ac:dyDescent="0.2">
      <c r="B1206" s="35">
        <v>46392</v>
      </c>
      <c r="C1206" s="108">
        <f t="shared" si="27"/>
        <v>0</v>
      </c>
      <c r="D1206" s="108">
        <f>+'Weekly OPIS Data'!D1066</f>
        <v>0</v>
      </c>
      <c r="N1206" s="108">
        <f t="shared" si="28"/>
        <v>0</v>
      </c>
      <c r="O1206" s="108">
        <f>+'Weekly OPIS Data'!F1066</f>
        <v>0</v>
      </c>
      <c r="P1206" s="108"/>
      <c r="Q1206" s="108"/>
    </row>
    <row r="1207" spans="2:17" x14ac:dyDescent="0.2">
      <c r="B1207" s="35">
        <v>46399</v>
      </c>
      <c r="C1207" s="108">
        <f t="shared" si="27"/>
        <v>0</v>
      </c>
      <c r="D1207" s="108">
        <f>+'Weekly OPIS Data'!D1067</f>
        <v>0</v>
      </c>
      <c r="N1207" s="108">
        <f t="shared" si="28"/>
        <v>0</v>
      </c>
      <c r="O1207" s="108">
        <f>+'Weekly OPIS Data'!F1067</f>
        <v>0</v>
      </c>
      <c r="P1207" s="108"/>
      <c r="Q1207" s="108"/>
    </row>
    <row r="1208" spans="2:17" x14ac:dyDescent="0.2">
      <c r="B1208" s="35">
        <v>46406</v>
      </c>
      <c r="C1208" s="108">
        <f t="shared" si="27"/>
        <v>0</v>
      </c>
      <c r="D1208" s="108">
        <f>+'Weekly OPIS Data'!D1068</f>
        <v>0</v>
      </c>
      <c r="N1208" s="108">
        <f t="shared" si="28"/>
        <v>0</v>
      </c>
      <c r="O1208" s="108">
        <f>+'Weekly OPIS Data'!F1068</f>
        <v>0</v>
      </c>
      <c r="P1208" s="108"/>
      <c r="Q1208" s="108"/>
    </row>
    <row r="1209" spans="2:17" x14ac:dyDescent="0.2">
      <c r="B1209" s="35">
        <v>46413</v>
      </c>
      <c r="C1209" s="108">
        <f t="shared" ref="C1209:C1272" si="29">D1209</f>
        <v>0</v>
      </c>
      <c r="D1209" s="108">
        <f>+'Weekly OPIS Data'!D1069</f>
        <v>0</v>
      </c>
      <c r="N1209" s="108">
        <f t="shared" ref="N1209:N1272" si="30">O1209</f>
        <v>0</v>
      </c>
      <c r="O1209" s="108">
        <f>+'Weekly OPIS Data'!F1069</f>
        <v>0</v>
      </c>
      <c r="P1209" s="108"/>
      <c r="Q1209" s="108"/>
    </row>
    <row r="1210" spans="2:17" x14ac:dyDescent="0.2">
      <c r="B1210" s="35">
        <v>46420</v>
      </c>
      <c r="C1210" s="108">
        <f t="shared" si="29"/>
        <v>0</v>
      </c>
      <c r="D1210" s="108">
        <f>+'Weekly OPIS Data'!D1070</f>
        <v>0</v>
      </c>
      <c r="N1210" s="108">
        <f t="shared" si="30"/>
        <v>0</v>
      </c>
      <c r="O1210" s="108">
        <f>+'Weekly OPIS Data'!F1070</f>
        <v>0</v>
      </c>
      <c r="P1210" s="108"/>
      <c r="Q1210" s="108"/>
    </row>
    <row r="1211" spans="2:17" x14ac:dyDescent="0.2">
      <c r="B1211" s="35">
        <v>46427</v>
      </c>
      <c r="C1211" s="108">
        <f t="shared" si="29"/>
        <v>0</v>
      </c>
      <c r="D1211" s="108">
        <f>+'Weekly OPIS Data'!D1071</f>
        <v>0</v>
      </c>
      <c r="N1211" s="108">
        <f t="shared" si="30"/>
        <v>0</v>
      </c>
      <c r="O1211" s="108">
        <f>+'Weekly OPIS Data'!F1071</f>
        <v>0</v>
      </c>
      <c r="P1211" s="108"/>
      <c r="Q1211" s="108"/>
    </row>
    <row r="1212" spans="2:17" x14ac:dyDescent="0.2">
      <c r="B1212" s="35">
        <v>46434</v>
      </c>
      <c r="C1212" s="108">
        <f t="shared" si="29"/>
        <v>0</v>
      </c>
      <c r="D1212" s="108">
        <f>+'Weekly OPIS Data'!D1072</f>
        <v>0</v>
      </c>
      <c r="N1212" s="108">
        <f t="shared" si="30"/>
        <v>0</v>
      </c>
      <c r="O1212" s="108">
        <f>+'Weekly OPIS Data'!F1072</f>
        <v>0</v>
      </c>
      <c r="P1212" s="108"/>
      <c r="Q1212" s="108"/>
    </row>
    <row r="1213" spans="2:17" x14ac:dyDescent="0.2">
      <c r="B1213" s="35">
        <v>46441</v>
      </c>
      <c r="C1213" s="108">
        <f t="shared" si="29"/>
        <v>0</v>
      </c>
      <c r="D1213" s="108">
        <f>+'Weekly OPIS Data'!D1073</f>
        <v>0</v>
      </c>
      <c r="N1213" s="108">
        <f t="shared" si="30"/>
        <v>0</v>
      </c>
      <c r="O1213" s="108">
        <f>+'Weekly OPIS Data'!F1073</f>
        <v>0</v>
      </c>
      <c r="P1213" s="108"/>
      <c r="Q1213" s="108"/>
    </row>
    <row r="1214" spans="2:17" x14ac:dyDescent="0.2">
      <c r="B1214" s="35">
        <v>46448</v>
      </c>
      <c r="C1214" s="108">
        <f t="shared" si="29"/>
        <v>0</v>
      </c>
      <c r="D1214" s="108">
        <f>+'Weekly OPIS Data'!D1074</f>
        <v>0</v>
      </c>
      <c r="N1214" s="108">
        <f t="shared" si="30"/>
        <v>0</v>
      </c>
      <c r="O1214" s="108">
        <f>+'Weekly OPIS Data'!F1074</f>
        <v>0</v>
      </c>
      <c r="P1214" s="108"/>
      <c r="Q1214" s="108"/>
    </row>
    <row r="1215" spans="2:17" x14ac:dyDescent="0.2">
      <c r="B1215" s="35">
        <v>46455</v>
      </c>
      <c r="C1215" s="108">
        <f t="shared" si="29"/>
        <v>0</v>
      </c>
      <c r="D1215" s="108">
        <f>+'Weekly OPIS Data'!D1075</f>
        <v>0</v>
      </c>
      <c r="N1215" s="108">
        <f t="shared" si="30"/>
        <v>0</v>
      </c>
      <c r="O1215" s="108">
        <f>+'Weekly OPIS Data'!F1075</f>
        <v>0</v>
      </c>
      <c r="P1215" s="108"/>
      <c r="Q1215" s="108"/>
    </row>
    <row r="1216" spans="2:17" x14ac:dyDescent="0.2">
      <c r="B1216" s="35">
        <v>46462</v>
      </c>
      <c r="C1216" s="108">
        <f t="shared" si="29"/>
        <v>0</v>
      </c>
      <c r="D1216" s="108">
        <f>+'Weekly OPIS Data'!D1076</f>
        <v>0</v>
      </c>
      <c r="N1216" s="108">
        <f t="shared" si="30"/>
        <v>0</v>
      </c>
      <c r="O1216" s="108">
        <f>+'Weekly OPIS Data'!F1076</f>
        <v>0</v>
      </c>
      <c r="P1216" s="108"/>
      <c r="Q1216" s="108"/>
    </row>
    <row r="1217" spans="2:17" x14ac:dyDescent="0.2">
      <c r="B1217" s="35">
        <v>46469</v>
      </c>
      <c r="C1217" s="108">
        <f t="shared" si="29"/>
        <v>0</v>
      </c>
      <c r="D1217" s="108">
        <f>+'Weekly OPIS Data'!D1077</f>
        <v>0</v>
      </c>
      <c r="N1217" s="108">
        <f t="shared" si="30"/>
        <v>0</v>
      </c>
      <c r="O1217" s="108">
        <f>+'Weekly OPIS Data'!F1077</f>
        <v>0</v>
      </c>
      <c r="P1217" s="108"/>
      <c r="Q1217" s="108"/>
    </row>
    <row r="1218" spans="2:17" x14ac:dyDescent="0.2">
      <c r="B1218" s="35">
        <v>46476</v>
      </c>
      <c r="C1218" s="108">
        <f t="shared" si="29"/>
        <v>0</v>
      </c>
      <c r="D1218" s="108">
        <f>+'Weekly OPIS Data'!D1078</f>
        <v>0</v>
      </c>
      <c r="N1218" s="108">
        <f t="shared" si="30"/>
        <v>0</v>
      </c>
      <c r="O1218" s="108">
        <f>+'Weekly OPIS Data'!F1078</f>
        <v>0</v>
      </c>
      <c r="P1218" s="108"/>
      <c r="Q1218" s="108"/>
    </row>
    <row r="1219" spans="2:17" x14ac:dyDescent="0.2">
      <c r="B1219" s="35">
        <v>46483</v>
      </c>
      <c r="C1219" s="108">
        <f t="shared" si="29"/>
        <v>0</v>
      </c>
      <c r="D1219" s="108">
        <f>+'Weekly OPIS Data'!D1079</f>
        <v>0</v>
      </c>
      <c r="N1219" s="108">
        <f t="shared" si="30"/>
        <v>0</v>
      </c>
      <c r="O1219" s="108">
        <f>+'Weekly OPIS Data'!F1079</f>
        <v>0</v>
      </c>
      <c r="P1219" s="108"/>
      <c r="Q1219" s="108"/>
    </row>
    <row r="1220" spans="2:17" x14ac:dyDescent="0.2">
      <c r="B1220" s="35">
        <v>46490</v>
      </c>
      <c r="C1220" s="108">
        <f t="shared" si="29"/>
        <v>0</v>
      </c>
      <c r="D1220" s="108">
        <f>+'Weekly OPIS Data'!D1080</f>
        <v>0</v>
      </c>
      <c r="N1220" s="108">
        <f t="shared" si="30"/>
        <v>0</v>
      </c>
      <c r="O1220" s="108">
        <f>+'Weekly OPIS Data'!F1080</f>
        <v>0</v>
      </c>
      <c r="P1220" s="108"/>
      <c r="Q1220" s="108"/>
    </row>
    <row r="1221" spans="2:17" x14ac:dyDescent="0.2">
      <c r="B1221" s="35">
        <v>46497</v>
      </c>
      <c r="C1221" s="108">
        <f t="shared" si="29"/>
        <v>0</v>
      </c>
      <c r="D1221" s="108">
        <f>+'Weekly OPIS Data'!D1081</f>
        <v>0</v>
      </c>
      <c r="N1221" s="108">
        <f t="shared" si="30"/>
        <v>0</v>
      </c>
      <c r="O1221" s="108">
        <f>+'Weekly OPIS Data'!F1081</f>
        <v>0</v>
      </c>
      <c r="P1221" s="108"/>
      <c r="Q1221" s="108"/>
    </row>
    <row r="1222" spans="2:17" x14ac:dyDescent="0.2">
      <c r="B1222" s="35">
        <v>46504</v>
      </c>
      <c r="C1222" s="108">
        <f t="shared" si="29"/>
        <v>0</v>
      </c>
      <c r="D1222" s="108">
        <f>+'Weekly OPIS Data'!D1082</f>
        <v>0</v>
      </c>
      <c r="N1222" s="108">
        <f t="shared" si="30"/>
        <v>0</v>
      </c>
      <c r="O1222" s="108">
        <f>+'Weekly OPIS Data'!F1082</f>
        <v>0</v>
      </c>
      <c r="P1222" s="108"/>
      <c r="Q1222" s="108"/>
    </row>
    <row r="1223" spans="2:17" x14ac:dyDescent="0.2">
      <c r="B1223" s="35">
        <v>46511</v>
      </c>
      <c r="C1223" s="108">
        <f t="shared" si="29"/>
        <v>0</v>
      </c>
      <c r="D1223" s="108">
        <f>+'Weekly OPIS Data'!D1083</f>
        <v>0</v>
      </c>
      <c r="N1223" s="108">
        <f t="shared" si="30"/>
        <v>0</v>
      </c>
      <c r="O1223" s="108">
        <f>+'Weekly OPIS Data'!F1083</f>
        <v>0</v>
      </c>
      <c r="P1223" s="108"/>
      <c r="Q1223" s="108"/>
    </row>
    <row r="1224" spans="2:17" x14ac:dyDescent="0.2">
      <c r="B1224" s="35">
        <v>46518</v>
      </c>
      <c r="C1224" s="108">
        <f t="shared" si="29"/>
        <v>0</v>
      </c>
      <c r="D1224" s="108">
        <f>+'Weekly OPIS Data'!D1084</f>
        <v>0</v>
      </c>
      <c r="N1224" s="108">
        <f t="shared" si="30"/>
        <v>0</v>
      </c>
      <c r="O1224" s="108">
        <f>+'Weekly OPIS Data'!F1084</f>
        <v>0</v>
      </c>
      <c r="P1224" s="108"/>
      <c r="Q1224" s="108"/>
    </row>
    <row r="1225" spans="2:17" x14ac:dyDescent="0.2">
      <c r="B1225" s="35">
        <v>46525</v>
      </c>
      <c r="C1225" s="108">
        <f t="shared" si="29"/>
        <v>0</v>
      </c>
      <c r="D1225" s="108">
        <f>+'Weekly OPIS Data'!D1085</f>
        <v>0</v>
      </c>
      <c r="N1225" s="108">
        <f t="shared" si="30"/>
        <v>0</v>
      </c>
      <c r="O1225" s="108">
        <f>+'Weekly OPIS Data'!F1085</f>
        <v>0</v>
      </c>
      <c r="P1225" s="108"/>
      <c r="Q1225" s="108"/>
    </row>
    <row r="1226" spans="2:17" x14ac:dyDescent="0.2">
      <c r="B1226" s="35">
        <v>46532</v>
      </c>
      <c r="C1226" s="108">
        <f t="shared" si="29"/>
        <v>0</v>
      </c>
      <c r="D1226" s="108">
        <f>+'Weekly OPIS Data'!D1086</f>
        <v>0</v>
      </c>
      <c r="N1226" s="108">
        <f t="shared" si="30"/>
        <v>0</v>
      </c>
      <c r="O1226" s="108">
        <f>+'Weekly OPIS Data'!F1086</f>
        <v>0</v>
      </c>
      <c r="P1226" s="108"/>
      <c r="Q1226" s="108"/>
    </row>
    <row r="1227" spans="2:17" x14ac:dyDescent="0.2">
      <c r="B1227" s="35">
        <v>46539</v>
      </c>
      <c r="C1227" s="108">
        <f t="shared" si="29"/>
        <v>0</v>
      </c>
      <c r="D1227" s="108">
        <f>+'Weekly OPIS Data'!D1087</f>
        <v>0</v>
      </c>
      <c r="N1227" s="108">
        <f t="shared" si="30"/>
        <v>0</v>
      </c>
      <c r="O1227" s="108">
        <f>+'Weekly OPIS Data'!F1087</f>
        <v>0</v>
      </c>
      <c r="P1227" s="108"/>
      <c r="Q1227" s="108"/>
    </row>
    <row r="1228" spans="2:17" x14ac:dyDescent="0.2">
      <c r="B1228" s="35">
        <v>46546</v>
      </c>
      <c r="C1228" s="108">
        <f t="shared" si="29"/>
        <v>0</v>
      </c>
      <c r="D1228" s="108">
        <f>+'Weekly OPIS Data'!D1088</f>
        <v>0</v>
      </c>
      <c r="N1228" s="108">
        <f t="shared" si="30"/>
        <v>0</v>
      </c>
      <c r="O1228" s="108">
        <f>+'Weekly OPIS Data'!F1088</f>
        <v>0</v>
      </c>
      <c r="P1228" s="108"/>
      <c r="Q1228" s="108"/>
    </row>
    <row r="1229" spans="2:17" x14ac:dyDescent="0.2">
      <c r="B1229" s="35">
        <v>46553</v>
      </c>
      <c r="C1229" s="108">
        <f t="shared" si="29"/>
        <v>0</v>
      </c>
      <c r="D1229" s="108">
        <f>+'Weekly OPIS Data'!D1089</f>
        <v>0</v>
      </c>
      <c r="N1229" s="108">
        <f t="shared" si="30"/>
        <v>0</v>
      </c>
      <c r="O1229" s="108">
        <f>+'Weekly OPIS Data'!F1089</f>
        <v>0</v>
      </c>
      <c r="P1229" s="108"/>
      <c r="Q1229" s="108"/>
    </row>
    <row r="1230" spans="2:17" x14ac:dyDescent="0.2">
      <c r="B1230" s="35">
        <v>46560</v>
      </c>
      <c r="C1230" s="108">
        <f t="shared" si="29"/>
        <v>0</v>
      </c>
      <c r="D1230" s="108">
        <f>+'Weekly OPIS Data'!D1090</f>
        <v>0</v>
      </c>
      <c r="N1230" s="108">
        <f t="shared" si="30"/>
        <v>0</v>
      </c>
      <c r="O1230" s="108">
        <f>+'Weekly OPIS Data'!F1090</f>
        <v>0</v>
      </c>
      <c r="P1230" s="108"/>
      <c r="Q1230" s="108"/>
    </row>
    <row r="1231" spans="2:17" x14ac:dyDescent="0.2">
      <c r="B1231" s="35">
        <v>46567</v>
      </c>
      <c r="C1231" s="108">
        <f t="shared" si="29"/>
        <v>0</v>
      </c>
      <c r="D1231" s="108">
        <f>+'Weekly OPIS Data'!D1091</f>
        <v>0</v>
      </c>
      <c r="N1231" s="108">
        <f t="shared" si="30"/>
        <v>0</v>
      </c>
      <c r="O1231" s="108">
        <f>+'Weekly OPIS Data'!F1091</f>
        <v>0</v>
      </c>
      <c r="P1231" s="108"/>
      <c r="Q1231" s="108"/>
    </row>
    <row r="1232" spans="2:17" x14ac:dyDescent="0.2">
      <c r="B1232" s="35">
        <v>46574</v>
      </c>
      <c r="C1232" s="108">
        <f t="shared" si="29"/>
        <v>0</v>
      </c>
      <c r="D1232" s="108">
        <f>+'Weekly OPIS Data'!D1092</f>
        <v>0</v>
      </c>
      <c r="N1232" s="108">
        <f t="shared" si="30"/>
        <v>0</v>
      </c>
      <c r="O1232" s="108">
        <f>+'Weekly OPIS Data'!F1092</f>
        <v>0</v>
      </c>
      <c r="P1232" s="108"/>
      <c r="Q1232" s="108"/>
    </row>
    <row r="1233" spans="2:17" x14ac:dyDescent="0.2">
      <c r="B1233" s="35">
        <v>46581</v>
      </c>
      <c r="C1233" s="108">
        <f t="shared" si="29"/>
        <v>0</v>
      </c>
      <c r="D1233" s="108">
        <f>+'Weekly OPIS Data'!D1093</f>
        <v>0</v>
      </c>
      <c r="N1233" s="108">
        <f t="shared" si="30"/>
        <v>0</v>
      </c>
      <c r="O1233" s="108">
        <f>+'Weekly OPIS Data'!F1093</f>
        <v>0</v>
      </c>
      <c r="P1233" s="108"/>
      <c r="Q1233" s="108"/>
    </row>
    <row r="1234" spans="2:17" x14ac:dyDescent="0.2">
      <c r="B1234" s="35">
        <v>46588</v>
      </c>
      <c r="C1234" s="108">
        <f t="shared" si="29"/>
        <v>0</v>
      </c>
      <c r="D1234" s="108">
        <f>+'Weekly OPIS Data'!D1094</f>
        <v>0</v>
      </c>
      <c r="N1234" s="108">
        <f t="shared" si="30"/>
        <v>0</v>
      </c>
      <c r="O1234" s="108">
        <f>+'Weekly OPIS Data'!F1094</f>
        <v>0</v>
      </c>
      <c r="P1234" s="108"/>
      <c r="Q1234" s="108"/>
    </row>
    <row r="1235" spans="2:17" x14ac:dyDescent="0.2">
      <c r="B1235" s="35">
        <v>46595</v>
      </c>
      <c r="C1235" s="108">
        <f t="shared" si="29"/>
        <v>0</v>
      </c>
      <c r="D1235" s="108">
        <f>+'Weekly OPIS Data'!D1095</f>
        <v>0</v>
      </c>
      <c r="N1235" s="108">
        <f t="shared" si="30"/>
        <v>0</v>
      </c>
      <c r="O1235" s="108">
        <f>+'Weekly OPIS Data'!F1095</f>
        <v>0</v>
      </c>
      <c r="P1235" s="108"/>
      <c r="Q1235" s="108"/>
    </row>
    <row r="1236" spans="2:17" x14ac:dyDescent="0.2">
      <c r="B1236" s="35">
        <v>46602</v>
      </c>
      <c r="C1236" s="108">
        <f t="shared" si="29"/>
        <v>0</v>
      </c>
      <c r="D1236" s="108">
        <f>+'Weekly OPIS Data'!D1096</f>
        <v>0</v>
      </c>
      <c r="N1236" s="108">
        <f t="shared" si="30"/>
        <v>0</v>
      </c>
      <c r="O1236" s="108">
        <f>+'Weekly OPIS Data'!F1096</f>
        <v>0</v>
      </c>
      <c r="P1236" s="108"/>
      <c r="Q1236" s="108"/>
    </row>
    <row r="1237" spans="2:17" x14ac:dyDescent="0.2">
      <c r="B1237" s="35">
        <v>46609</v>
      </c>
      <c r="C1237" s="108">
        <f t="shared" si="29"/>
        <v>0</v>
      </c>
      <c r="D1237" s="108">
        <f>+'Weekly OPIS Data'!D1097</f>
        <v>0</v>
      </c>
      <c r="N1237" s="108">
        <f t="shared" si="30"/>
        <v>0</v>
      </c>
      <c r="O1237" s="108">
        <f>+'Weekly OPIS Data'!F1097</f>
        <v>0</v>
      </c>
      <c r="P1237" s="108"/>
      <c r="Q1237" s="108"/>
    </row>
    <row r="1238" spans="2:17" x14ac:dyDescent="0.2">
      <c r="B1238" s="35">
        <v>46616</v>
      </c>
      <c r="C1238" s="108">
        <f t="shared" si="29"/>
        <v>0</v>
      </c>
      <c r="D1238" s="108">
        <f>+'Weekly OPIS Data'!D1098</f>
        <v>0</v>
      </c>
      <c r="N1238" s="108">
        <f t="shared" si="30"/>
        <v>0</v>
      </c>
      <c r="O1238" s="108">
        <f>+'Weekly OPIS Data'!F1098</f>
        <v>0</v>
      </c>
      <c r="P1238" s="108"/>
      <c r="Q1238" s="108"/>
    </row>
    <row r="1239" spans="2:17" x14ac:dyDescent="0.2">
      <c r="B1239" s="35">
        <v>46623</v>
      </c>
      <c r="C1239" s="108">
        <f t="shared" si="29"/>
        <v>0</v>
      </c>
      <c r="D1239" s="108">
        <f>+'Weekly OPIS Data'!D1099</f>
        <v>0</v>
      </c>
      <c r="N1239" s="108">
        <f t="shared" si="30"/>
        <v>0</v>
      </c>
      <c r="O1239" s="108">
        <f>+'Weekly OPIS Data'!F1099</f>
        <v>0</v>
      </c>
      <c r="P1239" s="108"/>
      <c r="Q1239" s="108"/>
    </row>
    <row r="1240" spans="2:17" x14ac:dyDescent="0.2">
      <c r="B1240" s="35">
        <v>46630</v>
      </c>
      <c r="C1240" s="108">
        <f t="shared" si="29"/>
        <v>0</v>
      </c>
      <c r="D1240" s="108">
        <f>+'Weekly OPIS Data'!D1100</f>
        <v>0</v>
      </c>
      <c r="N1240" s="108">
        <f t="shared" si="30"/>
        <v>0</v>
      </c>
      <c r="O1240" s="108">
        <f>+'Weekly OPIS Data'!F1100</f>
        <v>0</v>
      </c>
      <c r="P1240" s="108"/>
      <c r="Q1240" s="108"/>
    </row>
    <row r="1241" spans="2:17" x14ac:dyDescent="0.2">
      <c r="B1241" s="35">
        <v>46637</v>
      </c>
      <c r="C1241" s="108">
        <f t="shared" si="29"/>
        <v>0</v>
      </c>
      <c r="D1241" s="108">
        <f>+'Weekly OPIS Data'!D1101</f>
        <v>0</v>
      </c>
      <c r="N1241" s="108">
        <f t="shared" si="30"/>
        <v>0</v>
      </c>
      <c r="O1241" s="108">
        <f>+'Weekly OPIS Data'!F1101</f>
        <v>0</v>
      </c>
      <c r="P1241" s="108"/>
      <c r="Q1241" s="108"/>
    </row>
    <row r="1242" spans="2:17" x14ac:dyDescent="0.2">
      <c r="B1242" s="35">
        <v>46644</v>
      </c>
      <c r="C1242" s="108">
        <f t="shared" si="29"/>
        <v>0</v>
      </c>
      <c r="D1242" s="108">
        <f>+'Weekly OPIS Data'!D1102</f>
        <v>0</v>
      </c>
      <c r="N1242" s="108">
        <f t="shared" si="30"/>
        <v>0</v>
      </c>
      <c r="O1242" s="108">
        <f>+'Weekly OPIS Data'!F1102</f>
        <v>0</v>
      </c>
      <c r="P1242" s="108"/>
      <c r="Q1242" s="108"/>
    </row>
    <row r="1243" spans="2:17" x14ac:dyDescent="0.2">
      <c r="B1243" s="35">
        <v>46651</v>
      </c>
      <c r="C1243" s="108">
        <f t="shared" si="29"/>
        <v>0</v>
      </c>
      <c r="D1243" s="108">
        <f>+'Weekly OPIS Data'!D1103</f>
        <v>0</v>
      </c>
      <c r="N1243" s="108">
        <f t="shared" si="30"/>
        <v>0</v>
      </c>
      <c r="O1243" s="108">
        <f>+'Weekly OPIS Data'!F1103</f>
        <v>0</v>
      </c>
      <c r="P1243" s="108"/>
      <c r="Q1243" s="108"/>
    </row>
    <row r="1244" spans="2:17" x14ac:dyDescent="0.2">
      <c r="B1244" s="35">
        <v>46658</v>
      </c>
      <c r="C1244" s="108">
        <f t="shared" si="29"/>
        <v>0</v>
      </c>
      <c r="D1244" s="108">
        <f>+'Weekly OPIS Data'!D1104</f>
        <v>0</v>
      </c>
      <c r="N1244" s="108">
        <f t="shared" si="30"/>
        <v>0</v>
      </c>
      <c r="O1244" s="108">
        <f>+'Weekly OPIS Data'!F1104</f>
        <v>0</v>
      </c>
      <c r="P1244" s="108"/>
      <c r="Q1244" s="108"/>
    </row>
    <row r="1245" spans="2:17" x14ac:dyDescent="0.2">
      <c r="B1245" s="35">
        <v>46665</v>
      </c>
      <c r="C1245" s="108">
        <f t="shared" si="29"/>
        <v>0</v>
      </c>
      <c r="D1245" s="108">
        <f>+'Weekly OPIS Data'!D1105</f>
        <v>0</v>
      </c>
      <c r="N1245" s="108">
        <f t="shared" si="30"/>
        <v>0</v>
      </c>
      <c r="O1245" s="108">
        <f>+'Weekly OPIS Data'!F1105</f>
        <v>0</v>
      </c>
      <c r="P1245" s="108"/>
      <c r="Q1245" s="108"/>
    </row>
    <row r="1246" spans="2:17" x14ac:dyDescent="0.2">
      <c r="B1246" s="35">
        <v>46672</v>
      </c>
      <c r="C1246" s="108">
        <f t="shared" si="29"/>
        <v>0</v>
      </c>
      <c r="D1246" s="108">
        <f>+'Weekly OPIS Data'!D1106</f>
        <v>0</v>
      </c>
      <c r="N1246" s="108">
        <f t="shared" si="30"/>
        <v>0</v>
      </c>
      <c r="O1246" s="108">
        <f>+'Weekly OPIS Data'!F1106</f>
        <v>0</v>
      </c>
      <c r="P1246" s="108"/>
      <c r="Q1246" s="108"/>
    </row>
    <row r="1247" spans="2:17" x14ac:dyDescent="0.2">
      <c r="B1247" s="35">
        <v>46679</v>
      </c>
      <c r="C1247" s="108">
        <f t="shared" si="29"/>
        <v>0</v>
      </c>
      <c r="D1247" s="108">
        <f>+'Weekly OPIS Data'!D1107</f>
        <v>0</v>
      </c>
      <c r="N1247" s="108">
        <f t="shared" si="30"/>
        <v>0</v>
      </c>
      <c r="O1247" s="108">
        <f>+'Weekly OPIS Data'!F1107</f>
        <v>0</v>
      </c>
      <c r="P1247" s="108"/>
      <c r="Q1247" s="108"/>
    </row>
    <row r="1248" spans="2:17" x14ac:dyDescent="0.2">
      <c r="B1248" s="35">
        <v>46686</v>
      </c>
      <c r="C1248" s="108">
        <f t="shared" si="29"/>
        <v>0</v>
      </c>
      <c r="D1248" s="108">
        <f>+'Weekly OPIS Data'!D1108</f>
        <v>0</v>
      </c>
      <c r="N1248" s="108">
        <f t="shared" si="30"/>
        <v>0</v>
      </c>
      <c r="O1248" s="108">
        <f>+'Weekly OPIS Data'!F1108</f>
        <v>0</v>
      </c>
      <c r="P1248" s="108"/>
      <c r="Q1248" s="108"/>
    </row>
    <row r="1249" spans="2:17" x14ac:dyDescent="0.2">
      <c r="B1249" s="35">
        <v>46693</v>
      </c>
      <c r="C1249" s="108">
        <f t="shared" si="29"/>
        <v>0</v>
      </c>
      <c r="D1249" s="108">
        <f>+'Weekly OPIS Data'!D1109</f>
        <v>0</v>
      </c>
      <c r="N1249" s="108">
        <f t="shared" si="30"/>
        <v>0</v>
      </c>
      <c r="O1249" s="108">
        <f>+'Weekly OPIS Data'!F1109</f>
        <v>0</v>
      </c>
      <c r="P1249" s="108"/>
      <c r="Q1249" s="108"/>
    </row>
    <row r="1250" spans="2:17" x14ac:dyDescent="0.2">
      <c r="B1250" s="35">
        <v>46700</v>
      </c>
      <c r="C1250" s="108">
        <f t="shared" si="29"/>
        <v>0</v>
      </c>
      <c r="D1250" s="108">
        <f>+'Weekly OPIS Data'!D1110</f>
        <v>0</v>
      </c>
      <c r="N1250" s="108">
        <f t="shared" si="30"/>
        <v>0</v>
      </c>
      <c r="O1250" s="108">
        <f>+'Weekly OPIS Data'!F1110</f>
        <v>0</v>
      </c>
      <c r="P1250" s="108"/>
      <c r="Q1250" s="108"/>
    </row>
    <row r="1251" spans="2:17" x14ac:dyDescent="0.2">
      <c r="B1251" s="35">
        <v>46707</v>
      </c>
      <c r="C1251" s="108">
        <f t="shared" si="29"/>
        <v>0</v>
      </c>
      <c r="D1251" s="108">
        <f>+'Weekly OPIS Data'!D1111</f>
        <v>0</v>
      </c>
      <c r="N1251" s="108">
        <f t="shared" si="30"/>
        <v>0</v>
      </c>
      <c r="O1251" s="108">
        <f>+'Weekly OPIS Data'!F1111</f>
        <v>0</v>
      </c>
      <c r="P1251" s="108"/>
      <c r="Q1251" s="108"/>
    </row>
    <row r="1252" spans="2:17" x14ac:dyDescent="0.2">
      <c r="B1252" s="35">
        <v>46714</v>
      </c>
      <c r="C1252" s="108">
        <f t="shared" si="29"/>
        <v>0</v>
      </c>
      <c r="D1252" s="108">
        <f>+'Weekly OPIS Data'!D1112</f>
        <v>0</v>
      </c>
      <c r="N1252" s="108">
        <f t="shared" si="30"/>
        <v>0</v>
      </c>
      <c r="O1252" s="108">
        <f>+'Weekly OPIS Data'!F1112</f>
        <v>0</v>
      </c>
      <c r="P1252" s="108"/>
      <c r="Q1252" s="108"/>
    </row>
    <row r="1253" spans="2:17" x14ac:dyDescent="0.2">
      <c r="B1253" s="35">
        <v>46721</v>
      </c>
      <c r="C1253" s="108">
        <f t="shared" si="29"/>
        <v>0</v>
      </c>
      <c r="D1253" s="108">
        <f>+'Weekly OPIS Data'!D1113</f>
        <v>0</v>
      </c>
      <c r="N1253" s="108">
        <f t="shared" si="30"/>
        <v>0</v>
      </c>
      <c r="O1253" s="108">
        <f>+'Weekly OPIS Data'!F1113</f>
        <v>0</v>
      </c>
      <c r="P1253" s="108"/>
      <c r="Q1253" s="108"/>
    </row>
    <row r="1254" spans="2:17" x14ac:dyDescent="0.2">
      <c r="B1254" s="35">
        <v>46728</v>
      </c>
      <c r="C1254" s="108">
        <f t="shared" si="29"/>
        <v>0</v>
      </c>
      <c r="D1254" s="108">
        <f>+'Weekly OPIS Data'!D1114</f>
        <v>0</v>
      </c>
      <c r="N1254" s="108">
        <f t="shared" si="30"/>
        <v>0</v>
      </c>
      <c r="O1254" s="108">
        <f>+'Weekly OPIS Data'!F1114</f>
        <v>0</v>
      </c>
      <c r="P1254" s="108"/>
      <c r="Q1254" s="108"/>
    </row>
    <row r="1255" spans="2:17" x14ac:dyDescent="0.2">
      <c r="B1255" s="35">
        <v>46735</v>
      </c>
      <c r="C1255" s="108">
        <f t="shared" si="29"/>
        <v>0</v>
      </c>
      <c r="D1255" s="108">
        <f>+'Weekly OPIS Data'!D1115</f>
        <v>0</v>
      </c>
      <c r="N1255" s="108">
        <f t="shared" si="30"/>
        <v>0</v>
      </c>
      <c r="O1255" s="108">
        <f>+'Weekly OPIS Data'!F1115</f>
        <v>0</v>
      </c>
      <c r="P1255" s="108"/>
      <c r="Q1255" s="108"/>
    </row>
    <row r="1256" spans="2:17" x14ac:dyDescent="0.2">
      <c r="B1256" s="35">
        <v>46742</v>
      </c>
      <c r="C1256" s="108">
        <f t="shared" si="29"/>
        <v>0</v>
      </c>
      <c r="D1256" s="108">
        <f>+'Weekly OPIS Data'!D1116</f>
        <v>0</v>
      </c>
      <c r="N1256" s="108">
        <f t="shared" si="30"/>
        <v>0</v>
      </c>
      <c r="O1256" s="108">
        <f>+'Weekly OPIS Data'!F1116</f>
        <v>0</v>
      </c>
      <c r="P1256" s="108"/>
      <c r="Q1256" s="108"/>
    </row>
    <row r="1257" spans="2:17" x14ac:dyDescent="0.2">
      <c r="B1257" s="35">
        <v>46749</v>
      </c>
      <c r="C1257" s="108">
        <f t="shared" si="29"/>
        <v>0</v>
      </c>
      <c r="D1257" s="108">
        <f>+'Weekly OPIS Data'!D1117</f>
        <v>0</v>
      </c>
      <c r="N1257" s="108">
        <f t="shared" si="30"/>
        <v>0</v>
      </c>
      <c r="O1257" s="108">
        <f>+'Weekly OPIS Data'!F1117</f>
        <v>0</v>
      </c>
      <c r="P1257" s="108"/>
      <c r="Q1257" s="108"/>
    </row>
    <row r="1258" spans="2:17" x14ac:dyDescent="0.2">
      <c r="B1258" s="35">
        <v>46756</v>
      </c>
      <c r="C1258" s="108">
        <f t="shared" si="29"/>
        <v>0</v>
      </c>
      <c r="D1258" s="108">
        <f>+'Weekly OPIS Data'!D1118</f>
        <v>0</v>
      </c>
      <c r="N1258" s="108">
        <f t="shared" si="30"/>
        <v>0</v>
      </c>
      <c r="O1258" s="108">
        <f>+'Weekly OPIS Data'!F1118</f>
        <v>0</v>
      </c>
      <c r="P1258" s="108"/>
      <c r="Q1258" s="108"/>
    </row>
    <row r="1259" spans="2:17" x14ac:dyDescent="0.2">
      <c r="B1259" s="35">
        <v>46763</v>
      </c>
      <c r="C1259" s="108">
        <f t="shared" si="29"/>
        <v>0</v>
      </c>
      <c r="D1259" s="108">
        <f>+'Weekly OPIS Data'!D1119</f>
        <v>0</v>
      </c>
      <c r="N1259" s="108">
        <f t="shared" si="30"/>
        <v>0</v>
      </c>
      <c r="O1259" s="108">
        <f>+'Weekly OPIS Data'!F1119</f>
        <v>0</v>
      </c>
      <c r="P1259" s="108"/>
      <c r="Q1259" s="108"/>
    </row>
    <row r="1260" spans="2:17" x14ac:dyDescent="0.2">
      <c r="B1260" s="35">
        <v>46770</v>
      </c>
      <c r="C1260" s="108">
        <f t="shared" si="29"/>
        <v>0</v>
      </c>
      <c r="D1260" s="108">
        <f>+'Weekly OPIS Data'!D1120</f>
        <v>0</v>
      </c>
      <c r="N1260" s="108">
        <f t="shared" si="30"/>
        <v>0</v>
      </c>
      <c r="O1260" s="108">
        <f>+'Weekly OPIS Data'!F1120</f>
        <v>0</v>
      </c>
      <c r="P1260" s="108"/>
      <c r="Q1260" s="108"/>
    </row>
    <row r="1261" spans="2:17" x14ac:dyDescent="0.2">
      <c r="B1261" s="35">
        <v>46777</v>
      </c>
      <c r="C1261" s="108">
        <f t="shared" si="29"/>
        <v>0</v>
      </c>
      <c r="D1261" s="108">
        <f>+'Weekly OPIS Data'!D1121</f>
        <v>0</v>
      </c>
      <c r="N1261" s="108">
        <f t="shared" si="30"/>
        <v>0</v>
      </c>
      <c r="O1261" s="108">
        <f>+'Weekly OPIS Data'!F1121</f>
        <v>0</v>
      </c>
      <c r="P1261" s="108"/>
      <c r="Q1261" s="108"/>
    </row>
    <row r="1262" spans="2:17" x14ac:dyDescent="0.2">
      <c r="B1262" s="35">
        <v>46784</v>
      </c>
      <c r="C1262" s="108">
        <f t="shared" si="29"/>
        <v>0</v>
      </c>
      <c r="D1262" s="108">
        <f>+'Weekly OPIS Data'!D1122</f>
        <v>0</v>
      </c>
      <c r="N1262" s="108">
        <f t="shared" si="30"/>
        <v>0</v>
      </c>
      <c r="O1262" s="108">
        <f>+'Weekly OPIS Data'!F1122</f>
        <v>0</v>
      </c>
      <c r="P1262" s="108"/>
      <c r="Q1262" s="108"/>
    </row>
    <row r="1263" spans="2:17" x14ac:dyDescent="0.2">
      <c r="B1263" s="35">
        <v>46791</v>
      </c>
      <c r="C1263" s="108">
        <f t="shared" si="29"/>
        <v>0</v>
      </c>
      <c r="D1263" s="108">
        <f>+'Weekly OPIS Data'!D1123</f>
        <v>0</v>
      </c>
      <c r="N1263" s="108">
        <f t="shared" si="30"/>
        <v>0</v>
      </c>
      <c r="O1263" s="108">
        <f>+'Weekly OPIS Data'!F1123</f>
        <v>0</v>
      </c>
      <c r="P1263" s="108"/>
      <c r="Q1263" s="108"/>
    </row>
    <row r="1264" spans="2:17" x14ac:dyDescent="0.2">
      <c r="B1264" s="35">
        <v>46798</v>
      </c>
      <c r="C1264" s="108">
        <f t="shared" si="29"/>
        <v>0</v>
      </c>
      <c r="D1264" s="108">
        <f>+'Weekly OPIS Data'!D1124</f>
        <v>0</v>
      </c>
      <c r="N1264" s="108">
        <f t="shared" si="30"/>
        <v>0</v>
      </c>
      <c r="O1264" s="108">
        <f>+'Weekly OPIS Data'!F1124</f>
        <v>0</v>
      </c>
      <c r="P1264" s="108"/>
      <c r="Q1264" s="108"/>
    </row>
    <row r="1265" spans="2:17" x14ac:dyDescent="0.2">
      <c r="B1265" s="35">
        <v>46805</v>
      </c>
      <c r="C1265" s="108">
        <f t="shared" si="29"/>
        <v>0</v>
      </c>
      <c r="D1265" s="108">
        <f>+'Weekly OPIS Data'!D1125</f>
        <v>0</v>
      </c>
      <c r="N1265" s="108">
        <f t="shared" si="30"/>
        <v>0</v>
      </c>
      <c r="O1265" s="108">
        <f>+'Weekly OPIS Data'!F1125</f>
        <v>0</v>
      </c>
      <c r="P1265" s="108"/>
      <c r="Q1265" s="108"/>
    </row>
    <row r="1266" spans="2:17" x14ac:dyDescent="0.2">
      <c r="B1266" s="35">
        <v>46812</v>
      </c>
      <c r="C1266" s="108">
        <f t="shared" si="29"/>
        <v>0</v>
      </c>
      <c r="D1266" s="108">
        <f>+'Weekly OPIS Data'!D1126</f>
        <v>0</v>
      </c>
      <c r="N1266" s="108">
        <f t="shared" si="30"/>
        <v>0</v>
      </c>
      <c r="O1266" s="108">
        <f>+'Weekly OPIS Data'!F1126</f>
        <v>0</v>
      </c>
      <c r="P1266" s="108"/>
      <c r="Q1266" s="108"/>
    </row>
    <row r="1267" spans="2:17" x14ac:dyDescent="0.2">
      <c r="B1267" s="35">
        <v>46819</v>
      </c>
      <c r="C1267" s="108">
        <f t="shared" si="29"/>
        <v>0</v>
      </c>
      <c r="D1267" s="108">
        <f>+'Weekly OPIS Data'!D1127</f>
        <v>0</v>
      </c>
      <c r="N1267" s="108">
        <f t="shared" si="30"/>
        <v>0</v>
      </c>
      <c r="O1267" s="108">
        <f>+'Weekly OPIS Data'!F1127</f>
        <v>0</v>
      </c>
      <c r="P1267" s="108"/>
      <c r="Q1267" s="108"/>
    </row>
    <row r="1268" spans="2:17" x14ac:dyDescent="0.2">
      <c r="B1268" s="35">
        <v>46826</v>
      </c>
      <c r="C1268" s="108">
        <f t="shared" si="29"/>
        <v>0</v>
      </c>
      <c r="D1268" s="108">
        <f>+'Weekly OPIS Data'!D1128</f>
        <v>0</v>
      </c>
      <c r="N1268" s="108">
        <f t="shared" si="30"/>
        <v>0</v>
      </c>
      <c r="O1268" s="108">
        <f>+'Weekly OPIS Data'!F1128</f>
        <v>0</v>
      </c>
      <c r="P1268" s="108"/>
      <c r="Q1268" s="108"/>
    </row>
    <row r="1269" spans="2:17" x14ac:dyDescent="0.2">
      <c r="B1269" s="35">
        <v>46833</v>
      </c>
      <c r="C1269" s="108">
        <f t="shared" si="29"/>
        <v>0</v>
      </c>
      <c r="D1269" s="108">
        <f>+'Weekly OPIS Data'!D1129</f>
        <v>0</v>
      </c>
      <c r="N1269" s="108">
        <f t="shared" si="30"/>
        <v>0</v>
      </c>
      <c r="O1269" s="108">
        <f>+'Weekly OPIS Data'!F1129</f>
        <v>0</v>
      </c>
      <c r="P1269" s="108"/>
      <c r="Q1269" s="108"/>
    </row>
    <row r="1270" spans="2:17" x14ac:dyDescent="0.2">
      <c r="B1270" s="35">
        <v>46840</v>
      </c>
      <c r="C1270" s="108">
        <f t="shared" si="29"/>
        <v>0</v>
      </c>
      <c r="D1270" s="108">
        <f>+'Weekly OPIS Data'!D1130</f>
        <v>0</v>
      </c>
      <c r="N1270" s="108">
        <f t="shared" si="30"/>
        <v>0</v>
      </c>
      <c r="O1270" s="108">
        <f>+'Weekly OPIS Data'!F1130</f>
        <v>0</v>
      </c>
      <c r="P1270" s="108"/>
      <c r="Q1270" s="108"/>
    </row>
    <row r="1271" spans="2:17" x14ac:dyDescent="0.2">
      <c r="B1271" s="35">
        <v>46847</v>
      </c>
      <c r="C1271" s="108">
        <f t="shared" si="29"/>
        <v>0</v>
      </c>
      <c r="D1271" s="108">
        <f>+'Weekly OPIS Data'!D1131</f>
        <v>0</v>
      </c>
      <c r="N1271" s="108">
        <f t="shared" si="30"/>
        <v>0</v>
      </c>
      <c r="O1271" s="108">
        <f>+'Weekly OPIS Data'!F1131</f>
        <v>0</v>
      </c>
      <c r="P1271" s="108"/>
      <c r="Q1271" s="108"/>
    </row>
    <row r="1272" spans="2:17" x14ac:dyDescent="0.2">
      <c r="B1272" s="35">
        <v>46854</v>
      </c>
      <c r="C1272" s="108">
        <f t="shared" si="29"/>
        <v>0</v>
      </c>
      <c r="D1272" s="108">
        <f>+'Weekly OPIS Data'!D1132</f>
        <v>0</v>
      </c>
      <c r="N1272" s="108">
        <f t="shared" si="30"/>
        <v>0</v>
      </c>
      <c r="O1272" s="108">
        <f>+'Weekly OPIS Data'!F1132</f>
        <v>0</v>
      </c>
      <c r="P1272" s="108"/>
      <c r="Q1272" s="108"/>
    </row>
    <row r="1273" spans="2:17" x14ac:dyDescent="0.2">
      <c r="B1273" s="35">
        <v>46861</v>
      </c>
      <c r="C1273" s="108">
        <f t="shared" ref="C1273:C1336" si="31">D1273</f>
        <v>0</v>
      </c>
      <c r="D1273" s="108">
        <f>+'Weekly OPIS Data'!D1133</f>
        <v>0</v>
      </c>
      <c r="N1273" s="108">
        <f t="shared" ref="N1273:N1336" si="32">O1273</f>
        <v>0</v>
      </c>
      <c r="O1273" s="108">
        <f>+'Weekly OPIS Data'!F1133</f>
        <v>0</v>
      </c>
      <c r="P1273" s="108"/>
      <c r="Q1273" s="108"/>
    </row>
    <row r="1274" spans="2:17" x14ac:dyDescent="0.2">
      <c r="B1274" s="35">
        <v>46868</v>
      </c>
      <c r="C1274" s="108">
        <f t="shared" si="31"/>
        <v>0</v>
      </c>
      <c r="D1274" s="108">
        <f>+'Weekly OPIS Data'!D1134</f>
        <v>0</v>
      </c>
      <c r="N1274" s="108">
        <f t="shared" si="32"/>
        <v>0</v>
      </c>
      <c r="O1274" s="108">
        <f>+'Weekly OPIS Data'!F1134</f>
        <v>0</v>
      </c>
      <c r="P1274" s="108"/>
      <c r="Q1274" s="108"/>
    </row>
    <row r="1275" spans="2:17" x14ac:dyDescent="0.2">
      <c r="B1275" s="35">
        <v>46875</v>
      </c>
      <c r="C1275" s="108">
        <f t="shared" si="31"/>
        <v>0</v>
      </c>
      <c r="D1275" s="108">
        <f>+'Weekly OPIS Data'!D1135</f>
        <v>0</v>
      </c>
      <c r="N1275" s="108">
        <f t="shared" si="32"/>
        <v>0</v>
      </c>
      <c r="O1275" s="108">
        <f>+'Weekly OPIS Data'!F1135</f>
        <v>0</v>
      </c>
      <c r="P1275" s="108"/>
      <c r="Q1275" s="108"/>
    </row>
    <row r="1276" spans="2:17" x14ac:dyDescent="0.2">
      <c r="B1276" s="35">
        <v>46882</v>
      </c>
      <c r="C1276" s="108">
        <f t="shared" si="31"/>
        <v>0</v>
      </c>
      <c r="D1276" s="108">
        <f>+'Weekly OPIS Data'!D1136</f>
        <v>0</v>
      </c>
      <c r="N1276" s="108">
        <f t="shared" si="32"/>
        <v>0</v>
      </c>
      <c r="O1276" s="108">
        <f>+'Weekly OPIS Data'!F1136</f>
        <v>0</v>
      </c>
      <c r="P1276" s="108"/>
      <c r="Q1276" s="108"/>
    </row>
    <row r="1277" spans="2:17" x14ac:dyDescent="0.2">
      <c r="B1277" s="35">
        <v>46889</v>
      </c>
      <c r="C1277" s="108">
        <f t="shared" si="31"/>
        <v>0</v>
      </c>
      <c r="D1277" s="108">
        <f>+'Weekly OPIS Data'!D1137</f>
        <v>0</v>
      </c>
      <c r="N1277" s="108">
        <f t="shared" si="32"/>
        <v>0</v>
      </c>
      <c r="O1277" s="108">
        <f>+'Weekly OPIS Data'!F1137</f>
        <v>0</v>
      </c>
      <c r="P1277" s="108"/>
      <c r="Q1277" s="108"/>
    </row>
    <row r="1278" spans="2:17" x14ac:dyDescent="0.2">
      <c r="B1278" s="35">
        <v>46896</v>
      </c>
      <c r="C1278" s="108">
        <f t="shared" si="31"/>
        <v>0</v>
      </c>
      <c r="D1278" s="108">
        <f>+'Weekly OPIS Data'!D1138</f>
        <v>0</v>
      </c>
      <c r="N1278" s="108">
        <f t="shared" si="32"/>
        <v>0</v>
      </c>
      <c r="O1278" s="108">
        <f>+'Weekly OPIS Data'!F1138</f>
        <v>0</v>
      </c>
      <c r="P1278" s="108"/>
      <c r="Q1278" s="108"/>
    </row>
    <row r="1279" spans="2:17" x14ac:dyDescent="0.2">
      <c r="B1279" s="35">
        <v>46903</v>
      </c>
      <c r="C1279" s="108">
        <f t="shared" si="31"/>
        <v>0</v>
      </c>
      <c r="D1279" s="108">
        <f>+'Weekly OPIS Data'!D1139</f>
        <v>0</v>
      </c>
      <c r="N1279" s="108">
        <f t="shared" si="32"/>
        <v>0</v>
      </c>
      <c r="O1279" s="108">
        <f>+'Weekly OPIS Data'!F1139</f>
        <v>0</v>
      </c>
      <c r="P1279" s="108"/>
      <c r="Q1279" s="108"/>
    </row>
    <row r="1280" spans="2:17" x14ac:dyDescent="0.2">
      <c r="B1280" s="35">
        <v>46910</v>
      </c>
      <c r="C1280" s="108">
        <f t="shared" si="31"/>
        <v>0</v>
      </c>
      <c r="D1280" s="108">
        <f>+'Weekly OPIS Data'!D1140</f>
        <v>0</v>
      </c>
      <c r="N1280" s="108">
        <f t="shared" si="32"/>
        <v>0</v>
      </c>
      <c r="O1280" s="108">
        <f>+'Weekly OPIS Data'!F1140</f>
        <v>0</v>
      </c>
      <c r="P1280" s="108"/>
      <c r="Q1280" s="108"/>
    </row>
    <row r="1281" spans="2:17" x14ac:dyDescent="0.2">
      <c r="B1281" s="35">
        <v>46917</v>
      </c>
      <c r="C1281" s="108">
        <f t="shared" si="31"/>
        <v>0</v>
      </c>
      <c r="D1281" s="108">
        <f>+'Weekly OPIS Data'!D1141</f>
        <v>0</v>
      </c>
      <c r="N1281" s="108">
        <f t="shared" si="32"/>
        <v>0</v>
      </c>
      <c r="O1281" s="108">
        <f>+'Weekly OPIS Data'!F1141</f>
        <v>0</v>
      </c>
      <c r="P1281" s="108"/>
      <c r="Q1281" s="108"/>
    </row>
    <row r="1282" spans="2:17" x14ac:dyDescent="0.2">
      <c r="B1282" s="35">
        <v>46924</v>
      </c>
      <c r="C1282" s="108">
        <f t="shared" si="31"/>
        <v>0</v>
      </c>
      <c r="D1282" s="108">
        <f>+'Weekly OPIS Data'!D1142</f>
        <v>0</v>
      </c>
      <c r="N1282" s="108">
        <f t="shared" si="32"/>
        <v>0</v>
      </c>
      <c r="O1282" s="108">
        <f>+'Weekly OPIS Data'!F1142</f>
        <v>0</v>
      </c>
      <c r="P1282" s="108"/>
      <c r="Q1282" s="108"/>
    </row>
    <row r="1283" spans="2:17" x14ac:dyDescent="0.2">
      <c r="B1283" s="35">
        <v>46931</v>
      </c>
      <c r="C1283" s="108">
        <f t="shared" si="31"/>
        <v>0</v>
      </c>
      <c r="D1283" s="108">
        <f>+'Weekly OPIS Data'!D1143</f>
        <v>0</v>
      </c>
      <c r="N1283" s="108">
        <f t="shared" si="32"/>
        <v>0</v>
      </c>
      <c r="O1283" s="108">
        <f>+'Weekly OPIS Data'!F1143</f>
        <v>0</v>
      </c>
      <c r="P1283" s="108"/>
      <c r="Q1283" s="108"/>
    </row>
    <row r="1284" spans="2:17" x14ac:dyDescent="0.2">
      <c r="B1284" s="35">
        <v>46938</v>
      </c>
      <c r="C1284" s="108">
        <f t="shared" si="31"/>
        <v>0</v>
      </c>
      <c r="D1284" s="108">
        <f>+'Weekly OPIS Data'!D1144</f>
        <v>0</v>
      </c>
      <c r="N1284" s="108">
        <f t="shared" si="32"/>
        <v>0</v>
      </c>
      <c r="O1284" s="108">
        <f>+'Weekly OPIS Data'!F1144</f>
        <v>0</v>
      </c>
      <c r="P1284" s="108"/>
      <c r="Q1284" s="108"/>
    </row>
    <row r="1285" spans="2:17" x14ac:dyDescent="0.2">
      <c r="B1285" s="35">
        <v>46945</v>
      </c>
      <c r="C1285" s="108">
        <f t="shared" si="31"/>
        <v>0</v>
      </c>
      <c r="D1285" s="108">
        <f>+'Weekly OPIS Data'!D1145</f>
        <v>0</v>
      </c>
      <c r="N1285" s="108">
        <f t="shared" si="32"/>
        <v>0</v>
      </c>
      <c r="O1285" s="108">
        <f>+'Weekly OPIS Data'!F1145</f>
        <v>0</v>
      </c>
      <c r="P1285" s="108"/>
      <c r="Q1285" s="108"/>
    </row>
    <row r="1286" spans="2:17" x14ac:dyDescent="0.2">
      <c r="B1286" s="35">
        <v>46952</v>
      </c>
      <c r="C1286" s="108">
        <f t="shared" si="31"/>
        <v>0</v>
      </c>
      <c r="D1286" s="108">
        <f>+'Weekly OPIS Data'!D1146</f>
        <v>0</v>
      </c>
      <c r="N1286" s="108">
        <f t="shared" si="32"/>
        <v>0</v>
      </c>
      <c r="O1286" s="108">
        <f>+'Weekly OPIS Data'!F1146</f>
        <v>0</v>
      </c>
      <c r="P1286" s="108"/>
      <c r="Q1286" s="108"/>
    </row>
    <row r="1287" spans="2:17" x14ac:dyDescent="0.2">
      <c r="B1287" s="35">
        <v>46959</v>
      </c>
      <c r="C1287" s="108">
        <f t="shared" si="31"/>
        <v>0</v>
      </c>
      <c r="D1287" s="108">
        <f>+'Weekly OPIS Data'!D1147</f>
        <v>0</v>
      </c>
      <c r="N1287" s="108">
        <f t="shared" si="32"/>
        <v>0</v>
      </c>
      <c r="O1287" s="108">
        <f>+'Weekly OPIS Data'!F1147</f>
        <v>0</v>
      </c>
      <c r="P1287" s="108"/>
      <c r="Q1287" s="108"/>
    </row>
    <row r="1288" spans="2:17" x14ac:dyDescent="0.2">
      <c r="B1288" s="35">
        <v>46966</v>
      </c>
      <c r="C1288" s="108">
        <f t="shared" si="31"/>
        <v>0</v>
      </c>
      <c r="D1288" s="108">
        <f>+'Weekly OPIS Data'!D1148</f>
        <v>0</v>
      </c>
      <c r="N1288" s="108">
        <f t="shared" si="32"/>
        <v>0</v>
      </c>
      <c r="O1288" s="108">
        <f>+'Weekly OPIS Data'!F1148</f>
        <v>0</v>
      </c>
      <c r="P1288" s="108"/>
      <c r="Q1288" s="108"/>
    </row>
    <row r="1289" spans="2:17" x14ac:dyDescent="0.2">
      <c r="B1289" s="35">
        <v>46973</v>
      </c>
      <c r="C1289" s="108">
        <f t="shared" si="31"/>
        <v>0</v>
      </c>
      <c r="D1289" s="108">
        <f>+'Weekly OPIS Data'!D1149</f>
        <v>0</v>
      </c>
      <c r="N1289" s="108">
        <f t="shared" si="32"/>
        <v>0</v>
      </c>
      <c r="O1289" s="108">
        <f>+'Weekly OPIS Data'!F1149</f>
        <v>0</v>
      </c>
      <c r="P1289" s="108"/>
      <c r="Q1289" s="108"/>
    </row>
    <row r="1290" spans="2:17" x14ac:dyDescent="0.2">
      <c r="B1290" s="35">
        <v>46980</v>
      </c>
      <c r="C1290" s="108">
        <f t="shared" si="31"/>
        <v>0</v>
      </c>
      <c r="D1290" s="108">
        <f>+'Weekly OPIS Data'!D1150</f>
        <v>0</v>
      </c>
      <c r="N1290" s="108">
        <f t="shared" si="32"/>
        <v>0</v>
      </c>
      <c r="O1290" s="108">
        <f>+'Weekly OPIS Data'!F1150</f>
        <v>0</v>
      </c>
      <c r="P1290" s="108"/>
      <c r="Q1290" s="108"/>
    </row>
    <row r="1291" spans="2:17" x14ac:dyDescent="0.2">
      <c r="B1291" s="35">
        <v>46987</v>
      </c>
      <c r="C1291" s="108">
        <f t="shared" si="31"/>
        <v>0</v>
      </c>
      <c r="D1291" s="108">
        <f>+'Weekly OPIS Data'!D1151</f>
        <v>0</v>
      </c>
      <c r="N1291" s="108">
        <f t="shared" si="32"/>
        <v>0</v>
      </c>
      <c r="O1291" s="108">
        <f>+'Weekly OPIS Data'!F1151</f>
        <v>0</v>
      </c>
      <c r="P1291" s="108"/>
      <c r="Q1291" s="108"/>
    </row>
    <row r="1292" spans="2:17" x14ac:dyDescent="0.2">
      <c r="B1292" s="35">
        <v>46994</v>
      </c>
      <c r="C1292" s="108">
        <f t="shared" si="31"/>
        <v>0</v>
      </c>
      <c r="D1292" s="108">
        <f>+'Weekly OPIS Data'!D1152</f>
        <v>0</v>
      </c>
      <c r="N1292" s="108">
        <f t="shared" si="32"/>
        <v>0</v>
      </c>
      <c r="O1292" s="108">
        <f>+'Weekly OPIS Data'!F1152</f>
        <v>0</v>
      </c>
      <c r="P1292" s="108"/>
      <c r="Q1292" s="108"/>
    </row>
    <row r="1293" spans="2:17" x14ac:dyDescent="0.2">
      <c r="B1293" s="35">
        <v>47001</v>
      </c>
      <c r="C1293" s="108">
        <f t="shared" si="31"/>
        <v>0</v>
      </c>
      <c r="D1293" s="108">
        <f>+'Weekly OPIS Data'!D1153</f>
        <v>0</v>
      </c>
      <c r="N1293" s="108">
        <f t="shared" si="32"/>
        <v>0</v>
      </c>
      <c r="O1293" s="108">
        <f>+'Weekly OPIS Data'!F1153</f>
        <v>0</v>
      </c>
      <c r="P1293" s="108"/>
      <c r="Q1293" s="108"/>
    </row>
    <row r="1294" spans="2:17" x14ac:dyDescent="0.2">
      <c r="B1294" s="35">
        <v>47008</v>
      </c>
      <c r="C1294" s="108">
        <f t="shared" si="31"/>
        <v>0</v>
      </c>
      <c r="D1294" s="108">
        <f>+'Weekly OPIS Data'!D1154</f>
        <v>0</v>
      </c>
      <c r="N1294" s="108">
        <f t="shared" si="32"/>
        <v>0</v>
      </c>
      <c r="O1294" s="108">
        <f>+'Weekly OPIS Data'!F1154</f>
        <v>0</v>
      </c>
      <c r="P1294" s="108"/>
      <c r="Q1294" s="108"/>
    </row>
    <row r="1295" spans="2:17" x14ac:dyDescent="0.2">
      <c r="B1295" s="35">
        <v>47015</v>
      </c>
      <c r="C1295" s="108">
        <f t="shared" si="31"/>
        <v>0</v>
      </c>
      <c r="D1295" s="108">
        <f>+'Weekly OPIS Data'!D1155</f>
        <v>0</v>
      </c>
      <c r="N1295" s="108">
        <f t="shared" si="32"/>
        <v>0</v>
      </c>
      <c r="O1295" s="108">
        <f>+'Weekly OPIS Data'!F1155</f>
        <v>0</v>
      </c>
      <c r="P1295" s="108"/>
      <c r="Q1295" s="108"/>
    </row>
    <row r="1296" spans="2:17" x14ac:dyDescent="0.2">
      <c r="B1296" s="35">
        <v>47022</v>
      </c>
      <c r="C1296" s="108">
        <f t="shared" si="31"/>
        <v>0</v>
      </c>
      <c r="D1296" s="108">
        <f>+'Weekly OPIS Data'!D1156</f>
        <v>0</v>
      </c>
      <c r="N1296" s="108">
        <f t="shared" si="32"/>
        <v>0</v>
      </c>
      <c r="O1296" s="108">
        <f>+'Weekly OPIS Data'!F1156</f>
        <v>0</v>
      </c>
      <c r="P1296" s="108"/>
      <c r="Q1296" s="108"/>
    </row>
    <row r="1297" spans="2:17" x14ac:dyDescent="0.2">
      <c r="B1297" s="35">
        <v>47029</v>
      </c>
      <c r="C1297" s="108">
        <f t="shared" si="31"/>
        <v>0</v>
      </c>
      <c r="D1297" s="108">
        <f>+'Weekly OPIS Data'!D1157</f>
        <v>0</v>
      </c>
      <c r="N1297" s="108">
        <f t="shared" si="32"/>
        <v>0</v>
      </c>
      <c r="O1297" s="108">
        <f>+'Weekly OPIS Data'!F1157</f>
        <v>0</v>
      </c>
      <c r="P1297" s="108"/>
      <c r="Q1297" s="108"/>
    </row>
    <row r="1298" spans="2:17" x14ac:dyDescent="0.2">
      <c r="B1298" s="35">
        <v>47036</v>
      </c>
      <c r="C1298" s="108">
        <f t="shared" si="31"/>
        <v>0</v>
      </c>
      <c r="D1298" s="108">
        <f>+'Weekly OPIS Data'!D1158</f>
        <v>0</v>
      </c>
      <c r="N1298" s="108">
        <f t="shared" si="32"/>
        <v>0</v>
      </c>
      <c r="O1298" s="108">
        <f>+'Weekly OPIS Data'!F1158</f>
        <v>0</v>
      </c>
      <c r="P1298" s="108"/>
      <c r="Q1298" s="108"/>
    </row>
    <row r="1299" spans="2:17" x14ac:dyDescent="0.2">
      <c r="B1299" s="35">
        <v>47043</v>
      </c>
      <c r="C1299" s="108">
        <f t="shared" si="31"/>
        <v>0</v>
      </c>
      <c r="D1299" s="108">
        <f>+'Weekly OPIS Data'!D1159</f>
        <v>0</v>
      </c>
      <c r="N1299" s="108">
        <f t="shared" si="32"/>
        <v>0</v>
      </c>
      <c r="O1299" s="108">
        <f>+'Weekly OPIS Data'!F1159</f>
        <v>0</v>
      </c>
      <c r="P1299" s="108"/>
      <c r="Q1299" s="108"/>
    </row>
    <row r="1300" spans="2:17" x14ac:dyDescent="0.2">
      <c r="B1300" s="35">
        <v>47050</v>
      </c>
      <c r="C1300" s="108">
        <f t="shared" si="31"/>
        <v>0</v>
      </c>
      <c r="D1300" s="108">
        <f>+'Weekly OPIS Data'!D1160</f>
        <v>0</v>
      </c>
      <c r="N1300" s="108">
        <f t="shared" si="32"/>
        <v>0</v>
      </c>
      <c r="O1300" s="108">
        <f>+'Weekly OPIS Data'!F1160</f>
        <v>0</v>
      </c>
      <c r="P1300" s="108"/>
      <c r="Q1300" s="108"/>
    </row>
    <row r="1301" spans="2:17" x14ac:dyDescent="0.2">
      <c r="B1301" s="35">
        <v>47057</v>
      </c>
      <c r="C1301" s="108">
        <f t="shared" si="31"/>
        <v>0</v>
      </c>
      <c r="D1301" s="108">
        <f>+'Weekly OPIS Data'!D1161</f>
        <v>0</v>
      </c>
      <c r="N1301" s="108">
        <f t="shared" si="32"/>
        <v>0</v>
      </c>
      <c r="O1301" s="108">
        <f>+'Weekly OPIS Data'!F1161</f>
        <v>0</v>
      </c>
      <c r="P1301" s="108"/>
      <c r="Q1301" s="108"/>
    </row>
    <row r="1302" spans="2:17" x14ac:dyDescent="0.2">
      <c r="B1302" s="35">
        <v>47064</v>
      </c>
      <c r="C1302" s="108">
        <f t="shared" si="31"/>
        <v>0</v>
      </c>
      <c r="D1302" s="108">
        <f>+'Weekly OPIS Data'!D1162</f>
        <v>0</v>
      </c>
      <c r="N1302" s="108">
        <f t="shared" si="32"/>
        <v>0</v>
      </c>
      <c r="O1302" s="108">
        <f>+'Weekly OPIS Data'!F1162</f>
        <v>0</v>
      </c>
      <c r="P1302" s="108"/>
      <c r="Q1302" s="108"/>
    </row>
    <row r="1303" spans="2:17" x14ac:dyDescent="0.2">
      <c r="B1303" s="35">
        <v>47071</v>
      </c>
      <c r="C1303" s="108">
        <f t="shared" si="31"/>
        <v>0</v>
      </c>
      <c r="D1303" s="108">
        <f>+'Weekly OPIS Data'!D1163</f>
        <v>0</v>
      </c>
      <c r="N1303" s="108">
        <f t="shared" si="32"/>
        <v>0</v>
      </c>
      <c r="O1303" s="108">
        <f>+'Weekly OPIS Data'!F1163</f>
        <v>0</v>
      </c>
      <c r="P1303" s="108"/>
      <c r="Q1303" s="108"/>
    </row>
    <row r="1304" spans="2:17" x14ac:dyDescent="0.2">
      <c r="B1304" s="35">
        <v>47078</v>
      </c>
      <c r="C1304" s="108">
        <f t="shared" si="31"/>
        <v>0</v>
      </c>
      <c r="D1304" s="108">
        <f>+'Weekly OPIS Data'!D1164</f>
        <v>0</v>
      </c>
      <c r="N1304" s="108">
        <f t="shared" si="32"/>
        <v>0</v>
      </c>
      <c r="O1304" s="108">
        <f>+'Weekly OPIS Data'!F1164</f>
        <v>0</v>
      </c>
      <c r="P1304" s="108"/>
      <c r="Q1304" s="108"/>
    </row>
    <row r="1305" spans="2:17" x14ac:dyDescent="0.2">
      <c r="B1305" s="35">
        <v>47085</v>
      </c>
      <c r="C1305" s="108">
        <f t="shared" si="31"/>
        <v>0</v>
      </c>
      <c r="D1305" s="108">
        <f>+'Weekly OPIS Data'!D1165</f>
        <v>0</v>
      </c>
      <c r="N1305" s="108">
        <f t="shared" si="32"/>
        <v>0</v>
      </c>
      <c r="O1305" s="108">
        <f>+'Weekly OPIS Data'!F1165</f>
        <v>0</v>
      </c>
      <c r="P1305" s="108"/>
      <c r="Q1305" s="108"/>
    </row>
    <row r="1306" spans="2:17" x14ac:dyDescent="0.2">
      <c r="B1306" s="35">
        <v>47092</v>
      </c>
      <c r="C1306" s="108">
        <f t="shared" si="31"/>
        <v>0</v>
      </c>
      <c r="D1306" s="108">
        <f>+'Weekly OPIS Data'!D1166</f>
        <v>0</v>
      </c>
      <c r="N1306" s="108">
        <f t="shared" si="32"/>
        <v>0</v>
      </c>
      <c r="O1306" s="108">
        <f>+'Weekly OPIS Data'!F1166</f>
        <v>0</v>
      </c>
      <c r="P1306" s="108"/>
      <c r="Q1306" s="108"/>
    </row>
    <row r="1307" spans="2:17" x14ac:dyDescent="0.2">
      <c r="B1307" s="35">
        <v>47099</v>
      </c>
      <c r="C1307" s="108">
        <f t="shared" si="31"/>
        <v>0</v>
      </c>
      <c r="D1307" s="108">
        <f>+'Weekly OPIS Data'!D1167</f>
        <v>0</v>
      </c>
      <c r="N1307" s="108">
        <f t="shared" si="32"/>
        <v>0</v>
      </c>
      <c r="O1307" s="108">
        <f>+'Weekly OPIS Data'!F1167</f>
        <v>0</v>
      </c>
      <c r="P1307" s="108"/>
      <c r="Q1307" s="108"/>
    </row>
    <row r="1308" spans="2:17" x14ac:dyDescent="0.2">
      <c r="B1308" s="35">
        <v>47106</v>
      </c>
      <c r="C1308" s="108">
        <f t="shared" si="31"/>
        <v>0</v>
      </c>
      <c r="D1308" s="108">
        <f>+'Weekly OPIS Data'!D1168</f>
        <v>0</v>
      </c>
      <c r="N1308" s="108">
        <f t="shared" si="32"/>
        <v>0</v>
      </c>
      <c r="O1308" s="108">
        <f>+'Weekly OPIS Data'!F1168</f>
        <v>0</v>
      </c>
      <c r="P1308" s="108"/>
      <c r="Q1308" s="108"/>
    </row>
    <row r="1309" spans="2:17" x14ac:dyDescent="0.2">
      <c r="B1309" s="35">
        <v>47113</v>
      </c>
      <c r="C1309" s="108">
        <f t="shared" si="31"/>
        <v>0</v>
      </c>
      <c r="D1309" s="108">
        <f>+'Weekly OPIS Data'!D1169</f>
        <v>0</v>
      </c>
      <c r="N1309" s="108">
        <f t="shared" si="32"/>
        <v>0</v>
      </c>
      <c r="O1309" s="108">
        <f>+'Weekly OPIS Data'!F1169</f>
        <v>0</v>
      </c>
      <c r="P1309" s="108"/>
      <c r="Q1309" s="108"/>
    </row>
    <row r="1310" spans="2:17" x14ac:dyDescent="0.2">
      <c r="B1310" s="35">
        <v>47120</v>
      </c>
      <c r="C1310" s="108">
        <f t="shared" si="31"/>
        <v>0</v>
      </c>
      <c r="D1310" s="108">
        <f>+'Weekly OPIS Data'!D1170</f>
        <v>0</v>
      </c>
      <c r="N1310" s="108">
        <f t="shared" si="32"/>
        <v>0</v>
      </c>
      <c r="O1310" s="108">
        <f>+'Weekly OPIS Data'!F1170</f>
        <v>0</v>
      </c>
      <c r="P1310" s="108"/>
      <c r="Q1310" s="108"/>
    </row>
    <row r="1311" spans="2:17" x14ac:dyDescent="0.2">
      <c r="B1311" s="35">
        <v>47127</v>
      </c>
      <c r="C1311" s="108">
        <f t="shared" si="31"/>
        <v>0</v>
      </c>
      <c r="D1311" s="108">
        <f>+'Weekly OPIS Data'!D1171</f>
        <v>0</v>
      </c>
      <c r="N1311" s="108">
        <f t="shared" si="32"/>
        <v>0</v>
      </c>
      <c r="O1311" s="108">
        <f>+'Weekly OPIS Data'!F1171</f>
        <v>0</v>
      </c>
      <c r="P1311" s="108"/>
      <c r="Q1311" s="108"/>
    </row>
    <row r="1312" spans="2:17" x14ac:dyDescent="0.2">
      <c r="B1312" s="35">
        <v>47134</v>
      </c>
      <c r="C1312" s="108">
        <f t="shared" si="31"/>
        <v>0</v>
      </c>
      <c r="D1312" s="108">
        <f>+'Weekly OPIS Data'!D1172</f>
        <v>0</v>
      </c>
      <c r="N1312" s="108">
        <f t="shared" si="32"/>
        <v>0</v>
      </c>
      <c r="O1312" s="108">
        <f>+'Weekly OPIS Data'!F1172</f>
        <v>0</v>
      </c>
      <c r="P1312" s="108"/>
      <c r="Q1312" s="108"/>
    </row>
    <row r="1313" spans="2:17" x14ac:dyDescent="0.2">
      <c r="B1313" s="35">
        <v>47141</v>
      </c>
      <c r="C1313" s="108">
        <f t="shared" si="31"/>
        <v>0</v>
      </c>
      <c r="D1313" s="108">
        <f>+'Weekly OPIS Data'!D1173</f>
        <v>0</v>
      </c>
      <c r="N1313" s="108">
        <f t="shared" si="32"/>
        <v>0</v>
      </c>
      <c r="O1313" s="108">
        <f>+'Weekly OPIS Data'!F1173</f>
        <v>0</v>
      </c>
      <c r="P1313" s="108"/>
      <c r="Q1313" s="108"/>
    </row>
    <row r="1314" spans="2:17" x14ac:dyDescent="0.2">
      <c r="B1314" s="35">
        <v>47148</v>
      </c>
      <c r="C1314" s="108">
        <f t="shared" si="31"/>
        <v>0</v>
      </c>
      <c r="D1314" s="108">
        <f>+'Weekly OPIS Data'!D1174</f>
        <v>0</v>
      </c>
      <c r="N1314" s="108">
        <f t="shared" si="32"/>
        <v>0</v>
      </c>
      <c r="O1314" s="108">
        <f>+'Weekly OPIS Data'!F1174</f>
        <v>0</v>
      </c>
      <c r="P1314" s="108"/>
      <c r="Q1314" s="108"/>
    </row>
    <row r="1315" spans="2:17" x14ac:dyDescent="0.2">
      <c r="B1315" s="35">
        <v>47155</v>
      </c>
      <c r="C1315" s="108">
        <f t="shared" si="31"/>
        <v>0</v>
      </c>
      <c r="D1315" s="108">
        <f>+'Weekly OPIS Data'!D1175</f>
        <v>0</v>
      </c>
      <c r="N1315" s="108">
        <f t="shared" si="32"/>
        <v>0</v>
      </c>
      <c r="O1315" s="108">
        <f>+'Weekly OPIS Data'!F1175</f>
        <v>0</v>
      </c>
      <c r="P1315" s="108"/>
      <c r="Q1315" s="108"/>
    </row>
    <row r="1316" spans="2:17" x14ac:dyDescent="0.2">
      <c r="B1316" s="35">
        <v>47162</v>
      </c>
      <c r="C1316" s="108">
        <f t="shared" si="31"/>
        <v>0</v>
      </c>
      <c r="D1316" s="108">
        <f>+'Weekly OPIS Data'!D1176</f>
        <v>0</v>
      </c>
      <c r="N1316" s="108">
        <f t="shared" si="32"/>
        <v>0</v>
      </c>
      <c r="O1316" s="108">
        <f>+'Weekly OPIS Data'!F1176</f>
        <v>0</v>
      </c>
      <c r="P1316" s="108"/>
      <c r="Q1316" s="108"/>
    </row>
    <row r="1317" spans="2:17" x14ac:dyDescent="0.2">
      <c r="B1317" s="35">
        <v>47169</v>
      </c>
      <c r="C1317" s="108">
        <f t="shared" si="31"/>
        <v>0</v>
      </c>
      <c r="D1317" s="108">
        <f>+'Weekly OPIS Data'!D1177</f>
        <v>0</v>
      </c>
      <c r="N1317" s="108">
        <f t="shared" si="32"/>
        <v>0</v>
      </c>
      <c r="O1317" s="108">
        <f>+'Weekly OPIS Data'!F1177</f>
        <v>0</v>
      </c>
      <c r="P1317" s="108"/>
      <c r="Q1317" s="108"/>
    </row>
    <row r="1318" spans="2:17" x14ac:dyDescent="0.2">
      <c r="B1318" s="35">
        <v>47176</v>
      </c>
      <c r="C1318" s="108">
        <f t="shared" si="31"/>
        <v>0</v>
      </c>
      <c r="D1318" s="108">
        <f>+'Weekly OPIS Data'!D1178</f>
        <v>0</v>
      </c>
      <c r="N1318" s="108">
        <f t="shared" si="32"/>
        <v>0</v>
      </c>
      <c r="O1318" s="108">
        <f>+'Weekly OPIS Data'!F1178</f>
        <v>0</v>
      </c>
      <c r="P1318" s="108"/>
      <c r="Q1318" s="108"/>
    </row>
    <row r="1319" spans="2:17" x14ac:dyDescent="0.2">
      <c r="B1319" s="35">
        <v>47183</v>
      </c>
      <c r="C1319" s="108">
        <f t="shared" si="31"/>
        <v>0</v>
      </c>
      <c r="D1319" s="108">
        <f>+'Weekly OPIS Data'!D1179</f>
        <v>0</v>
      </c>
      <c r="N1319" s="108">
        <f t="shared" si="32"/>
        <v>0</v>
      </c>
      <c r="O1319" s="108">
        <f>+'Weekly OPIS Data'!F1179</f>
        <v>0</v>
      </c>
      <c r="P1319" s="108"/>
      <c r="Q1319" s="108"/>
    </row>
    <row r="1320" spans="2:17" x14ac:dyDescent="0.2">
      <c r="B1320" s="35">
        <v>47190</v>
      </c>
      <c r="C1320" s="108">
        <f t="shared" si="31"/>
        <v>0</v>
      </c>
      <c r="D1320" s="108">
        <f>+'Weekly OPIS Data'!D1180</f>
        <v>0</v>
      </c>
      <c r="N1320" s="108">
        <f t="shared" si="32"/>
        <v>0</v>
      </c>
      <c r="O1320" s="108">
        <f>+'Weekly OPIS Data'!F1180</f>
        <v>0</v>
      </c>
      <c r="P1320" s="108"/>
      <c r="Q1320" s="108"/>
    </row>
    <row r="1321" spans="2:17" x14ac:dyDescent="0.2">
      <c r="B1321" s="35">
        <v>47197</v>
      </c>
      <c r="C1321" s="108">
        <f t="shared" si="31"/>
        <v>0</v>
      </c>
      <c r="D1321" s="108">
        <f>+'Weekly OPIS Data'!D1181</f>
        <v>0</v>
      </c>
      <c r="N1321" s="108">
        <f t="shared" si="32"/>
        <v>0</v>
      </c>
      <c r="O1321" s="108">
        <f>+'Weekly OPIS Data'!F1181</f>
        <v>0</v>
      </c>
      <c r="P1321" s="108"/>
      <c r="Q1321" s="108"/>
    </row>
    <row r="1322" spans="2:17" x14ac:dyDescent="0.2">
      <c r="B1322" s="35">
        <v>47204</v>
      </c>
      <c r="C1322" s="108">
        <f t="shared" si="31"/>
        <v>0</v>
      </c>
      <c r="D1322" s="108">
        <f>+'Weekly OPIS Data'!D1182</f>
        <v>0</v>
      </c>
      <c r="N1322" s="108">
        <f t="shared" si="32"/>
        <v>0</v>
      </c>
      <c r="O1322" s="108">
        <f>+'Weekly OPIS Data'!F1182</f>
        <v>0</v>
      </c>
      <c r="P1322" s="108"/>
      <c r="Q1322" s="108"/>
    </row>
    <row r="1323" spans="2:17" x14ac:dyDescent="0.2">
      <c r="B1323" s="35">
        <v>47211</v>
      </c>
      <c r="C1323" s="108">
        <f t="shared" si="31"/>
        <v>0</v>
      </c>
      <c r="D1323" s="108">
        <f>+'Weekly OPIS Data'!D1183</f>
        <v>0</v>
      </c>
      <c r="N1323" s="108">
        <f t="shared" si="32"/>
        <v>0</v>
      </c>
      <c r="O1323" s="108">
        <f>+'Weekly OPIS Data'!F1183</f>
        <v>0</v>
      </c>
      <c r="P1323" s="108"/>
      <c r="Q1323" s="108"/>
    </row>
    <row r="1324" spans="2:17" x14ac:dyDescent="0.2">
      <c r="B1324" s="35">
        <v>47218</v>
      </c>
      <c r="C1324" s="108">
        <f t="shared" si="31"/>
        <v>0</v>
      </c>
      <c r="D1324" s="108">
        <f>+'Weekly OPIS Data'!D1184</f>
        <v>0</v>
      </c>
      <c r="N1324" s="108">
        <f t="shared" si="32"/>
        <v>0</v>
      </c>
      <c r="O1324" s="108">
        <f>+'Weekly OPIS Data'!F1184</f>
        <v>0</v>
      </c>
      <c r="P1324" s="108"/>
      <c r="Q1324" s="108"/>
    </row>
    <row r="1325" spans="2:17" x14ac:dyDescent="0.2">
      <c r="B1325" s="35">
        <v>47225</v>
      </c>
      <c r="C1325" s="108">
        <f t="shared" si="31"/>
        <v>0</v>
      </c>
      <c r="D1325" s="108">
        <f>+'Weekly OPIS Data'!D1185</f>
        <v>0</v>
      </c>
      <c r="N1325" s="108">
        <f t="shared" si="32"/>
        <v>0</v>
      </c>
      <c r="O1325" s="108">
        <f>+'Weekly OPIS Data'!F1185</f>
        <v>0</v>
      </c>
      <c r="P1325" s="108"/>
      <c r="Q1325" s="108"/>
    </row>
    <row r="1326" spans="2:17" x14ac:dyDescent="0.2">
      <c r="B1326" s="35">
        <v>47232</v>
      </c>
      <c r="C1326" s="108">
        <f t="shared" si="31"/>
        <v>0</v>
      </c>
      <c r="D1326" s="108">
        <f>+'Weekly OPIS Data'!D1186</f>
        <v>0</v>
      </c>
      <c r="N1326" s="108">
        <f t="shared" si="32"/>
        <v>0</v>
      </c>
      <c r="O1326" s="108">
        <f>+'Weekly OPIS Data'!F1186</f>
        <v>0</v>
      </c>
      <c r="P1326" s="108"/>
      <c r="Q1326" s="108"/>
    </row>
    <row r="1327" spans="2:17" x14ac:dyDescent="0.2">
      <c r="B1327" s="35">
        <v>47239</v>
      </c>
      <c r="C1327" s="108">
        <f t="shared" si="31"/>
        <v>0</v>
      </c>
      <c r="D1327" s="108">
        <f>+'Weekly OPIS Data'!D1187</f>
        <v>0</v>
      </c>
      <c r="N1327" s="108">
        <f t="shared" si="32"/>
        <v>0</v>
      </c>
      <c r="O1327" s="108">
        <f>+'Weekly OPIS Data'!F1187</f>
        <v>0</v>
      </c>
      <c r="P1327" s="108"/>
      <c r="Q1327" s="108"/>
    </row>
    <row r="1328" spans="2:17" x14ac:dyDescent="0.2">
      <c r="B1328" s="35">
        <v>47246</v>
      </c>
      <c r="C1328" s="108">
        <f t="shared" si="31"/>
        <v>0</v>
      </c>
      <c r="D1328" s="108">
        <f>+'Weekly OPIS Data'!D1188</f>
        <v>0</v>
      </c>
      <c r="N1328" s="108">
        <f t="shared" si="32"/>
        <v>0</v>
      </c>
      <c r="O1328" s="108">
        <f>+'Weekly OPIS Data'!F1188</f>
        <v>0</v>
      </c>
      <c r="P1328" s="108"/>
      <c r="Q1328" s="108"/>
    </row>
    <row r="1329" spans="2:17" x14ac:dyDescent="0.2">
      <c r="B1329" s="35">
        <v>47253</v>
      </c>
      <c r="C1329" s="108">
        <f t="shared" si="31"/>
        <v>0</v>
      </c>
      <c r="D1329" s="108">
        <f>+'Weekly OPIS Data'!D1189</f>
        <v>0</v>
      </c>
      <c r="N1329" s="108">
        <f t="shared" si="32"/>
        <v>0</v>
      </c>
      <c r="O1329" s="108">
        <f>+'Weekly OPIS Data'!F1189</f>
        <v>0</v>
      </c>
      <c r="P1329" s="108"/>
      <c r="Q1329" s="108"/>
    </row>
    <row r="1330" spans="2:17" x14ac:dyDescent="0.2">
      <c r="B1330" s="35">
        <v>47260</v>
      </c>
      <c r="C1330" s="108">
        <f t="shared" si="31"/>
        <v>0</v>
      </c>
      <c r="D1330" s="108">
        <f>+'Weekly OPIS Data'!D1190</f>
        <v>0</v>
      </c>
      <c r="N1330" s="108">
        <f t="shared" si="32"/>
        <v>0</v>
      </c>
      <c r="O1330" s="108">
        <f>+'Weekly OPIS Data'!F1190</f>
        <v>0</v>
      </c>
      <c r="P1330" s="108"/>
      <c r="Q1330" s="108"/>
    </row>
    <row r="1331" spans="2:17" x14ac:dyDescent="0.2">
      <c r="B1331" s="35">
        <v>47267</v>
      </c>
      <c r="C1331" s="108">
        <f t="shared" si="31"/>
        <v>0</v>
      </c>
      <c r="D1331" s="108">
        <f>+'Weekly OPIS Data'!D1191</f>
        <v>0</v>
      </c>
      <c r="N1331" s="108">
        <f t="shared" si="32"/>
        <v>0</v>
      </c>
      <c r="O1331" s="108">
        <f>+'Weekly OPIS Data'!F1191</f>
        <v>0</v>
      </c>
      <c r="P1331" s="108"/>
      <c r="Q1331" s="108"/>
    </row>
    <row r="1332" spans="2:17" x14ac:dyDescent="0.2">
      <c r="B1332" s="35">
        <v>47274</v>
      </c>
      <c r="C1332" s="108">
        <f t="shared" si="31"/>
        <v>0</v>
      </c>
      <c r="D1332" s="108">
        <f>+'Weekly OPIS Data'!D1192</f>
        <v>0</v>
      </c>
      <c r="N1332" s="108">
        <f t="shared" si="32"/>
        <v>0</v>
      </c>
      <c r="O1332" s="108">
        <f>+'Weekly OPIS Data'!F1192</f>
        <v>0</v>
      </c>
      <c r="P1332" s="108"/>
      <c r="Q1332" s="108"/>
    </row>
    <row r="1333" spans="2:17" x14ac:dyDescent="0.2">
      <c r="B1333" s="35">
        <v>47281</v>
      </c>
      <c r="C1333" s="108">
        <f t="shared" si="31"/>
        <v>0</v>
      </c>
      <c r="D1333" s="108">
        <f>+'Weekly OPIS Data'!D1193</f>
        <v>0</v>
      </c>
      <c r="N1333" s="108">
        <f t="shared" si="32"/>
        <v>0</v>
      </c>
      <c r="O1333" s="108">
        <f>+'Weekly OPIS Data'!F1193</f>
        <v>0</v>
      </c>
      <c r="P1333" s="108"/>
      <c r="Q1333" s="108"/>
    </row>
    <row r="1334" spans="2:17" x14ac:dyDescent="0.2">
      <c r="B1334" s="35">
        <v>47288</v>
      </c>
      <c r="C1334" s="108">
        <f t="shared" si="31"/>
        <v>0</v>
      </c>
      <c r="D1334" s="108">
        <f>+'Weekly OPIS Data'!D1194</f>
        <v>0</v>
      </c>
      <c r="N1334" s="108">
        <f t="shared" si="32"/>
        <v>0</v>
      </c>
      <c r="O1334" s="108">
        <f>+'Weekly OPIS Data'!F1194</f>
        <v>0</v>
      </c>
      <c r="P1334" s="108"/>
      <c r="Q1334" s="108"/>
    </row>
    <row r="1335" spans="2:17" x14ac:dyDescent="0.2">
      <c r="B1335" s="35">
        <v>47295</v>
      </c>
      <c r="C1335" s="108">
        <f t="shared" si="31"/>
        <v>0</v>
      </c>
      <c r="D1335" s="108">
        <f>+'Weekly OPIS Data'!D1195</f>
        <v>0</v>
      </c>
      <c r="N1335" s="108">
        <f t="shared" si="32"/>
        <v>0</v>
      </c>
      <c r="O1335" s="108">
        <f>+'Weekly OPIS Data'!F1195</f>
        <v>0</v>
      </c>
      <c r="P1335" s="108"/>
      <c r="Q1335" s="108"/>
    </row>
    <row r="1336" spans="2:17" x14ac:dyDescent="0.2">
      <c r="B1336" s="35">
        <v>47302</v>
      </c>
      <c r="C1336" s="108">
        <f t="shared" si="31"/>
        <v>0</v>
      </c>
      <c r="D1336" s="108">
        <f>+'Weekly OPIS Data'!D1196</f>
        <v>0</v>
      </c>
      <c r="N1336" s="108">
        <f t="shared" si="32"/>
        <v>0</v>
      </c>
      <c r="O1336" s="108">
        <f>+'Weekly OPIS Data'!F1196</f>
        <v>0</v>
      </c>
      <c r="P1336" s="108"/>
      <c r="Q1336" s="108"/>
    </row>
    <row r="1337" spans="2:17" x14ac:dyDescent="0.2">
      <c r="B1337" s="35">
        <v>47309</v>
      </c>
      <c r="C1337" s="108">
        <f t="shared" ref="C1337:C1400" si="33">D1337</f>
        <v>0</v>
      </c>
      <c r="D1337" s="108">
        <f>+'Weekly OPIS Data'!D1197</f>
        <v>0</v>
      </c>
      <c r="N1337" s="108">
        <f t="shared" ref="N1337:N1400" si="34">O1337</f>
        <v>0</v>
      </c>
      <c r="O1337" s="108">
        <f>+'Weekly OPIS Data'!F1197</f>
        <v>0</v>
      </c>
      <c r="P1337" s="108"/>
      <c r="Q1337" s="108"/>
    </row>
    <row r="1338" spans="2:17" x14ac:dyDescent="0.2">
      <c r="B1338" s="35">
        <v>47316</v>
      </c>
      <c r="C1338" s="108">
        <f t="shared" si="33"/>
        <v>0</v>
      </c>
      <c r="D1338" s="108">
        <f>+'Weekly OPIS Data'!D1198</f>
        <v>0</v>
      </c>
      <c r="N1338" s="108">
        <f t="shared" si="34"/>
        <v>0</v>
      </c>
      <c r="O1338" s="108">
        <f>+'Weekly OPIS Data'!F1198</f>
        <v>0</v>
      </c>
      <c r="P1338" s="108"/>
      <c r="Q1338" s="108"/>
    </row>
    <row r="1339" spans="2:17" x14ac:dyDescent="0.2">
      <c r="B1339" s="35">
        <v>47323</v>
      </c>
      <c r="C1339" s="108">
        <f t="shared" si="33"/>
        <v>0</v>
      </c>
      <c r="D1339" s="108">
        <f>+'Weekly OPIS Data'!D1199</f>
        <v>0</v>
      </c>
      <c r="N1339" s="108">
        <f t="shared" si="34"/>
        <v>0</v>
      </c>
      <c r="O1339" s="108">
        <f>+'Weekly OPIS Data'!F1199</f>
        <v>0</v>
      </c>
      <c r="P1339" s="108"/>
      <c r="Q1339" s="108"/>
    </row>
    <row r="1340" spans="2:17" x14ac:dyDescent="0.2">
      <c r="B1340" s="35">
        <v>47330</v>
      </c>
      <c r="C1340" s="108">
        <f t="shared" si="33"/>
        <v>0</v>
      </c>
      <c r="D1340" s="108">
        <f>+'Weekly OPIS Data'!D1200</f>
        <v>0</v>
      </c>
      <c r="N1340" s="108">
        <f t="shared" si="34"/>
        <v>0</v>
      </c>
      <c r="O1340" s="108">
        <f>+'Weekly OPIS Data'!F1200</f>
        <v>0</v>
      </c>
      <c r="P1340" s="108"/>
      <c r="Q1340" s="108"/>
    </row>
    <row r="1341" spans="2:17" x14ac:dyDescent="0.2">
      <c r="B1341" s="35">
        <v>47337</v>
      </c>
      <c r="C1341" s="108">
        <f t="shared" si="33"/>
        <v>0</v>
      </c>
      <c r="D1341" s="108">
        <f>+'Weekly OPIS Data'!D1201</f>
        <v>0</v>
      </c>
      <c r="N1341" s="108">
        <f t="shared" si="34"/>
        <v>0</v>
      </c>
      <c r="O1341" s="108">
        <f>+'Weekly OPIS Data'!F1201</f>
        <v>0</v>
      </c>
      <c r="P1341" s="108"/>
      <c r="Q1341" s="108"/>
    </row>
    <row r="1342" spans="2:17" x14ac:dyDescent="0.2">
      <c r="B1342" s="35">
        <v>47344</v>
      </c>
      <c r="C1342" s="108">
        <f t="shared" si="33"/>
        <v>0</v>
      </c>
      <c r="D1342" s="108">
        <f>+'Weekly OPIS Data'!D1202</f>
        <v>0</v>
      </c>
      <c r="N1342" s="108">
        <f t="shared" si="34"/>
        <v>0</v>
      </c>
      <c r="O1342" s="108">
        <f>+'Weekly OPIS Data'!F1202</f>
        <v>0</v>
      </c>
      <c r="P1342" s="108"/>
      <c r="Q1342" s="108"/>
    </row>
    <row r="1343" spans="2:17" x14ac:dyDescent="0.2">
      <c r="B1343" s="35">
        <v>47351</v>
      </c>
      <c r="C1343" s="108">
        <f t="shared" si="33"/>
        <v>0</v>
      </c>
      <c r="D1343" s="108">
        <f>+'Weekly OPIS Data'!D1203</f>
        <v>0</v>
      </c>
      <c r="N1343" s="108">
        <f t="shared" si="34"/>
        <v>0</v>
      </c>
      <c r="O1343" s="108">
        <f>+'Weekly OPIS Data'!F1203</f>
        <v>0</v>
      </c>
      <c r="P1343" s="108"/>
      <c r="Q1343" s="108"/>
    </row>
    <row r="1344" spans="2:17" x14ac:dyDescent="0.2">
      <c r="B1344" s="35">
        <v>47358</v>
      </c>
      <c r="C1344" s="108">
        <f t="shared" si="33"/>
        <v>0</v>
      </c>
      <c r="D1344" s="108">
        <f>+'Weekly OPIS Data'!D1204</f>
        <v>0</v>
      </c>
      <c r="N1344" s="108">
        <f t="shared" si="34"/>
        <v>0</v>
      </c>
      <c r="O1344" s="108">
        <f>+'Weekly OPIS Data'!F1204</f>
        <v>0</v>
      </c>
      <c r="P1344" s="108"/>
      <c r="Q1344" s="108"/>
    </row>
    <row r="1345" spans="2:17" x14ac:dyDescent="0.2">
      <c r="B1345" s="35">
        <v>47365</v>
      </c>
      <c r="C1345" s="108">
        <f t="shared" si="33"/>
        <v>0</v>
      </c>
      <c r="D1345" s="108">
        <f>+'Weekly OPIS Data'!D1205</f>
        <v>0</v>
      </c>
      <c r="N1345" s="108">
        <f t="shared" si="34"/>
        <v>0</v>
      </c>
      <c r="O1345" s="108">
        <f>+'Weekly OPIS Data'!F1205</f>
        <v>0</v>
      </c>
      <c r="P1345" s="108"/>
      <c r="Q1345" s="108"/>
    </row>
    <row r="1346" spans="2:17" x14ac:dyDescent="0.2">
      <c r="B1346" s="35">
        <v>47372</v>
      </c>
      <c r="C1346" s="108">
        <f t="shared" si="33"/>
        <v>0</v>
      </c>
      <c r="D1346" s="108">
        <f>+'Weekly OPIS Data'!D1206</f>
        <v>0</v>
      </c>
      <c r="N1346" s="108">
        <f t="shared" si="34"/>
        <v>0</v>
      </c>
      <c r="O1346" s="108">
        <f>+'Weekly OPIS Data'!F1206</f>
        <v>0</v>
      </c>
      <c r="P1346" s="108"/>
      <c r="Q1346" s="108"/>
    </row>
    <row r="1347" spans="2:17" x14ac:dyDescent="0.2">
      <c r="B1347" s="35">
        <v>47379</v>
      </c>
      <c r="C1347" s="108">
        <f t="shared" si="33"/>
        <v>0</v>
      </c>
      <c r="D1347" s="108">
        <f>+'Weekly OPIS Data'!D1207</f>
        <v>0</v>
      </c>
      <c r="N1347" s="108">
        <f t="shared" si="34"/>
        <v>0</v>
      </c>
      <c r="O1347" s="108">
        <f>+'Weekly OPIS Data'!F1207</f>
        <v>0</v>
      </c>
      <c r="P1347" s="108"/>
      <c r="Q1347" s="108"/>
    </row>
    <row r="1348" spans="2:17" x14ac:dyDescent="0.2">
      <c r="B1348" s="35">
        <v>47386</v>
      </c>
      <c r="C1348" s="108">
        <f t="shared" si="33"/>
        <v>0</v>
      </c>
      <c r="D1348" s="108">
        <f>+'Weekly OPIS Data'!D1208</f>
        <v>0</v>
      </c>
      <c r="N1348" s="108">
        <f t="shared" si="34"/>
        <v>0</v>
      </c>
      <c r="O1348" s="108">
        <f>+'Weekly OPIS Data'!F1208</f>
        <v>0</v>
      </c>
      <c r="P1348" s="108"/>
      <c r="Q1348" s="108"/>
    </row>
    <row r="1349" spans="2:17" x14ac:dyDescent="0.2">
      <c r="B1349" s="35">
        <v>47393</v>
      </c>
      <c r="C1349" s="108">
        <f t="shared" si="33"/>
        <v>0</v>
      </c>
      <c r="D1349" s="108">
        <f>+'Weekly OPIS Data'!D1209</f>
        <v>0</v>
      </c>
      <c r="N1349" s="108">
        <f t="shared" si="34"/>
        <v>0</v>
      </c>
      <c r="O1349" s="108">
        <f>+'Weekly OPIS Data'!F1209</f>
        <v>0</v>
      </c>
      <c r="P1349" s="108"/>
      <c r="Q1349" s="108"/>
    </row>
    <row r="1350" spans="2:17" x14ac:dyDescent="0.2">
      <c r="B1350" s="35">
        <v>47400</v>
      </c>
      <c r="C1350" s="108">
        <f t="shared" si="33"/>
        <v>0</v>
      </c>
      <c r="D1350" s="108">
        <f>+'Weekly OPIS Data'!D1210</f>
        <v>0</v>
      </c>
      <c r="N1350" s="108">
        <f t="shared" si="34"/>
        <v>0</v>
      </c>
      <c r="O1350" s="108">
        <f>+'Weekly OPIS Data'!F1210</f>
        <v>0</v>
      </c>
      <c r="P1350" s="108"/>
      <c r="Q1350" s="108"/>
    </row>
    <row r="1351" spans="2:17" x14ac:dyDescent="0.2">
      <c r="B1351" s="35">
        <v>47407</v>
      </c>
      <c r="C1351" s="108">
        <f t="shared" si="33"/>
        <v>0</v>
      </c>
      <c r="D1351" s="108">
        <f>+'Weekly OPIS Data'!D1211</f>
        <v>0</v>
      </c>
      <c r="N1351" s="108">
        <f t="shared" si="34"/>
        <v>0</v>
      </c>
      <c r="O1351" s="108">
        <f>+'Weekly OPIS Data'!F1211</f>
        <v>0</v>
      </c>
      <c r="P1351" s="108"/>
      <c r="Q1351" s="108"/>
    </row>
    <row r="1352" spans="2:17" x14ac:dyDescent="0.2">
      <c r="B1352" s="35">
        <v>47414</v>
      </c>
      <c r="C1352" s="108">
        <f t="shared" si="33"/>
        <v>0</v>
      </c>
      <c r="D1352" s="108">
        <f>+'Weekly OPIS Data'!D1212</f>
        <v>0</v>
      </c>
      <c r="N1352" s="108">
        <f t="shared" si="34"/>
        <v>0</v>
      </c>
      <c r="O1352" s="108">
        <f>+'Weekly OPIS Data'!F1212</f>
        <v>0</v>
      </c>
      <c r="P1352" s="108"/>
      <c r="Q1352" s="108"/>
    </row>
    <row r="1353" spans="2:17" x14ac:dyDescent="0.2">
      <c r="B1353" s="35">
        <v>47421</v>
      </c>
      <c r="C1353" s="108">
        <f t="shared" si="33"/>
        <v>0</v>
      </c>
      <c r="D1353" s="108">
        <f>+'Weekly OPIS Data'!D1213</f>
        <v>0</v>
      </c>
      <c r="N1353" s="108">
        <f t="shared" si="34"/>
        <v>0</v>
      </c>
      <c r="O1353" s="108">
        <f>+'Weekly OPIS Data'!F1213</f>
        <v>0</v>
      </c>
      <c r="P1353" s="108"/>
      <c r="Q1353" s="108"/>
    </row>
    <row r="1354" spans="2:17" x14ac:dyDescent="0.2">
      <c r="B1354" s="35">
        <v>47428</v>
      </c>
      <c r="C1354" s="108">
        <f t="shared" si="33"/>
        <v>0</v>
      </c>
      <c r="D1354" s="108">
        <f>+'Weekly OPIS Data'!D1214</f>
        <v>0</v>
      </c>
      <c r="N1354" s="108">
        <f t="shared" si="34"/>
        <v>0</v>
      </c>
      <c r="O1354" s="108">
        <f>+'Weekly OPIS Data'!F1214</f>
        <v>0</v>
      </c>
      <c r="P1354" s="108"/>
      <c r="Q1354" s="108"/>
    </row>
    <row r="1355" spans="2:17" x14ac:dyDescent="0.2">
      <c r="B1355" s="35">
        <v>47435</v>
      </c>
      <c r="C1355" s="108">
        <f t="shared" si="33"/>
        <v>0</v>
      </c>
      <c r="D1355" s="108">
        <f>+'Weekly OPIS Data'!D1215</f>
        <v>0</v>
      </c>
      <c r="N1355" s="108">
        <f t="shared" si="34"/>
        <v>0</v>
      </c>
      <c r="O1355" s="108">
        <f>+'Weekly OPIS Data'!F1215</f>
        <v>0</v>
      </c>
      <c r="P1355" s="108"/>
      <c r="Q1355" s="108"/>
    </row>
    <row r="1356" spans="2:17" x14ac:dyDescent="0.2">
      <c r="B1356" s="35">
        <v>47442</v>
      </c>
      <c r="C1356" s="108">
        <f t="shared" si="33"/>
        <v>0</v>
      </c>
      <c r="D1356" s="108">
        <f>+'Weekly OPIS Data'!D1216</f>
        <v>0</v>
      </c>
      <c r="N1356" s="108">
        <f t="shared" si="34"/>
        <v>0</v>
      </c>
      <c r="O1356" s="108">
        <f>+'Weekly OPIS Data'!F1216</f>
        <v>0</v>
      </c>
      <c r="P1356" s="108"/>
      <c r="Q1356" s="108"/>
    </row>
    <row r="1357" spans="2:17" x14ac:dyDescent="0.2">
      <c r="B1357" s="35">
        <v>47449</v>
      </c>
      <c r="C1357" s="108">
        <f t="shared" si="33"/>
        <v>0</v>
      </c>
      <c r="D1357" s="108">
        <f>+'Weekly OPIS Data'!D1217</f>
        <v>0</v>
      </c>
      <c r="N1357" s="108">
        <f t="shared" si="34"/>
        <v>0</v>
      </c>
      <c r="O1357" s="108">
        <f>+'Weekly OPIS Data'!F1217</f>
        <v>0</v>
      </c>
      <c r="P1357" s="108"/>
      <c r="Q1357" s="108"/>
    </row>
    <row r="1358" spans="2:17" x14ac:dyDescent="0.2">
      <c r="B1358" s="35">
        <v>47456</v>
      </c>
      <c r="C1358" s="108">
        <f t="shared" si="33"/>
        <v>0</v>
      </c>
      <c r="D1358" s="108">
        <f>+'Weekly OPIS Data'!D1218</f>
        <v>0</v>
      </c>
      <c r="N1358" s="108">
        <f t="shared" si="34"/>
        <v>0</v>
      </c>
      <c r="O1358" s="108">
        <f>+'Weekly OPIS Data'!F1218</f>
        <v>0</v>
      </c>
      <c r="P1358" s="108"/>
      <c r="Q1358" s="108"/>
    </row>
    <row r="1359" spans="2:17" x14ac:dyDescent="0.2">
      <c r="B1359" s="35">
        <v>47463</v>
      </c>
      <c r="C1359" s="108">
        <f t="shared" si="33"/>
        <v>0</v>
      </c>
      <c r="D1359" s="108">
        <f>+'Weekly OPIS Data'!D1219</f>
        <v>0</v>
      </c>
      <c r="N1359" s="108">
        <f t="shared" si="34"/>
        <v>0</v>
      </c>
      <c r="O1359" s="108">
        <f>+'Weekly OPIS Data'!F1219</f>
        <v>0</v>
      </c>
      <c r="P1359" s="108"/>
      <c r="Q1359" s="108"/>
    </row>
    <row r="1360" spans="2:17" x14ac:dyDescent="0.2">
      <c r="B1360" s="35">
        <v>47470</v>
      </c>
      <c r="C1360" s="108">
        <f t="shared" si="33"/>
        <v>0</v>
      </c>
      <c r="D1360" s="108">
        <f>+'Weekly OPIS Data'!D1220</f>
        <v>0</v>
      </c>
      <c r="N1360" s="108">
        <f t="shared" si="34"/>
        <v>0</v>
      </c>
      <c r="O1360" s="108">
        <f>+'Weekly OPIS Data'!F1220</f>
        <v>0</v>
      </c>
      <c r="P1360" s="108"/>
      <c r="Q1360" s="108"/>
    </row>
    <row r="1361" spans="2:17" x14ac:dyDescent="0.2">
      <c r="B1361" s="35">
        <v>47477</v>
      </c>
      <c r="C1361" s="108">
        <f t="shared" si="33"/>
        <v>0</v>
      </c>
      <c r="D1361" s="108">
        <f>+'Weekly OPIS Data'!D1221</f>
        <v>0</v>
      </c>
      <c r="N1361" s="108">
        <f t="shared" si="34"/>
        <v>0</v>
      </c>
      <c r="O1361" s="108">
        <f>+'Weekly OPIS Data'!F1221</f>
        <v>0</v>
      </c>
      <c r="P1361" s="108"/>
      <c r="Q1361" s="108"/>
    </row>
    <row r="1362" spans="2:17" x14ac:dyDescent="0.2">
      <c r="B1362" s="35">
        <v>47484</v>
      </c>
      <c r="C1362" s="108">
        <f t="shared" si="33"/>
        <v>0</v>
      </c>
      <c r="D1362" s="108">
        <f>+'Weekly OPIS Data'!D1222</f>
        <v>0</v>
      </c>
      <c r="N1362" s="108">
        <f t="shared" si="34"/>
        <v>0</v>
      </c>
      <c r="O1362" s="108">
        <f>+'Weekly OPIS Data'!F1222</f>
        <v>0</v>
      </c>
      <c r="P1362" s="108"/>
      <c r="Q1362" s="108"/>
    </row>
    <row r="1363" spans="2:17" x14ac:dyDescent="0.2">
      <c r="B1363" s="35">
        <v>47491</v>
      </c>
      <c r="C1363" s="108">
        <f t="shared" si="33"/>
        <v>0</v>
      </c>
      <c r="D1363" s="108">
        <f>+'Weekly OPIS Data'!D1223</f>
        <v>0</v>
      </c>
      <c r="N1363" s="108">
        <f t="shared" si="34"/>
        <v>0</v>
      </c>
      <c r="O1363" s="108">
        <f>+'Weekly OPIS Data'!F1223</f>
        <v>0</v>
      </c>
      <c r="P1363" s="108"/>
      <c r="Q1363" s="108"/>
    </row>
    <row r="1364" spans="2:17" x14ac:dyDescent="0.2">
      <c r="B1364" s="35">
        <v>47498</v>
      </c>
      <c r="C1364" s="108">
        <f t="shared" si="33"/>
        <v>0</v>
      </c>
      <c r="D1364" s="108">
        <f>+'Weekly OPIS Data'!D1224</f>
        <v>0</v>
      </c>
      <c r="N1364" s="108">
        <f t="shared" si="34"/>
        <v>0</v>
      </c>
      <c r="O1364" s="108">
        <f>+'Weekly OPIS Data'!F1224</f>
        <v>0</v>
      </c>
      <c r="P1364" s="108"/>
      <c r="Q1364" s="108"/>
    </row>
    <row r="1365" spans="2:17" x14ac:dyDescent="0.2">
      <c r="B1365" s="35">
        <v>47505</v>
      </c>
      <c r="C1365" s="108">
        <f t="shared" si="33"/>
        <v>0</v>
      </c>
      <c r="D1365" s="108">
        <f>+'Weekly OPIS Data'!D1225</f>
        <v>0</v>
      </c>
      <c r="N1365" s="108">
        <f t="shared" si="34"/>
        <v>0</v>
      </c>
      <c r="O1365" s="108">
        <f>+'Weekly OPIS Data'!F1225</f>
        <v>0</v>
      </c>
      <c r="P1365" s="108"/>
      <c r="Q1365" s="108"/>
    </row>
    <row r="1366" spans="2:17" x14ac:dyDescent="0.2">
      <c r="B1366" s="35">
        <v>47512</v>
      </c>
      <c r="C1366" s="108">
        <f t="shared" si="33"/>
        <v>0</v>
      </c>
      <c r="D1366" s="108">
        <f>+'Weekly OPIS Data'!D1226</f>
        <v>0</v>
      </c>
      <c r="N1366" s="108">
        <f t="shared" si="34"/>
        <v>0</v>
      </c>
      <c r="O1366" s="108">
        <f>+'Weekly OPIS Data'!F1226</f>
        <v>0</v>
      </c>
      <c r="P1366" s="108"/>
      <c r="Q1366" s="108"/>
    </row>
    <row r="1367" spans="2:17" x14ac:dyDescent="0.2">
      <c r="B1367" s="35">
        <v>47519</v>
      </c>
      <c r="C1367" s="108">
        <f t="shared" si="33"/>
        <v>0</v>
      </c>
      <c r="D1367" s="108">
        <f>+'Weekly OPIS Data'!D1227</f>
        <v>0</v>
      </c>
      <c r="N1367" s="108">
        <f t="shared" si="34"/>
        <v>0</v>
      </c>
      <c r="O1367" s="108">
        <f>+'Weekly OPIS Data'!F1227</f>
        <v>0</v>
      </c>
      <c r="P1367" s="108"/>
      <c r="Q1367" s="108"/>
    </row>
    <row r="1368" spans="2:17" x14ac:dyDescent="0.2">
      <c r="B1368" s="35">
        <v>47526</v>
      </c>
      <c r="C1368" s="108">
        <f t="shared" si="33"/>
        <v>0</v>
      </c>
      <c r="D1368" s="108">
        <f>+'Weekly OPIS Data'!D1228</f>
        <v>0</v>
      </c>
      <c r="N1368" s="108">
        <f t="shared" si="34"/>
        <v>0</v>
      </c>
      <c r="O1368" s="108">
        <f>+'Weekly OPIS Data'!F1228</f>
        <v>0</v>
      </c>
      <c r="P1368" s="108"/>
      <c r="Q1368" s="108"/>
    </row>
    <row r="1369" spans="2:17" x14ac:dyDescent="0.2">
      <c r="B1369" s="35">
        <v>47533</v>
      </c>
      <c r="C1369" s="108">
        <f t="shared" si="33"/>
        <v>0</v>
      </c>
      <c r="D1369" s="108">
        <f>+'Weekly OPIS Data'!D1229</f>
        <v>0</v>
      </c>
      <c r="N1369" s="108">
        <f t="shared" si="34"/>
        <v>0</v>
      </c>
      <c r="O1369" s="108">
        <f>+'Weekly OPIS Data'!F1229</f>
        <v>0</v>
      </c>
      <c r="P1369" s="108"/>
      <c r="Q1369" s="108"/>
    </row>
    <row r="1370" spans="2:17" x14ac:dyDescent="0.2">
      <c r="B1370" s="35">
        <v>47540</v>
      </c>
      <c r="C1370" s="108">
        <f t="shared" si="33"/>
        <v>0</v>
      </c>
      <c r="D1370" s="108">
        <f>+'Weekly OPIS Data'!D1230</f>
        <v>0</v>
      </c>
      <c r="N1370" s="108">
        <f t="shared" si="34"/>
        <v>0</v>
      </c>
      <c r="O1370" s="108">
        <f>+'Weekly OPIS Data'!F1230</f>
        <v>0</v>
      </c>
      <c r="P1370" s="108"/>
      <c r="Q1370" s="108"/>
    </row>
    <row r="1371" spans="2:17" x14ac:dyDescent="0.2">
      <c r="B1371" s="35">
        <v>47547</v>
      </c>
      <c r="C1371" s="108">
        <f t="shared" si="33"/>
        <v>0</v>
      </c>
      <c r="D1371" s="108">
        <f>+'Weekly OPIS Data'!D1231</f>
        <v>0</v>
      </c>
      <c r="N1371" s="108">
        <f t="shared" si="34"/>
        <v>0</v>
      </c>
      <c r="O1371" s="108">
        <f>+'Weekly OPIS Data'!F1231</f>
        <v>0</v>
      </c>
      <c r="P1371" s="108"/>
      <c r="Q1371" s="108"/>
    </row>
    <row r="1372" spans="2:17" x14ac:dyDescent="0.2">
      <c r="B1372" s="35">
        <v>47554</v>
      </c>
      <c r="C1372" s="108">
        <f t="shared" si="33"/>
        <v>0</v>
      </c>
      <c r="D1372" s="108">
        <f>+'Weekly OPIS Data'!D1232</f>
        <v>0</v>
      </c>
      <c r="N1372" s="108">
        <f t="shared" si="34"/>
        <v>0</v>
      </c>
      <c r="O1372" s="108">
        <f>+'Weekly OPIS Data'!F1232</f>
        <v>0</v>
      </c>
      <c r="P1372" s="108"/>
      <c r="Q1372" s="108"/>
    </row>
    <row r="1373" spans="2:17" x14ac:dyDescent="0.2">
      <c r="B1373" s="35">
        <v>47561</v>
      </c>
      <c r="C1373" s="108">
        <f t="shared" si="33"/>
        <v>0</v>
      </c>
      <c r="D1373" s="108">
        <f>+'Weekly OPIS Data'!D1233</f>
        <v>0</v>
      </c>
      <c r="N1373" s="108">
        <f t="shared" si="34"/>
        <v>0</v>
      </c>
      <c r="O1373" s="108">
        <f>+'Weekly OPIS Data'!F1233</f>
        <v>0</v>
      </c>
      <c r="P1373" s="108"/>
      <c r="Q1373" s="108"/>
    </row>
    <row r="1374" spans="2:17" x14ac:dyDescent="0.2">
      <c r="B1374" s="35">
        <v>47568</v>
      </c>
      <c r="C1374" s="108">
        <f t="shared" si="33"/>
        <v>0</v>
      </c>
      <c r="D1374" s="108">
        <f>+'Weekly OPIS Data'!D1234</f>
        <v>0</v>
      </c>
      <c r="N1374" s="108">
        <f t="shared" si="34"/>
        <v>0</v>
      </c>
      <c r="O1374" s="108">
        <f>+'Weekly OPIS Data'!F1234</f>
        <v>0</v>
      </c>
      <c r="P1374" s="108"/>
      <c r="Q1374" s="108"/>
    </row>
    <row r="1375" spans="2:17" x14ac:dyDescent="0.2">
      <c r="B1375" s="35">
        <v>47575</v>
      </c>
      <c r="C1375" s="108">
        <f t="shared" si="33"/>
        <v>0</v>
      </c>
      <c r="D1375" s="108">
        <f>+'Weekly OPIS Data'!D1235</f>
        <v>0</v>
      </c>
      <c r="N1375" s="108">
        <f t="shared" si="34"/>
        <v>0</v>
      </c>
      <c r="O1375" s="108">
        <f>+'Weekly OPIS Data'!F1235</f>
        <v>0</v>
      </c>
      <c r="P1375" s="108"/>
      <c r="Q1375" s="108"/>
    </row>
    <row r="1376" spans="2:17" x14ac:dyDescent="0.2">
      <c r="B1376" s="35">
        <v>47582</v>
      </c>
      <c r="C1376" s="108">
        <f t="shared" si="33"/>
        <v>0</v>
      </c>
      <c r="D1376" s="108">
        <f>+'Weekly OPIS Data'!D1236</f>
        <v>0</v>
      </c>
      <c r="N1376" s="108">
        <f t="shared" si="34"/>
        <v>0</v>
      </c>
      <c r="O1376" s="108">
        <f>+'Weekly OPIS Data'!F1236</f>
        <v>0</v>
      </c>
      <c r="P1376" s="108"/>
      <c r="Q1376" s="108"/>
    </row>
    <row r="1377" spans="2:17" x14ac:dyDescent="0.2">
      <c r="B1377" s="35">
        <v>47589</v>
      </c>
      <c r="C1377" s="108">
        <f t="shared" si="33"/>
        <v>0</v>
      </c>
      <c r="D1377" s="108">
        <f>+'Weekly OPIS Data'!D1237</f>
        <v>0</v>
      </c>
      <c r="N1377" s="108">
        <f t="shared" si="34"/>
        <v>0</v>
      </c>
      <c r="O1377" s="108">
        <f>+'Weekly OPIS Data'!F1237</f>
        <v>0</v>
      </c>
      <c r="P1377" s="108"/>
      <c r="Q1377" s="108"/>
    </row>
    <row r="1378" spans="2:17" x14ac:dyDescent="0.2">
      <c r="B1378" s="35">
        <v>47596</v>
      </c>
      <c r="C1378" s="108">
        <f t="shared" si="33"/>
        <v>0</v>
      </c>
      <c r="D1378" s="108">
        <f>+'Weekly OPIS Data'!D1238</f>
        <v>0</v>
      </c>
      <c r="N1378" s="108">
        <f t="shared" si="34"/>
        <v>0</v>
      </c>
      <c r="O1378" s="108">
        <f>+'Weekly OPIS Data'!F1238</f>
        <v>0</v>
      </c>
      <c r="P1378" s="108"/>
      <c r="Q1378" s="108"/>
    </row>
    <row r="1379" spans="2:17" x14ac:dyDescent="0.2">
      <c r="B1379" s="35">
        <v>47603</v>
      </c>
      <c r="C1379" s="108">
        <f t="shared" si="33"/>
        <v>0</v>
      </c>
      <c r="D1379" s="108">
        <f>+'Weekly OPIS Data'!D1239</f>
        <v>0</v>
      </c>
      <c r="N1379" s="108">
        <f t="shared" si="34"/>
        <v>0</v>
      </c>
      <c r="O1379" s="108">
        <f>+'Weekly OPIS Data'!F1239</f>
        <v>0</v>
      </c>
      <c r="P1379" s="108"/>
      <c r="Q1379" s="108"/>
    </row>
    <row r="1380" spans="2:17" x14ac:dyDescent="0.2">
      <c r="B1380" s="35">
        <v>47610</v>
      </c>
      <c r="C1380" s="108">
        <f t="shared" si="33"/>
        <v>0</v>
      </c>
      <c r="D1380" s="108">
        <f>+'Weekly OPIS Data'!D1240</f>
        <v>0</v>
      </c>
      <c r="N1380" s="108">
        <f t="shared" si="34"/>
        <v>0</v>
      </c>
      <c r="O1380" s="108">
        <f>+'Weekly OPIS Data'!F1240</f>
        <v>0</v>
      </c>
      <c r="P1380" s="108"/>
      <c r="Q1380" s="108"/>
    </row>
    <row r="1381" spans="2:17" x14ac:dyDescent="0.2">
      <c r="B1381" s="35">
        <v>47617</v>
      </c>
      <c r="C1381" s="108">
        <f t="shared" si="33"/>
        <v>0</v>
      </c>
      <c r="D1381" s="108">
        <f>+'Weekly OPIS Data'!D1241</f>
        <v>0</v>
      </c>
      <c r="N1381" s="108">
        <f t="shared" si="34"/>
        <v>0</v>
      </c>
      <c r="O1381" s="108">
        <f>+'Weekly OPIS Data'!F1241</f>
        <v>0</v>
      </c>
      <c r="P1381" s="108"/>
      <c r="Q1381" s="108"/>
    </row>
    <row r="1382" spans="2:17" x14ac:dyDescent="0.2">
      <c r="B1382" s="35">
        <v>47624</v>
      </c>
      <c r="C1382" s="108">
        <f t="shared" si="33"/>
        <v>0</v>
      </c>
      <c r="D1382" s="108">
        <f>+'Weekly OPIS Data'!D1242</f>
        <v>0</v>
      </c>
      <c r="N1382" s="108">
        <f t="shared" si="34"/>
        <v>0</v>
      </c>
      <c r="O1382" s="108">
        <f>+'Weekly OPIS Data'!F1242</f>
        <v>0</v>
      </c>
      <c r="P1382" s="108"/>
      <c r="Q1382" s="108"/>
    </row>
    <row r="1383" spans="2:17" x14ac:dyDescent="0.2">
      <c r="B1383" s="35">
        <v>47631</v>
      </c>
      <c r="C1383" s="108">
        <f t="shared" si="33"/>
        <v>0</v>
      </c>
      <c r="D1383" s="108">
        <f>+'Weekly OPIS Data'!D1243</f>
        <v>0</v>
      </c>
      <c r="N1383" s="108">
        <f t="shared" si="34"/>
        <v>0</v>
      </c>
      <c r="O1383" s="108">
        <f>+'Weekly OPIS Data'!F1243</f>
        <v>0</v>
      </c>
      <c r="P1383" s="108"/>
      <c r="Q1383" s="108"/>
    </row>
    <row r="1384" spans="2:17" x14ac:dyDescent="0.2">
      <c r="B1384" s="35">
        <v>47638</v>
      </c>
      <c r="C1384" s="108">
        <f t="shared" si="33"/>
        <v>0</v>
      </c>
      <c r="D1384" s="108">
        <f>+'Weekly OPIS Data'!D1244</f>
        <v>0</v>
      </c>
      <c r="N1384" s="108">
        <f t="shared" si="34"/>
        <v>0</v>
      </c>
      <c r="O1384" s="108">
        <f>+'Weekly OPIS Data'!F1244</f>
        <v>0</v>
      </c>
      <c r="P1384" s="108"/>
      <c r="Q1384" s="108"/>
    </row>
    <row r="1385" spans="2:17" x14ac:dyDescent="0.2">
      <c r="B1385" s="35">
        <v>47645</v>
      </c>
      <c r="C1385" s="108">
        <f t="shared" si="33"/>
        <v>0</v>
      </c>
      <c r="D1385" s="108">
        <f>+'Weekly OPIS Data'!D1245</f>
        <v>0</v>
      </c>
      <c r="N1385" s="108">
        <f t="shared" si="34"/>
        <v>0</v>
      </c>
      <c r="O1385" s="108">
        <f>+'Weekly OPIS Data'!F1245</f>
        <v>0</v>
      </c>
      <c r="P1385" s="108"/>
      <c r="Q1385" s="108"/>
    </row>
    <row r="1386" spans="2:17" x14ac:dyDescent="0.2">
      <c r="B1386" s="35">
        <v>47652</v>
      </c>
      <c r="C1386" s="108">
        <f t="shared" si="33"/>
        <v>0</v>
      </c>
      <c r="D1386" s="108">
        <f>+'Weekly OPIS Data'!D1246</f>
        <v>0</v>
      </c>
      <c r="N1386" s="108">
        <f t="shared" si="34"/>
        <v>0</v>
      </c>
      <c r="O1386" s="108">
        <f>+'Weekly OPIS Data'!F1246</f>
        <v>0</v>
      </c>
      <c r="P1386" s="108"/>
      <c r="Q1386" s="108"/>
    </row>
    <row r="1387" spans="2:17" x14ac:dyDescent="0.2">
      <c r="B1387" s="35">
        <v>47659</v>
      </c>
      <c r="C1387" s="108">
        <f t="shared" si="33"/>
        <v>0</v>
      </c>
      <c r="D1387" s="108">
        <f>+'Weekly OPIS Data'!D1247</f>
        <v>0</v>
      </c>
      <c r="N1387" s="108">
        <f t="shared" si="34"/>
        <v>0</v>
      </c>
      <c r="O1387" s="108">
        <f>+'Weekly OPIS Data'!F1247</f>
        <v>0</v>
      </c>
      <c r="P1387" s="108"/>
      <c r="Q1387" s="108"/>
    </row>
    <row r="1388" spans="2:17" x14ac:dyDescent="0.2">
      <c r="B1388" s="35">
        <v>47666</v>
      </c>
      <c r="C1388" s="108">
        <f t="shared" si="33"/>
        <v>0</v>
      </c>
      <c r="D1388" s="108">
        <f>+'Weekly OPIS Data'!D1248</f>
        <v>0</v>
      </c>
      <c r="N1388" s="108">
        <f t="shared" si="34"/>
        <v>0</v>
      </c>
      <c r="O1388" s="108">
        <f>+'Weekly OPIS Data'!F1248</f>
        <v>0</v>
      </c>
      <c r="P1388" s="108"/>
      <c r="Q1388" s="108"/>
    </row>
    <row r="1389" spans="2:17" x14ac:dyDescent="0.2">
      <c r="B1389" s="35">
        <v>47673</v>
      </c>
      <c r="C1389" s="108">
        <f t="shared" si="33"/>
        <v>0</v>
      </c>
      <c r="D1389" s="108">
        <f>+'Weekly OPIS Data'!D1249</f>
        <v>0</v>
      </c>
      <c r="N1389" s="108">
        <f t="shared" si="34"/>
        <v>0</v>
      </c>
      <c r="O1389" s="108">
        <f>+'Weekly OPIS Data'!F1249</f>
        <v>0</v>
      </c>
      <c r="P1389" s="108"/>
      <c r="Q1389" s="108"/>
    </row>
    <row r="1390" spans="2:17" x14ac:dyDescent="0.2">
      <c r="B1390" s="35">
        <v>47680</v>
      </c>
      <c r="C1390" s="108">
        <f t="shared" si="33"/>
        <v>0</v>
      </c>
      <c r="D1390" s="108">
        <f>+'Weekly OPIS Data'!D1250</f>
        <v>0</v>
      </c>
      <c r="N1390" s="108">
        <f t="shared" si="34"/>
        <v>0</v>
      </c>
      <c r="O1390" s="108">
        <f>+'Weekly OPIS Data'!F1250</f>
        <v>0</v>
      </c>
      <c r="P1390" s="108"/>
      <c r="Q1390" s="108"/>
    </row>
    <row r="1391" spans="2:17" x14ac:dyDescent="0.2">
      <c r="B1391" s="35">
        <v>47687</v>
      </c>
      <c r="C1391" s="108">
        <f t="shared" si="33"/>
        <v>0</v>
      </c>
      <c r="D1391" s="108">
        <f>+'Weekly OPIS Data'!D1251</f>
        <v>0</v>
      </c>
      <c r="N1391" s="108">
        <f t="shared" si="34"/>
        <v>0</v>
      </c>
      <c r="O1391" s="108">
        <f>+'Weekly OPIS Data'!F1251</f>
        <v>0</v>
      </c>
      <c r="P1391" s="108"/>
      <c r="Q1391" s="108"/>
    </row>
    <row r="1392" spans="2:17" x14ac:dyDescent="0.2">
      <c r="B1392" s="35">
        <v>47694</v>
      </c>
      <c r="C1392" s="108">
        <f t="shared" si="33"/>
        <v>0</v>
      </c>
      <c r="D1392" s="108">
        <f>+'Weekly OPIS Data'!D1252</f>
        <v>0</v>
      </c>
      <c r="N1392" s="108">
        <f t="shared" si="34"/>
        <v>0</v>
      </c>
      <c r="O1392" s="108">
        <f>+'Weekly OPIS Data'!F1252</f>
        <v>0</v>
      </c>
      <c r="P1392" s="108"/>
      <c r="Q1392" s="108"/>
    </row>
    <row r="1393" spans="2:17" x14ac:dyDescent="0.2">
      <c r="B1393" s="35">
        <v>47701</v>
      </c>
      <c r="C1393" s="108">
        <f t="shared" si="33"/>
        <v>0</v>
      </c>
      <c r="D1393" s="108">
        <f>+'Weekly OPIS Data'!D1253</f>
        <v>0</v>
      </c>
      <c r="N1393" s="108">
        <f t="shared" si="34"/>
        <v>0</v>
      </c>
      <c r="O1393" s="108">
        <f>+'Weekly OPIS Data'!F1253</f>
        <v>0</v>
      </c>
      <c r="P1393" s="108"/>
      <c r="Q1393" s="108"/>
    </row>
    <row r="1394" spans="2:17" x14ac:dyDescent="0.2">
      <c r="B1394" s="35">
        <v>47708</v>
      </c>
      <c r="C1394" s="108">
        <f t="shared" si="33"/>
        <v>0</v>
      </c>
      <c r="D1394" s="108">
        <f>+'Weekly OPIS Data'!D1254</f>
        <v>0</v>
      </c>
      <c r="N1394" s="108">
        <f t="shared" si="34"/>
        <v>0</v>
      </c>
      <c r="O1394" s="108">
        <f>+'Weekly OPIS Data'!F1254</f>
        <v>0</v>
      </c>
      <c r="P1394" s="108"/>
      <c r="Q1394" s="108"/>
    </row>
    <row r="1395" spans="2:17" x14ac:dyDescent="0.2">
      <c r="B1395" s="35">
        <v>47715</v>
      </c>
      <c r="C1395" s="108">
        <f t="shared" si="33"/>
        <v>0</v>
      </c>
      <c r="D1395" s="108">
        <f>+'Weekly OPIS Data'!D1255</f>
        <v>0</v>
      </c>
      <c r="N1395" s="108">
        <f t="shared" si="34"/>
        <v>0</v>
      </c>
      <c r="O1395" s="108">
        <f>+'Weekly OPIS Data'!F1255</f>
        <v>0</v>
      </c>
      <c r="P1395" s="108"/>
      <c r="Q1395" s="108"/>
    </row>
    <row r="1396" spans="2:17" x14ac:dyDescent="0.2">
      <c r="B1396" s="35">
        <v>47722</v>
      </c>
      <c r="C1396" s="108">
        <f t="shared" si="33"/>
        <v>0</v>
      </c>
      <c r="D1396" s="108">
        <f>+'Weekly OPIS Data'!D1256</f>
        <v>0</v>
      </c>
      <c r="N1396" s="108">
        <f t="shared" si="34"/>
        <v>0</v>
      </c>
      <c r="O1396" s="108">
        <f>+'Weekly OPIS Data'!F1256</f>
        <v>0</v>
      </c>
      <c r="P1396" s="108"/>
      <c r="Q1396" s="108"/>
    </row>
    <row r="1397" spans="2:17" x14ac:dyDescent="0.2">
      <c r="B1397" s="35">
        <v>47729</v>
      </c>
      <c r="C1397" s="108">
        <f t="shared" si="33"/>
        <v>0</v>
      </c>
      <c r="D1397" s="108">
        <f>+'Weekly OPIS Data'!D1257</f>
        <v>0</v>
      </c>
      <c r="N1397" s="108">
        <f t="shared" si="34"/>
        <v>0</v>
      </c>
      <c r="O1397" s="108">
        <f>+'Weekly OPIS Data'!F1257</f>
        <v>0</v>
      </c>
      <c r="P1397" s="108"/>
      <c r="Q1397" s="108"/>
    </row>
    <row r="1398" spans="2:17" x14ac:dyDescent="0.2">
      <c r="B1398" s="35">
        <v>47736</v>
      </c>
      <c r="C1398" s="108">
        <f t="shared" si="33"/>
        <v>0</v>
      </c>
      <c r="D1398" s="108">
        <f>+'Weekly OPIS Data'!D1258</f>
        <v>0</v>
      </c>
      <c r="N1398" s="108">
        <f t="shared" si="34"/>
        <v>0</v>
      </c>
      <c r="O1398" s="108">
        <f>+'Weekly OPIS Data'!F1258</f>
        <v>0</v>
      </c>
      <c r="P1398" s="108"/>
      <c r="Q1398" s="108"/>
    </row>
    <row r="1399" spans="2:17" x14ac:dyDescent="0.2">
      <c r="B1399" s="35">
        <v>47743</v>
      </c>
      <c r="C1399" s="108">
        <f t="shared" si="33"/>
        <v>0</v>
      </c>
      <c r="D1399" s="108">
        <f>+'Weekly OPIS Data'!D1259</f>
        <v>0</v>
      </c>
      <c r="N1399" s="108">
        <f t="shared" si="34"/>
        <v>0</v>
      </c>
      <c r="O1399" s="108">
        <f>+'Weekly OPIS Data'!F1259</f>
        <v>0</v>
      </c>
      <c r="P1399" s="108"/>
      <c r="Q1399" s="108"/>
    </row>
    <row r="1400" spans="2:17" x14ac:dyDescent="0.2">
      <c r="B1400" s="35">
        <v>47750</v>
      </c>
      <c r="C1400" s="108">
        <f t="shared" si="33"/>
        <v>0</v>
      </c>
      <c r="D1400" s="108">
        <f>+'Weekly OPIS Data'!D1260</f>
        <v>0</v>
      </c>
      <c r="N1400" s="108">
        <f t="shared" si="34"/>
        <v>0</v>
      </c>
      <c r="O1400" s="108">
        <f>+'Weekly OPIS Data'!F1260</f>
        <v>0</v>
      </c>
      <c r="P1400" s="108"/>
      <c r="Q1400" s="108"/>
    </row>
    <row r="1401" spans="2:17" x14ac:dyDescent="0.2">
      <c r="B1401" s="35">
        <v>47757</v>
      </c>
      <c r="C1401" s="108">
        <f t="shared" ref="C1401:C1414" si="35">D1401</f>
        <v>0</v>
      </c>
      <c r="D1401" s="108">
        <f>+'Weekly OPIS Data'!D1261</f>
        <v>0</v>
      </c>
      <c r="N1401" s="108">
        <f t="shared" ref="N1401:N1414" si="36">O1401</f>
        <v>0</v>
      </c>
      <c r="O1401" s="108">
        <f>+'Weekly OPIS Data'!F1261</f>
        <v>0</v>
      </c>
      <c r="P1401" s="108"/>
      <c r="Q1401" s="108"/>
    </row>
    <row r="1402" spans="2:17" x14ac:dyDescent="0.2">
      <c r="B1402" s="35">
        <v>47764</v>
      </c>
      <c r="C1402" s="108">
        <f t="shared" si="35"/>
        <v>0</v>
      </c>
      <c r="D1402" s="108">
        <f>+'Weekly OPIS Data'!D1262</f>
        <v>0</v>
      </c>
      <c r="N1402" s="108">
        <f t="shared" si="36"/>
        <v>0</v>
      </c>
      <c r="O1402" s="108">
        <f>+'Weekly OPIS Data'!F1262</f>
        <v>0</v>
      </c>
      <c r="P1402" s="108"/>
      <c r="Q1402" s="108"/>
    </row>
    <row r="1403" spans="2:17" x14ac:dyDescent="0.2">
      <c r="B1403" s="35">
        <v>47771</v>
      </c>
      <c r="C1403" s="108">
        <f t="shared" si="35"/>
        <v>0</v>
      </c>
      <c r="D1403" s="108">
        <f>+'Weekly OPIS Data'!D1263</f>
        <v>0</v>
      </c>
      <c r="N1403" s="108">
        <f t="shared" si="36"/>
        <v>0</v>
      </c>
      <c r="O1403" s="108">
        <f>+'Weekly OPIS Data'!F1263</f>
        <v>0</v>
      </c>
      <c r="P1403" s="108"/>
      <c r="Q1403" s="108"/>
    </row>
    <row r="1404" spans="2:17" x14ac:dyDescent="0.2">
      <c r="B1404" s="35">
        <v>47778</v>
      </c>
      <c r="C1404" s="108">
        <f t="shared" si="35"/>
        <v>0</v>
      </c>
      <c r="D1404" s="108">
        <f>+'Weekly OPIS Data'!D1264</f>
        <v>0</v>
      </c>
      <c r="N1404" s="108">
        <f t="shared" si="36"/>
        <v>0</v>
      </c>
      <c r="O1404" s="108">
        <f>+'Weekly OPIS Data'!F1264</f>
        <v>0</v>
      </c>
      <c r="P1404" s="108"/>
      <c r="Q1404" s="108"/>
    </row>
    <row r="1405" spans="2:17" x14ac:dyDescent="0.2">
      <c r="B1405" s="35">
        <v>47785</v>
      </c>
      <c r="C1405" s="108">
        <f t="shared" si="35"/>
        <v>0</v>
      </c>
      <c r="D1405" s="108">
        <f>+'Weekly OPIS Data'!D1265</f>
        <v>0</v>
      </c>
      <c r="N1405" s="108">
        <f t="shared" si="36"/>
        <v>0</v>
      </c>
      <c r="O1405" s="108">
        <f>+'Weekly OPIS Data'!F1265</f>
        <v>0</v>
      </c>
      <c r="P1405" s="108"/>
      <c r="Q1405" s="108"/>
    </row>
    <row r="1406" spans="2:17" x14ac:dyDescent="0.2">
      <c r="B1406" s="35">
        <v>47792</v>
      </c>
      <c r="C1406" s="108">
        <f t="shared" si="35"/>
        <v>0</v>
      </c>
      <c r="D1406" s="108">
        <f>+'Weekly OPIS Data'!D1266</f>
        <v>0</v>
      </c>
      <c r="N1406" s="108">
        <f t="shared" si="36"/>
        <v>0</v>
      </c>
      <c r="O1406" s="108">
        <f>+'Weekly OPIS Data'!F1266</f>
        <v>0</v>
      </c>
      <c r="P1406" s="108"/>
      <c r="Q1406" s="108"/>
    </row>
    <row r="1407" spans="2:17" x14ac:dyDescent="0.2">
      <c r="B1407" s="35">
        <v>47799</v>
      </c>
      <c r="C1407" s="108">
        <f t="shared" si="35"/>
        <v>0</v>
      </c>
      <c r="D1407" s="108">
        <f>+'Weekly OPIS Data'!D1267</f>
        <v>0</v>
      </c>
      <c r="N1407" s="108">
        <f t="shared" si="36"/>
        <v>0</v>
      </c>
      <c r="O1407" s="108">
        <f>+'Weekly OPIS Data'!F1267</f>
        <v>0</v>
      </c>
      <c r="P1407" s="108"/>
      <c r="Q1407" s="108"/>
    </row>
    <row r="1408" spans="2:17" x14ac:dyDescent="0.2">
      <c r="B1408" s="35">
        <v>47806</v>
      </c>
      <c r="C1408" s="108">
        <f t="shared" si="35"/>
        <v>0</v>
      </c>
      <c r="D1408" s="108">
        <f>+'Weekly OPIS Data'!D1268</f>
        <v>0</v>
      </c>
      <c r="N1408" s="108">
        <f t="shared" si="36"/>
        <v>0</v>
      </c>
      <c r="O1408" s="108">
        <f>+'Weekly OPIS Data'!F1268</f>
        <v>0</v>
      </c>
      <c r="P1408" s="108"/>
      <c r="Q1408" s="108"/>
    </row>
    <row r="1409" spans="2:17" x14ac:dyDescent="0.2">
      <c r="B1409" s="35">
        <v>47813</v>
      </c>
      <c r="C1409" s="108">
        <f t="shared" si="35"/>
        <v>0</v>
      </c>
      <c r="D1409" s="108">
        <f>+'Weekly OPIS Data'!D1269</f>
        <v>0</v>
      </c>
      <c r="N1409" s="108">
        <f t="shared" si="36"/>
        <v>0</v>
      </c>
      <c r="O1409" s="108">
        <f>+'Weekly OPIS Data'!F1269</f>
        <v>0</v>
      </c>
      <c r="P1409" s="108"/>
      <c r="Q1409" s="108"/>
    </row>
    <row r="1410" spans="2:17" x14ac:dyDescent="0.2">
      <c r="B1410" s="35">
        <v>47820</v>
      </c>
      <c r="C1410" s="108">
        <f t="shared" si="35"/>
        <v>0</v>
      </c>
      <c r="D1410" s="108">
        <f>+'Weekly OPIS Data'!D1270</f>
        <v>0</v>
      </c>
      <c r="N1410" s="108">
        <f t="shared" si="36"/>
        <v>0</v>
      </c>
      <c r="O1410" s="108">
        <f>+'Weekly OPIS Data'!F1270</f>
        <v>0</v>
      </c>
      <c r="P1410" s="108"/>
      <c r="Q1410" s="108"/>
    </row>
    <row r="1411" spans="2:17" x14ac:dyDescent="0.2">
      <c r="B1411" s="35">
        <v>47827</v>
      </c>
      <c r="C1411" s="108">
        <f t="shared" si="35"/>
        <v>0</v>
      </c>
      <c r="D1411" s="108">
        <f>+'Weekly OPIS Data'!D1271</f>
        <v>0</v>
      </c>
      <c r="N1411" s="108">
        <f t="shared" si="36"/>
        <v>0</v>
      </c>
      <c r="O1411" s="108">
        <f>+'Weekly OPIS Data'!F1271</f>
        <v>0</v>
      </c>
      <c r="P1411" s="108"/>
      <c r="Q1411" s="108"/>
    </row>
    <row r="1412" spans="2:17" x14ac:dyDescent="0.2">
      <c r="B1412" s="35">
        <v>47834</v>
      </c>
      <c r="C1412" s="108">
        <f t="shared" si="35"/>
        <v>0</v>
      </c>
      <c r="D1412" s="108">
        <f>+'Weekly OPIS Data'!D1272</f>
        <v>0</v>
      </c>
      <c r="N1412" s="108">
        <f t="shared" si="36"/>
        <v>0</v>
      </c>
      <c r="O1412" s="108">
        <f>+'Weekly OPIS Data'!F1272</f>
        <v>0</v>
      </c>
      <c r="P1412" s="108"/>
      <c r="Q1412" s="108"/>
    </row>
    <row r="1413" spans="2:17" x14ac:dyDescent="0.2">
      <c r="B1413" s="35">
        <v>47841</v>
      </c>
      <c r="C1413" s="108">
        <f t="shared" si="35"/>
        <v>0</v>
      </c>
      <c r="D1413" s="108">
        <f>+'Weekly OPIS Data'!D1273</f>
        <v>0</v>
      </c>
      <c r="N1413" s="108">
        <f t="shared" si="36"/>
        <v>0</v>
      </c>
      <c r="O1413" s="108">
        <f>+'Weekly OPIS Data'!F1273</f>
        <v>0</v>
      </c>
      <c r="P1413" s="108"/>
      <c r="Q1413" s="108"/>
    </row>
    <row r="1414" spans="2:17" x14ac:dyDescent="0.2">
      <c r="B1414" s="35">
        <v>47848</v>
      </c>
      <c r="C1414" s="108">
        <f t="shared" si="35"/>
        <v>0</v>
      </c>
      <c r="D1414" s="108">
        <f>+'Weekly OPIS Data'!D1274</f>
        <v>0</v>
      </c>
      <c r="N1414" s="108">
        <f t="shared" si="36"/>
        <v>0</v>
      </c>
      <c r="O1414" s="108">
        <f>+'Weekly OPIS Data'!F1274</f>
        <v>0</v>
      </c>
      <c r="P1414" s="108"/>
      <c r="Q1414" s="108"/>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G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0" t="s">
        <v>81</v>
      </c>
      <c r="AA1" s="260"/>
      <c r="AB1" s="260"/>
      <c r="AC1" s="260"/>
      <c r="AD1" s="260"/>
    </row>
    <row r="2" spans="2:33" x14ac:dyDescent="0.2">
      <c r="B2" s="5" t="s">
        <v>82</v>
      </c>
      <c r="Z2" s="215"/>
      <c r="AA2" s="215"/>
      <c r="AB2" s="215"/>
      <c r="AC2" s="215"/>
      <c r="AD2" s="215"/>
    </row>
    <row r="3" spans="2:33" x14ac:dyDescent="0.2">
      <c r="B3" s="5" t="s">
        <v>81</v>
      </c>
      <c r="Z3" s="260" t="s">
        <v>83</v>
      </c>
      <c r="AA3" s="260"/>
      <c r="AB3" s="260"/>
      <c r="AC3" s="260"/>
      <c r="AD3" s="260"/>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4"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3"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3"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3"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3"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row>
    <row r="21" spans="2:33"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row>
    <row r="22" spans="2:33"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3"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3"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3"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3"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3"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3"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3"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3"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3"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3"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3"/>
  <sheetViews>
    <sheetView zoomScale="75" zoomScaleNormal="75" workbookViewId="0">
      <pane xSplit="1" ySplit="1" topLeftCell="B17" activePane="bottomRight" state="frozen"/>
      <selection pane="topRight" activeCell="D9" sqref="D9"/>
      <selection pane="bottomLeft" activeCell="D9" sqref="D9"/>
      <selection pane="bottomRight" activeCell="D21" sqref="D21"/>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28515625" style="138" bestFit="1" customWidth="1"/>
    <col min="8" max="8" width="23.28515625" style="138" bestFit="1" customWidth="1"/>
    <col min="9" max="9" width="15.5703125" style="168" bestFit="1" customWidth="1"/>
    <col min="10" max="10" width="18.5703125" style="165" bestFit="1" customWidth="1"/>
    <col min="11" max="11" width="17.28515625" style="135" bestFit="1" customWidth="1"/>
    <col min="12" max="12" width="24.28515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7" t="s">
        <v>12</v>
      </c>
      <c r="E1" s="217" t="s">
        <v>13</v>
      </c>
      <c r="F1" s="217" t="s">
        <v>136</v>
      </c>
      <c r="G1" s="187" t="s">
        <v>137</v>
      </c>
      <c r="H1" s="187" t="s">
        <v>291</v>
      </c>
      <c r="I1" s="186" t="s">
        <v>138</v>
      </c>
      <c r="J1" s="188" t="s">
        <v>139</v>
      </c>
      <c r="K1" s="217" t="s">
        <v>11</v>
      </c>
      <c r="L1" s="218" t="s">
        <v>140</v>
      </c>
      <c r="M1" s="132" t="s">
        <v>141</v>
      </c>
      <c r="N1" s="219" t="s">
        <v>142</v>
      </c>
      <c r="O1" s="219" t="s">
        <v>143</v>
      </c>
      <c r="P1" s="219"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1"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1"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12123133</v>
      </c>
      <c r="D21" s="195">
        <v>1072802</v>
      </c>
      <c r="E21" s="160">
        <v>45382</v>
      </c>
      <c r="F21" s="160">
        <v>45413</v>
      </c>
      <c r="G21" s="195">
        <v>10886608</v>
      </c>
      <c r="H21" s="159" t="s">
        <v>150</v>
      </c>
      <c r="I21" s="152" t="s">
        <v>146</v>
      </c>
      <c r="J21" s="154">
        <f>+IF(I21="West",(+VLOOKUP(E21,'Weekly OPIS Averages'!$B$15:$J$323,9,FALSE)),(+VLOOKUP(E21,'Weekly OPIS Averages'!$M$15:$U$323,9,FALSE)))</f>
        <v>4.4434166666666668</v>
      </c>
      <c r="K21" s="195">
        <v>12123133</v>
      </c>
      <c r="L21" s="195"/>
      <c r="M21" s="202">
        <f t="shared" si="1"/>
        <v>12123133</v>
      </c>
      <c r="N21" s="206"/>
      <c r="O21" s="206"/>
      <c r="P21" s="206"/>
      <c r="Q21" s="155" t="s">
        <v>187</v>
      </c>
    </row>
    <row r="22" spans="1:17" ht="30" x14ac:dyDescent="0.2">
      <c r="A22" s="145" t="s">
        <v>188</v>
      </c>
      <c r="B22" s="146">
        <v>2</v>
      </c>
      <c r="C22" s="199">
        <f t="shared" si="0"/>
        <v>4870249</v>
      </c>
      <c r="D22" s="195">
        <v>228218</v>
      </c>
      <c r="E22" s="160">
        <v>44286</v>
      </c>
      <c r="F22" s="160">
        <v>44409</v>
      </c>
      <c r="G22" s="195">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195">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195">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7459319</v>
      </c>
      <c r="D26" s="195">
        <v>323693</v>
      </c>
      <c r="E26" s="160">
        <v>45351</v>
      </c>
      <c r="F26" s="160">
        <v>45413</v>
      </c>
      <c r="G26" s="195">
        <v>6938547</v>
      </c>
      <c r="H26" s="159" t="s">
        <v>150</v>
      </c>
      <c r="I26" s="152" t="s">
        <v>146</v>
      </c>
      <c r="J26" s="154">
        <f>+IF(I26="West",(+VLOOKUP(E26,'Weekly OPIS Averages'!$B$15:$J$323,9,FALSE)),(+VLOOKUP(E26,'Weekly OPIS Averages'!$M$15:$U$323,9,FALSE)))</f>
        <v>4.4693333333333332</v>
      </c>
      <c r="K26" s="195">
        <v>7459319</v>
      </c>
      <c r="L26" s="195"/>
      <c r="M26" s="202">
        <f t="shared" ref="M26:M79" si="2">K26+L26</f>
        <v>7459319</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0"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7453582</v>
      </c>
      <c r="D39" s="223">
        <v>49314</v>
      </c>
      <c r="E39" s="160">
        <v>45382</v>
      </c>
      <c r="F39" s="160">
        <v>45413</v>
      </c>
      <c r="G39" s="195">
        <v>6706439</v>
      </c>
      <c r="H39" s="159" t="s">
        <v>150</v>
      </c>
      <c r="I39" s="152" t="s">
        <v>146</v>
      </c>
      <c r="J39" s="154">
        <f>+IF(I39="West",(+VLOOKUP(E39,'Weekly OPIS Averages'!$B$15:$J$323,9,FALSE)),(+VLOOKUP(E39,'Weekly OPIS Averages'!$M$15:$U$323,9,FALSE)))</f>
        <v>4.4434166666666668</v>
      </c>
      <c r="K39" s="195">
        <v>7453582</v>
      </c>
      <c r="L39" s="195"/>
      <c r="M39" s="202">
        <f t="shared" si="2"/>
        <v>7453582</v>
      </c>
      <c r="N39" s="206"/>
      <c r="O39" s="206"/>
      <c r="P39" s="206"/>
      <c r="Q39" s="155" t="s">
        <v>219</v>
      </c>
    </row>
    <row r="40" spans="1:17" x14ac:dyDescent="0.2">
      <c r="A40" s="144" t="s">
        <v>220</v>
      </c>
      <c r="B40" s="146">
        <v>3</v>
      </c>
      <c r="C40" s="199">
        <f t="shared" si="0"/>
        <v>13000986</v>
      </c>
      <c r="D40" s="195">
        <v>757801</v>
      </c>
      <c r="E40" s="160">
        <v>44957</v>
      </c>
      <c r="F40" s="160">
        <v>44986</v>
      </c>
      <c r="G40" s="195">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195">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195">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09">
        <v>26055</v>
      </c>
      <c r="E49" s="222">
        <v>43830</v>
      </c>
      <c r="F49" s="222">
        <v>45108</v>
      </c>
      <c r="G49" s="195">
        <v>456870</v>
      </c>
      <c r="H49" s="159" t="s">
        <v>150</v>
      </c>
      <c r="I49" s="152" t="s">
        <v>146</v>
      </c>
      <c r="J49" s="154">
        <f>+IF(I49="West",(+VLOOKUP(E49,'Weekly OPIS Averages'!$B$15:$J$323,9,FALSE)),(+VLOOKUP(E49,'Weekly OPIS Averages'!$M$15:$U$323,9,FALSE)))</f>
        <v>3.2326666666666668</v>
      </c>
      <c r="K49" s="209">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1"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1"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1"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1"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1"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f t="shared" si="0"/>
        <v>556803</v>
      </c>
      <c r="D60" s="195">
        <v>793990</v>
      </c>
      <c r="E60" s="160">
        <v>45382</v>
      </c>
      <c r="F60" s="160">
        <v>45413</v>
      </c>
      <c r="G60" s="195">
        <v>300156</v>
      </c>
      <c r="H60" s="159" t="s">
        <v>150</v>
      </c>
      <c r="I60" s="152"/>
      <c r="J60" s="154"/>
      <c r="K60" s="195">
        <v>556803</v>
      </c>
      <c r="L60" s="195"/>
      <c r="M60" s="202">
        <f t="shared" si="2"/>
        <v>556803</v>
      </c>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0">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0">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0">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0">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0">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0">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2">
        <v>40329</v>
      </c>
      <c r="F68" s="160">
        <v>44256</v>
      </c>
      <c r="G68" s="210">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0">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0">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1"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473583034.5</v>
      </c>
      <c r="D76" s="140"/>
      <c r="E76" s="141"/>
      <c r="F76" s="142"/>
      <c r="G76" s="143"/>
      <c r="H76" s="143"/>
      <c r="K76" s="140">
        <f>SUM(K3:K73)</f>
        <v>472583241.5</v>
      </c>
      <c r="L76" s="171">
        <f>SUM(L3:L73)</f>
        <v>999793</v>
      </c>
      <c r="M76" s="135">
        <f t="shared" si="2"/>
        <v>473583034.5</v>
      </c>
    </row>
    <row r="77" spans="1:17" x14ac:dyDescent="0.2">
      <c r="B77" s="139"/>
      <c r="C77" s="261" t="s">
        <v>284</v>
      </c>
      <c r="D77" s="262"/>
      <c r="E77" s="170"/>
      <c r="F77" s="142"/>
      <c r="G77" s="143"/>
      <c r="H77" s="143"/>
      <c r="K77" s="165"/>
      <c r="M77" s="135"/>
    </row>
    <row r="78" spans="1:17" x14ac:dyDescent="0.2">
      <c r="B78" s="139"/>
      <c r="C78" s="263" t="s">
        <v>285</v>
      </c>
      <c r="D78" s="264"/>
      <c r="E78" s="170"/>
      <c r="F78" s="142"/>
      <c r="G78" s="143"/>
      <c r="H78" s="143"/>
      <c r="K78" s="165"/>
      <c r="M78" s="135"/>
    </row>
    <row r="79" spans="1:17" x14ac:dyDescent="0.2">
      <c r="B79" s="139"/>
      <c r="C79" s="265" t="s">
        <v>286</v>
      </c>
      <c r="D79" s="266"/>
      <c r="E79" s="170"/>
      <c r="F79" s="142"/>
      <c r="G79" s="143"/>
      <c r="H79" s="143"/>
      <c r="K79" s="165"/>
      <c r="L79" s="171">
        <f>+M76-K76</f>
        <v>999793</v>
      </c>
      <c r="M79" s="135">
        <f t="shared" si="2"/>
        <v>999793</v>
      </c>
    </row>
    <row r="80" spans="1:17" ht="15.75" thickBot="1" x14ac:dyDescent="0.25">
      <c r="B80" s="139"/>
      <c r="C80" s="267" t="s">
        <v>287</v>
      </c>
      <c r="D80" s="268"/>
      <c r="F80" s="142"/>
      <c r="G80" s="143"/>
      <c r="H80" s="143"/>
      <c r="K80" s="173"/>
    </row>
    <row r="83" spans="8:8" x14ac:dyDescent="0.2">
      <c r="H83" s="138" t="s">
        <v>288</v>
      </c>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751550127C014EB7DE3FBD19815D07" ma:contentTypeVersion="7" ma:contentTypeDescription="" ma:contentTypeScope="" ma:versionID="c38886410d6d1d07accd91b37510a1b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2024-07-08T07:00:00+00:00</OpenedDate>
    <SignificantOrder xmlns="dc463f71-b30c-4ab2-9473-d307f9d35888">false</SignificantOrder>
    <Date1 xmlns="dc463f71-b30c-4ab2-9473-d307f9d35888">2024-07-08T07:00:00+00:00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240547</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B5B4707F-5FAC-4A72-AEE2-8A3244311C65}"/>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DE6AD224-11D2-4E7D-9D82-086A4948E161}"/>
</file>

<file path=customXml/itemProps5.xml><?xml version="1.0" encoding="utf-8"?>
<ds:datastoreItem xmlns:ds="http://schemas.openxmlformats.org/officeDocument/2006/customXml" ds:itemID="{B4EE540F-112C-48E5-8D66-33AB8AA6CA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Artem Savka</cp:lastModifiedBy>
  <cp:revision/>
  <dcterms:created xsi:type="dcterms:W3CDTF">2005-10-11T17:22:03Z</dcterms:created>
  <dcterms:modified xsi:type="dcterms:W3CDTF">2024-07-08T22:17:23Z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0x0101006E56B4D1795A2E4DB2F0B01679ED314A00EB751550127C014EB7DE3FBD19815D07</vt:lpwstr>
  </property>
  <property fmtid="{D5CDD505-2E9C-101B-9397-08002B2CF9AE}" pid="3" name="Category">
    <vt:lpwstr>;#Solid Waste Carriers;#</vt:lpwstr>
  </property>
  <property fmtid="{D5CDD505-2E9C-101B-9397-08002B2CF9AE}" pid="4" name="Document Type">
    <vt:lpwstr>Other Fillable Form</vt:lpwstr>
  </property>
</Properties>
</file>