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SB1\REGULATN\PA&amp;D\CASES\Washington\Sch.17 and Sch.91 Low Income\Schedule 91 Revision - proposed eff 8-1-2024\"/>
    </mc:Choice>
  </mc:AlternateContent>
  <xr:revisionPtr revIDLastSave="0" documentId="13_ncr:1_{FD7DB35D-F2F0-4FAF-AD6C-9CA94E53296C}" xr6:coauthVersionLast="47" xr6:coauthVersionMax="47" xr10:uidLastSave="{00000000-0000-0000-0000-000000000000}"/>
  <bookViews>
    <workbookView xWindow="-120" yWindow="-120" windowWidth="29040" windowHeight="15990" xr2:uid="{E73ACB91-2811-4567-B98C-07B8E3922A4E}"/>
  </bookViews>
  <sheets>
    <sheet name="Proposed Surcharges &amp; $ Effects" sheetId="1" r:id="rId1"/>
  </sheets>
  <definedNames>
    <definedName name="\0" localSheetId="0">#REF!</definedName>
    <definedName name="\0">#REF!</definedName>
    <definedName name="\A" localSheetId="0">#REF!</definedName>
    <definedName name="\A">#REF!</definedName>
    <definedName name="\B" localSheetId="0">#REF!</definedName>
    <definedName name="\B">#REF!</definedName>
    <definedName name="\BACK1" localSheetId="0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E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ABLE1" localSheetId="0">#REF!</definedName>
    <definedName name="\TABLE1">#REF!</definedName>
    <definedName name="\TABLE2">#REF!</definedName>
    <definedName name="\TABLEA">#REF!</definedName>
    <definedName name="\TBL1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MEN3">#REF!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TOP1">#REF!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MEN2">#REF!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#REF!</definedName>
    <definedName name="__123Graph_B" hidden="1">#REF!</definedName>
    <definedName name="__123Graph_D" hidden="1">#REF!</definedName>
    <definedName name="__123Graph_E" hidden="1">#REF!</definedName>
    <definedName name="__123Graph_F" hidden="1">#REF!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MEN3">#REF!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TOP1">#REF!</definedName>
    <definedName name="_1Price_Ta" localSheetId="0">#REF!</definedName>
    <definedName name="_1Price_Ta">#REF!</definedName>
    <definedName name="_2Price_Ta" localSheetId="0">#REF!</definedName>
    <definedName name="_2Price_Ta">#REF!</definedName>
    <definedName name="_3Price_Ta" localSheetId="0">#REF!</definedName>
    <definedName name="_3Price_Ta">#REF!</definedName>
    <definedName name="_5Price_Ta">#REF!</definedName>
    <definedName name="_B">#REF!</definedName>
    <definedName name="_BLOCK">#REF!</definedName>
    <definedName name="_BLOCKT">#REF!</definedName>
    <definedName name="_COMP">#REF!</definedName>
    <definedName name="_COMPR">#REF!</definedName>
    <definedName name="_COMPT">#REF!</definedName>
    <definedName name="_Dec11">#REF!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ar13">#REF!</definedName>
    <definedName name="_MEN2" localSheetId="0">#REF!</definedName>
    <definedName name="_MEN2">#REF!</definedName>
    <definedName name="_MEN3" localSheetId="0">#REF!</definedName>
    <definedName name="_MEN3">#REF!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P" localSheetId="0">#REF!</definedName>
    <definedName name="_P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hidden="1">#REF!</definedName>
    <definedName name="_Sort" hidden="1">#REF!</definedName>
    <definedName name="_SPL">#REF!</definedName>
    <definedName name="_TOP1" localSheetId="0">#REF!</definedName>
    <definedName name="_TOP1">#REF!</definedName>
    <definedName name="_x1" localSheetId="0" hidden="1">{"PRINT",#N/A,TRUE,"APPA";"PRINT",#N/A,TRUE,"APS";"PRINT",#N/A,TRUE,"BHPL";"PRINT",#N/A,TRUE,"BHPL2";"PRINT",#N/A,TRUE,"CDWR";"PRINT",#N/A,TRUE,"EWEB";"PRINT",#N/A,TRUE,"LADWP";"PRINT",#N/A,TRUE,"NEVBASE"}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localSheetId="0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localSheetId="0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localSheetId="0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localSheetId="0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0" hidden="1">#REF!</definedName>
    <definedName name="a" hidden="1">#REF!</definedName>
    <definedName name="A_36" localSheetId="0">#REF!</definedName>
    <definedName name="A_36">#REF!</definedName>
    <definedName name="ABSTRACT" localSheetId="0">#REF!</definedName>
    <definedName name="ABSTRACT">#REF!</definedName>
    <definedName name="Access_Button1" hidden="1">"Headcount_Workbook_Schedules_List"</definedName>
    <definedName name="AccessDatabase" hidden="1">"P:\HR\SharonPlummer\Headcount Workbook.mdb"</definedName>
    <definedName name="Acct108364" localSheetId="0">#REF!</definedName>
    <definedName name="Acct108364">#REF!</definedName>
    <definedName name="Acct108364S" localSheetId="0">#REF!</definedName>
    <definedName name="Acct108364S">#REF!</definedName>
    <definedName name="Acct108D_S">#REF!</definedName>
    <definedName name="Acct108D00S">#REF!</definedName>
    <definedName name="Acct108DSS">#REF!</definedName>
    <definedName name="Acct151SE" localSheetId="0">#REF!</definedName>
    <definedName name="Acct151SE">#REF!</definedName>
    <definedName name="Acct154SNPP">#REF!</definedName>
    <definedName name="Acct200DGP" localSheetId="0">#REF!</definedName>
    <definedName name="Acct200DGP">#REF!</definedName>
    <definedName name="Acct228.42TROJD" localSheetId="0">#REF!</definedName>
    <definedName name="Acct228.42TROJD">#REF!</definedName>
    <definedName name="ACCT2281">#REF!</definedName>
    <definedName name="Acct2281SO">#REF!</definedName>
    <definedName name="Acct2282">#REF!</definedName>
    <definedName name="Acct2283">#REF!</definedName>
    <definedName name="Acct2283S">#REF!</definedName>
    <definedName name="Acct2283SO">#REF!</definedName>
    <definedName name="Acct22841SE">#REF!</definedName>
    <definedName name="Acct22842">#REF!</definedName>
    <definedName name="Acct22842TROJD" localSheetId="0">#REF!</definedName>
    <definedName name="Acct22842TROJD">#REF!</definedName>
    <definedName name="Acct228SO">#REF!</definedName>
    <definedName name="ACCT25398">#REF!</definedName>
    <definedName name="Acct25399">#REF!</definedName>
    <definedName name="Acct254">#REF!</definedName>
    <definedName name="ACCT254SO">#REF!</definedName>
    <definedName name="Acct282DITBAL">#REF!</definedName>
    <definedName name="Acct282SGP" localSheetId="0">#REF!</definedName>
    <definedName name="Acct282SGP">#REF!</definedName>
    <definedName name="Acct350">#REF!</definedName>
    <definedName name="Acct352">#REF!</definedName>
    <definedName name="Acct353">#REF!</definedName>
    <definedName name="Acct354">#REF!</definedName>
    <definedName name="Acct355">#REF!</definedName>
    <definedName name="Acct356">#REF!</definedName>
    <definedName name="Acct357">#REF!</definedName>
    <definedName name="Acct358">#REF!</definedName>
    <definedName name="Acct359">#REF!</definedName>
    <definedName name="Acct360">#REF!</definedName>
    <definedName name="Acct361">#REF!</definedName>
    <definedName name="Acct362">#REF!</definedName>
    <definedName name="Acct364">#REF!</definedName>
    <definedName name="Acct365">#REF!</definedName>
    <definedName name="Acct366">#REF!</definedName>
    <definedName name="Acct367">#REF!</definedName>
    <definedName name="Acct368">#REF!</definedName>
    <definedName name="Acct369">#REF!</definedName>
    <definedName name="Acct370">#REF!</definedName>
    <definedName name="Acct371">#REF!</definedName>
    <definedName name="Acct371___Demand__Primary">#REF!</definedName>
    <definedName name="Acct372">#REF!</definedName>
    <definedName name="Acct372A">#REF!</definedName>
    <definedName name="Acct372DP">#REF!</definedName>
    <definedName name="Acct372DS">#REF!</definedName>
    <definedName name="Acct373">#REF!</definedName>
    <definedName name="Acct403HPSG" localSheetId="0">#REF!</definedName>
    <definedName name="Acct403HPSG">#REF!</definedName>
    <definedName name="Acct41011" localSheetId="0">#REF!</definedName>
    <definedName name="Acct41011">#REF!</definedName>
    <definedName name="Acct41011BADDEBT" localSheetId="0">#REF!</definedName>
    <definedName name="Acct41011BADDEBT">#REF!</definedName>
    <definedName name="Acct41011DITEXP" localSheetId="0">#REF!</definedName>
    <definedName name="Acct41011DITEXP">#REF!</definedName>
    <definedName name="Acct41011S">#REF!</definedName>
    <definedName name="Acct41011SE">#REF!</definedName>
    <definedName name="Acct41011SG1">#REF!</definedName>
    <definedName name="Acct41011SG2">#REF!</definedName>
    <definedName name="ACCT41011SGCT">#REF!</definedName>
    <definedName name="Acct41011SGPP">#REF!</definedName>
    <definedName name="Acct41011SNP">#REF!</definedName>
    <definedName name="ACCT41011SNPD">#REF!</definedName>
    <definedName name="Acct41011SO">#REF!</definedName>
    <definedName name="Acct41011TROJP">#REF!</definedName>
    <definedName name="Acct41111">#REF!</definedName>
    <definedName name="Acct41111BADDEBT">#REF!</definedName>
    <definedName name="Acct41111DITEXP">#REF!</definedName>
    <definedName name="Acct41111S">#REF!</definedName>
    <definedName name="Acct41111SE">#REF!</definedName>
    <definedName name="Acct41111SG1">#REF!</definedName>
    <definedName name="Acct41111SG2">#REF!</definedName>
    <definedName name="Acct41111SG3">#REF!</definedName>
    <definedName name="Acct41111SGPP">#REF!</definedName>
    <definedName name="Acct41111SNP">#REF!</definedName>
    <definedName name="Acct41111SNTP">#REF!</definedName>
    <definedName name="Acct41111SO">#REF!</definedName>
    <definedName name="Acct41111TROJP">#REF!</definedName>
    <definedName name="Acct411BADDEBT">#REF!</definedName>
    <definedName name="Acct411DGP">#REF!</definedName>
    <definedName name="Acct411DGU">#REF!</definedName>
    <definedName name="Acct411DITEXP">#REF!</definedName>
    <definedName name="Acct411DNPP">#REF!</definedName>
    <definedName name="Acct411DNPTP">#REF!</definedName>
    <definedName name="Acct411S">#REF!</definedName>
    <definedName name="Acct411SE">#REF!</definedName>
    <definedName name="Acct411SG">#REF!</definedName>
    <definedName name="Acct411SGPP">#REF!</definedName>
    <definedName name="Acct411SO">#REF!</definedName>
    <definedName name="Acct411TROJP">#REF!</definedName>
    <definedName name="Acct444S">#REF!</definedName>
    <definedName name="Acct447">#REF!</definedName>
    <definedName name="Acct447DGU" localSheetId="0">#REF!</definedName>
    <definedName name="Acct447DGU">#REF!</definedName>
    <definedName name="Acct448">#REF!</definedName>
    <definedName name="Acct448S">#REF!</definedName>
    <definedName name="Acct448SO">#REF!</definedName>
    <definedName name="Acct450">#REF!</definedName>
    <definedName name="Acct450S">#REF!</definedName>
    <definedName name="Acct451S">#REF!</definedName>
    <definedName name="Acct454S">#REF!</definedName>
    <definedName name="Acct456S">#REF!</definedName>
    <definedName name="Acct502DNPPSU" localSheetId="0">#REF!</definedName>
    <definedName name="Acct502DNPPSU">#REF!</definedName>
    <definedName name="Acct510" localSheetId="0">#REF!</definedName>
    <definedName name="Acct510">#REF!</definedName>
    <definedName name="Acct510DNPPSU" localSheetId="0">#REF!</definedName>
    <definedName name="Acct510DNPPSU">#REF!</definedName>
    <definedName name="ACCT510JBG" localSheetId="0">#REF!</definedName>
    <definedName name="ACCT510JBG">#REF!</definedName>
    <definedName name="ACCT510SSGCH">#REF!</definedName>
    <definedName name="ACCT547SSECT">#REF!</definedName>
    <definedName name="ACCT548SSGCT">#REF!</definedName>
    <definedName name="ACCT557CAGE">#REF!</definedName>
    <definedName name="Acct557CT">#REF!</definedName>
    <definedName name="Acct565">#REF!</definedName>
    <definedName name="Acct580">#REF!</definedName>
    <definedName name="Acct581">#REF!</definedName>
    <definedName name="Acct582">#REF!</definedName>
    <definedName name="Acct583">#REF!</definedName>
    <definedName name="Acct584">#REF!</definedName>
    <definedName name="Acct585">#REF!</definedName>
    <definedName name="Acct586">#REF!</definedName>
    <definedName name="Acct587">#REF!</definedName>
    <definedName name="Acct588">#REF!</definedName>
    <definedName name="Acct589">#REF!</definedName>
    <definedName name="Acct590">#REF!</definedName>
    <definedName name="Acct590DNPD">#REF!</definedName>
    <definedName name="Acct590S">#REF!</definedName>
    <definedName name="Acct591">#REF!</definedName>
    <definedName name="Acct592">#REF!</definedName>
    <definedName name="Acct593">#REF!</definedName>
    <definedName name="Acct594">#REF!</definedName>
    <definedName name="Acct595">#REF!</definedName>
    <definedName name="Acct596">#REF!</definedName>
    <definedName name="Acct597">#REF!</definedName>
    <definedName name="Acct598">#REF!</definedName>
    <definedName name="ACCT904SG" localSheetId="0">#REF!</definedName>
    <definedName name="ACCT904SG">#REF!</definedName>
    <definedName name="Acct928RE">#REF!</definedName>
    <definedName name="AcctAGA">#REF!</definedName>
    <definedName name="AcctDFAD" localSheetId="0">#REF!</definedName>
    <definedName name="AcctDFAD">#REF!</definedName>
    <definedName name="AcctDFAP" localSheetId="0">#REF!</definedName>
    <definedName name="AcctDFAP">#REF!</definedName>
    <definedName name="AcctDFAT" localSheetId="0">#REF!</definedName>
    <definedName name="AcctDFAT">#REF!</definedName>
    <definedName name="AcctDGU" localSheetId="0">#REF!</definedName>
    <definedName name="AcctDGU">#REF!</definedName>
    <definedName name="AcctOWCDGP">#REF!</definedName>
    <definedName name="AcctTable">#REF!</definedName>
    <definedName name="AcctTS0">#REF!</definedName>
    <definedName name="ActualROE">#REF!</definedName>
    <definedName name="actualror">#REF!</definedName>
    <definedName name="Adjs2avg">#REF!:#REF!</definedName>
    <definedName name="AdjustInput">#REF!</definedName>
    <definedName name="AdjustSwitch">#REF!</definedName>
    <definedName name="ALL" localSheetId="0">#REF!</definedName>
    <definedName name="ALL">#REF!</definedName>
    <definedName name="all_months" localSheetId="0">#REF!</definedName>
    <definedName name="all_months">#REF!</definedName>
    <definedName name="anscount" hidden="1">1</definedName>
    <definedName name="APR" localSheetId="0">#REF!</definedName>
    <definedName name="APR">#REF!</definedName>
    <definedName name="APRT">#REF!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T_48" localSheetId="0">#REF!</definedName>
    <definedName name="AT_48">#REF!</definedName>
    <definedName name="AUG" localSheetId="0">#REF!</definedName>
    <definedName name="AUG">#REF!</definedName>
    <definedName name="AUGT" localSheetId="0">#REF!</definedName>
    <definedName name="AUGT">#REF!</definedName>
    <definedName name="AverageFactors">#REF!</definedName>
    <definedName name="AverageFuelCost" localSheetId="0">#REF!</definedName>
    <definedName name="AverageFuelCost">#REF!</definedName>
    <definedName name="AverageInput">#REF!</definedName>
    <definedName name="AvgFactors">#REF!</definedName>
    <definedName name="B1_Print" localSheetId="0">#REF!</definedName>
    <definedName name="B1_Print">#REF!</definedName>
    <definedName name="B2_Print" localSheetId="0">#REF!</definedName>
    <definedName name="B2_Print">#REF!</definedName>
    <definedName name="B3_Print" localSheetId="0">#REF!</definedName>
    <definedName name="B3_Print">#REF!</definedName>
    <definedName name="BACK1">#REF!</definedName>
    <definedName name="BACK2">#REF!</definedName>
    <definedName name="BACK3">#REF!</definedName>
    <definedName name="BACKUP1">#REF!</definedName>
    <definedName name="Baseline">#REF!</definedName>
    <definedName name="BLOCK">#REF!</definedName>
    <definedName name="BLOCKTOP">#REF!</definedName>
    <definedName name="BOOKADJ">#REF!</definedName>
    <definedName name="Bottom" localSheetId="0">#REF!</definedName>
    <definedName name="Bottom">#REF!</definedName>
    <definedName name="Burn" localSheetId="0">#REF!</definedName>
    <definedName name="Burn">#REF!</definedName>
    <definedName name="calcoutput">#REF!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#REF!</definedName>
    <definedName name="cap">#REF!</definedName>
    <definedName name="Capacity" localSheetId="0">#REF!</definedName>
    <definedName name="Capacity">#REF!</definedName>
    <definedName name="CCG_Hier">OFFSET(#REF!,0,0,COUNTA(#REF!),COUNTA(#REF!))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" localSheetId="0">#REF!</definedName>
    <definedName name="Check">#REF!</definedName>
    <definedName name="Checksumavg">#REF!</definedName>
    <definedName name="Checksumend">#REF!</definedName>
    <definedName name="Classification">#REF!</definedName>
    <definedName name="Cntr">#REF!</definedName>
    <definedName name="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ADJ" localSheetId="0">#REF!</definedName>
    <definedName name="COMADJ">#REF!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mon">#REF!</definedName>
    <definedName name="Comn">#REF!</definedName>
    <definedName name="COMP" localSheetId="0">#REF!</definedName>
    <definedName name="COMP">#REF!</definedName>
    <definedName name="COMPACTUAL" localSheetId="0">#REF!</definedName>
    <definedName name="COMPACTUAL">#REF!</definedName>
    <definedName name="COMPT" localSheetId="0">#REF!</definedName>
    <definedName name="COMPT">#REF!</definedName>
    <definedName name="COMPWEATHER">#REF!</definedName>
    <definedName name="CONTRACTDATA" localSheetId="0">#REF!</definedName>
    <definedName name="CONTRACTDATA">#REF!</definedName>
    <definedName name="contractsymbol">#REF!</definedName>
    <definedName name="ContractTypeDol" localSheetId="0">#REF!</definedName>
    <definedName name="ContractTypeDol">#REF!</definedName>
    <definedName name="ContractTypeMWh" localSheetId="0">#REF!</definedName>
    <definedName name="ContractTypeMWh">#REF!</definedName>
    <definedName name="copy" localSheetId="0" hidden="1">#REF!</definedName>
    <definedName name="copy" hidden="1">#REF!</definedName>
    <definedName name="COSFacVal">#REF!</definedName>
    <definedName name="Cost" localSheetId="0">#REF!</definedName>
    <definedName name="Cost">#REF!</definedName>
    <definedName name="CustNames">#REF!</definedName>
    <definedName name="dana" localSheetId="0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0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ATA5">#REF!</definedName>
    <definedName name="DATA6">#REF!</definedName>
    <definedName name="_xlnm.Database" localSheetId="0">#REF!</definedName>
    <definedName name="_xlnm.Database">#REF!</definedName>
    <definedName name="DataCheck" localSheetId="0">#REF!</definedName>
    <definedName name="DataCheck">#REF!</definedName>
    <definedName name="DataCheck_Base" localSheetId="0">#REF!</definedName>
    <definedName name="DataCheck_Base">#REF!</definedName>
    <definedName name="DataCheck_Delta" localSheetId="0">#REF!</definedName>
    <definedName name="DataCheck_Delta">#REF!</definedName>
    <definedName name="DataCheck_NPC" localSheetId="0">#REF!</definedName>
    <definedName name="DataCheck_NPC">#REF!</definedName>
    <definedName name="DATE" localSheetId="0">#REF!</definedName>
    <definedName name="DATE">#REF!</definedName>
    <definedName name="dateTable">#REF!</definedName>
    <definedName name="Debt">#REF!</definedName>
    <definedName name="Debt_">#REF!</definedName>
    <definedName name="DebtCost">#REF!</definedName>
    <definedName name="DEC" localSheetId="0">#REF!</definedName>
    <definedName name="DEC">#REF!</definedName>
    <definedName name="DECT" localSheetId="0">#REF!</definedName>
    <definedName name="DECT">#REF!</definedName>
    <definedName name="Demand">#REF!</definedName>
    <definedName name="Demand2">#REF!</definedName>
    <definedName name="Dis">#REF!</definedName>
    <definedName name="DisFac">#REF!</definedName>
    <definedName name="DispatchSum">"GRID Thermal Generation!R2C1:R4C2"</definedName>
    <definedName name="Dist_factor" localSheetId="0">#REF!</definedName>
    <definedName name="Dist_factor">#REF!</definedName>
    <definedName name="DistPeakMethod" localSheetId="0">#REF!</definedName>
    <definedName name="DistPeakMethod">#REF!</definedName>
    <definedName name="Dollars_Wheeling" localSheetId="0">#REF!</definedName>
    <definedName name="Dollars_Wheeling">#REF!</definedName>
    <definedName name="dsd" localSheetId="0" hidden="1">#REF!</definedName>
    <definedName name="dsd" hidden="1">#REF!</definedName>
    <definedName name="DUDE" localSheetId="0" hidden="1">#REF!</definedName>
    <definedName name="DUDE" hidden="1">#REF!</definedName>
    <definedName name="endDate" localSheetId="0">#REF!</definedName>
    <definedName name="endDate">#REF!</definedName>
    <definedName name="energy">#REF!</definedName>
    <definedName name="Engy">#REF!</definedName>
    <definedName name="Engy2">#REF!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_Rates___Bloomberg">#REF!</definedName>
    <definedName name="ExchangeMWh" localSheetId="0">#REF!</definedName>
    <definedName name="ExchangeMWh">#REF!</definedName>
    <definedName name="extra2" localSheetId="0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101top" localSheetId="0">#REF!</definedName>
    <definedName name="f101top">#REF!</definedName>
    <definedName name="f104top" localSheetId="0">#REF!</definedName>
    <definedName name="f104top">#REF!</definedName>
    <definedName name="f138top" localSheetId="0">#REF!</definedName>
    <definedName name="f138top">#REF!</definedName>
    <definedName name="f140top">#REF!</definedName>
    <definedName name="Factbl1">#REF!</definedName>
    <definedName name="Factor" localSheetId="0">#REF!</definedName>
    <definedName name="Factor">#REF!</definedName>
    <definedName name="Factorck">#REF!</definedName>
    <definedName name="FactorMethod">#REF!</definedName>
    <definedName name="FactorType">#REF!</definedName>
    <definedName name="FACTP" localSheetId="0">#REF!</definedName>
    <definedName name="FACTP">#REF!</definedName>
    <definedName name="FactSum">#REF!</definedName>
    <definedName name="FallYear" localSheetId="0">#REF!</definedName>
    <definedName name="FallYear">#REF!</definedName>
    <definedName name="FEB" localSheetId="0">#REF!</definedName>
    <definedName name="FEB">#REF!</definedName>
    <definedName name="FEBT" localSheetId="0">#REF!</definedName>
    <definedName name="FEBT">#REF!</definedName>
    <definedName name="Fed_Funds___Bloomberg">#REF!</definedName>
    <definedName name="FIX" localSheetId="0">#REF!</definedName>
    <definedName name="FIX">#REF!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#REF!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um" localSheetId="0">#REF!</definedName>
    <definedName name="FSum">#REF!</definedName>
    <definedName name="FTE">OFFSET(#REF!,0,0,COUNTA(#REF!),12)</definedName>
    <definedName name="Func">#REF!</definedName>
    <definedName name="Func_Ftrs" localSheetId="0">#REF!</definedName>
    <definedName name="Func_Ftrs">#REF!</definedName>
    <definedName name="Func_GTD_Percents" localSheetId="0">#REF!</definedName>
    <definedName name="Func_GTD_Percents">#REF!</definedName>
    <definedName name="Func_MC" localSheetId="0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Function">#REF!</definedName>
    <definedName name="Gas_Forward_Price_Curve_copy_Instructions_List" localSheetId="0">#REF!</definedName>
    <definedName name="Gas_Forward_Price_Curve_copy_Instructions_List">#REF!</definedName>
    <definedName name="GREATER10MW" localSheetId="0">#REF!</definedName>
    <definedName name="GREATER10MW">#REF!</definedName>
    <definedName name="GrossReceipts">#REF!</definedName>
    <definedName name="GTD_Percents" localSheetId="0">#REF!</definedName>
    <definedName name="GTD_Percents">#REF!</definedName>
    <definedName name="Header" localSheetId="0">#REF!</definedName>
    <definedName name="Header">#REF!</definedName>
    <definedName name="HEIGHT" localSheetId="0">#REF!</definedName>
    <definedName name="HEIGHT">#REF!</definedName>
    <definedName name="HenryHub___Nymex" localSheetId="0">#REF!</definedName>
    <definedName name="HenryHub___Nymex">#REF!</definedName>
    <definedName name="Hide_Rows" localSheetId="0">#REF!</definedName>
    <definedName name="Hide_Rows">#REF!</definedName>
    <definedName name="Hide_Rows_Recon" localSheetId="0">#REF!</definedName>
    <definedName name="Hide_Rows_Recon">#REF!</definedName>
    <definedName name="High_Plan" localSheetId="0">#REF!</definedName>
    <definedName name="High_Plan">#REF!</definedName>
    <definedName name="HoursHoliday">#REF!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D_0303_RVN_data" localSheetId="0">#REF!</definedName>
    <definedName name="ID_0303_RVN_data">#REF!</definedName>
    <definedName name="IDcontractsRVN" localSheetId="0">#REF!</definedName>
    <definedName name="IDcontractsRVN">#REF!</definedName>
    <definedName name="IncomeTaxOptVal">#REF!</definedName>
    <definedName name="INDADJ" localSheetId="0">#REF!</definedName>
    <definedName name="INDADJ">#REF!</definedName>
    <definedName name="INPUT" localSheetId="0">#REF!</definedName>
    <definedName name="INPUT">#REF!</definedName>
    <definedName name="InputDSTDef" localSheetId="0">#REF!</definedName>
    <definedName name="InputDSTDef">#REF!</definedName>
    <definedName name="Instructions" localSheetId="0">#REF!</definedName>
    <definedName name="Instructions">#REF!</definedName>
    <definedName name="Interest_Rates___Bloomberg">#REF!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RR" localSheetId="0">#REF!</definedName>
    <definedName name="IRR">#REF!</definedName>
    <definedName name="IRRIGATION" localSheetId="0">#REF!</definedName>
    <definedName name="IRRIGATION">#REF!</definedName>
    <definedName name="Item_Number">"GP Detail"</definedName>
    <definedName name="JAN" localSheetId="0">#REF!</definedName>
    <definedName name="JAN">#REF!</definedName>
    <definedName name="JANT" localSheetId="0">#REF!</definedName>
    <definedName name="JANT">#REF!</definedName>
    <definedName name="jjj">#REF!</definedName>
    <definedName name="JUL" localSheetId="0">#REF!</definedName>
    <definedName name="JUL">#REF!</definedName>
    <definedName name="JULT" localSheetId="0">#REF!</definedName>
    <definedName name="JULT">#REF!</definedName>
    <definedName name="JUN" localSheetId="0">#REF!</definedName>
    <definedName name="JUN">#REF!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NT" localSheetId="0">#REF!</definedName>
    <definedName name="JUNT">#REF!</definedName>
    <definedName name="Jurisdiction">#REF!</definedName>
    <definedName name="JurisNumber">#REF!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BORMOD" localSheetId="0">#REF!</definedName>
    <definedName name="LABORMOD">#REF!</definedName>
    <definedName name="LABORROLL" localSheetId="0">#REF!</definedName>
    <definedName name="LABORROLL">#REF!</definedName>
    <definedName name="LastCell" localSheetId="0">#REF!</definedName>
    <definedName name="LastCell">#REF!</definedName>
    <definedName name="LeadLag" localSheetId="0">#REF!</definedName>
    <definedName name="LeadLag">#REF!</definedName>
    <definedName name="limcount" hidden="1">1</definedName>
    <definedName name="Line_Ext_Credit" localSheetId="0">#REF!</definedName>
    <definedName name="Line_Ext_Credit">#REF!</definedName>
    <definedName name="LinkCos">#REF!</definedName>
    <definedName name="ListOffset" hidden="1">1</definedName>
    <definedName name="LOG" localSheetId="0">#REF!</definedName>
    <definedName name="LOG">#REF!</definedName>
    <definedName name="LOSS" localSheetId="0">#REF!</definedName>
    <definedName name="LOSS">#REF!</definedName>
    <definedName name="Low_Plan" localSheetId="0">#REF!</definedName>
    <definedName name="Low_Plan">#REF!</definedName>
    <definedName name="Macro2">#REF!</definedName>
    <definedName name="MACTIT" localSheetId="0">#REF!</definedName>
    <definedName name="MACTIT">#REF!</definedName>
    <definedName name="MAR" localSheetId="0">#REF!</definedName>
    <definedName name="MAR">#REF!</definedName>
    <definedName name="market1">#REF!</definedName>
    <definedName name="market2">#REF!</definedName>
    <definedName name="market3">#REF!</definedName>
    <definedName name="market4">#REF!</definedName>
    <definedName name="market5">#REF!</definedName>
    <definedName name="market6">#REF!</definedName>
    <definedName name="market7">#REF!</definedName>
    <definedName name="MART" localSheetId="0">#REF!</definedName>
    <definedName name="MART">#REF!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Y" localSheetId="0">#REF!</definedName>
    <definedName name="MAY">#REF!</definedName>
    <definedName name="MAYT" localSheetId="0">#REF!</definedName>
    <definedName name="MAYT">#REF!</definedName>
    <definedName name="MCtoREV" localSheetId="0">#REF!</definedName>
    <definedName name="MCtoREV">#REF!</definedName>
    <definedName name="MD_High1">#REF!</definedName>
    <definedName name="MD_Low1">#REF!</definedName>
    <definedName name="MEN" localSheetId="0">#REF!</definedName>
    <definedName name="MEN">#REF!</definedName>
    <definedName name="Menu_Begin" localSheetId="0">#REF!</definedName>
    <definedName name="Menu_Begin">#REF!</definedName>
    <definedName name="Menu_Caption" localSheetId="0">#REF!</definedName>
    <definedName name="Menu_Caption">#REF!</definedName>
    <definedName name="Menu_Large">#REF!</definedName>
    <definedName name="Menu_Name" localSheetId="0">#REF!</definedName>
    <definedName name="Menu_Name">#REF!</definedName>
    <definedName name="Menu_OnAction" localSheetId="0">#REF!</definedName>
    <definedName name="Menu_OnAction">#REF!</definedName>
    <definedName name="Menu_Parent" localSheetId="0">#REF!</definedName>
    <definedName name="Menu_Parent">#REF!</definedName>
    <definedName name="Menu_Small" localSheetId="0">#REF!</definedName>
    <definedName name="Menu_Small">#REF!</definedName>
    <definedName name="Method">#REF!</definedName>
    <definedName name="MidC">#REF!</definedName>
    <definedName name="Mill" localSheetId="0">#REF!</definedName>
    <definedName name="Mill">#REF!</definedName>
    <definedName name="MMBtu" localSheetId="0">#REF!</definedName>
    <definedName name="MMBtu">#REF!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#REF!</definedName>
    <definedName name="monthlist">#REF!</definedName>
    <definedName name="Months" localSheetId="0">#REF!</definedName>
    <definedName name="Months">#REF!</definedName>
    <definedName name="monthtotals">#REF!</definedName>
    <definedName name="MSPAverageInput" localSheetId="0">#REF!</definedName>
    <definedName name="MSPAverageInput">#REF!</definedName>
    <definedName name="MSPYearEndInput" localSheetId="0">#REF!</definedName>
    <definedName name="MSPYearEndInput">#REF!</definedName>
    <definedName name="MTKWH" localSheetId="0">#REF!</definedName>
    <definedName name="MTKWH">#REF!</definedName>
    <definedName name="MTR_YR3">#REF!</definedName>
    <definedName name="MTREV" localSheetId="0">#REF!</definedName>
    <definedName name="MTREV">#REF!</definedName>
    <definedName name="MULT" localSheetId="0">#REF!</definedName>
    <definedName name="MULT">#REF!</definedName>
    <definedName name="MWh" localSheetId="0">#REF!</definedName>
    <definedName name="MWh">#REF!</definedName>
    <definedName name="NameAverageFuelCost" localSheetId="0">#REF!</definedName>
    <definedName name="NameAverageFuelCost">#REF!</definedName>
    <definedName name="NameBurn" localSheetId="0">#REF!</definedName>
    <definedName name="NameBurn">#REF!</definedName>
    <definedName name="NameFactor" localSheetId="0">#REF!</definedName>
    <definedName name="NameFactor">#REF!</definedName>
    <definedName name="NameMill">#REF!</definedName>
    <definedName name="NameMMBtu">#REF!</definedName>
    <definedName name="NamePeak">#REF!</definedName>
    <definedName name="NameTable" localSheetId="0">#REF!</definedName>
    <definedName name="NameTable">#REF!</definedName>
    <definedName name="Net_to_Gross_Factor">#REF!</definedName>
    <definedName name="NetLagDays">#REF!</definedName>
    <definedName name="NetToGross">#REF!</definedName>
    <definedName name="new" localSheetId="0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ntract">#REF!</definedName>
    <definedName name="NEWMO1" localSheetId="0">#REF!</definedName>
    <definedName name="NEWMO1">#REF!</definedName>
    <definedName name="NEWMO2" localSheetId="0">#REF!</definedName>
    <definedName name="NEWMO2">#REF!</definedName>
    <definedName name="NEWMONTH" localSheetId="0">#REF!</definedName>
    <definedName name="NEWMONTH">#REF!</definedName>
    <definedName name="NONRES" localSheetId="0">#REF!</definedName>
    <definedName name="NONRES">#REF!</definedName>
    <definedName name="NORMALIZE" localSheetId="0">#REF!</definedName>
    <definedName name="NORMALIZE">#REF!</definedName>
    <definedName name="NOV" localSheetId="0">#REF!</definedName>
    <definedName name="NOV">#REF!</definedName>
    <definedName name="NOVT">#REF!</definedName>
    <definedName name="NPC">#REF!</definedName>
    <definedName name="NUM" localSheetId="0">#REF!</definedName>
    <definedName name="NUM">#REF!</definedName>
    <definedName name="NymexFutures">#REF!</definedName>
    <definedName name="NymexOptions">#REF!</definedName>
    <definedName name="OCT" localSheetId="0">#REF!</definedName>
    <definedName name="OCT">#REF!</definedName>
    <definedName name="OCTT" localSheetId="0">#REF!</definedName>
    <definedName name="OCTT">#REF!</definedName>
    <definedName name="OH">#REF!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NE">#REF!</definedName>
    <definedName name="option">#REF!</definedName>
    <definedName name="OptionsTable">#REF!</definedName>
    <definedName name="OR_305_12mo_endg_200203" localSheetId="0">#REF!</definedName>
    <definedName name="OR_305_12mo_endg_200203">#REF!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0">#REF!</definedName>
    <definedName name="P">#REF!</definedName>
    <definedName name="page1" localSheetId="0">#REF!</definedName>
    <definedName name="page1">#REF!</definedName>
    <definedName name="Page110" localSheetId="0">#REF!</definedName>
    <definedName name="Page110">#REF!</definedName>
    <definedName name="Page120" localSheetId="0">#REF!</definedName>
    <definedName name="Page120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30" localSheetId="0">#REF!</definedName>
    <definedName name="Page30">#REF!</definedName>
    <definedName name="Page31" localSheetId="0">#REF!</definedName>
    <definedName name="Page31">#REF!</definedName>
    <definedName name="Page4">#REF!</definedName>
    <definedName name="Page43" localSheetId="0">#REF!</definedName>
    <definedName name="Page43">#REF!</definedName>
    <definedName name="Page44" localSheetId="0">#REF!</definedName>
    <definedName name="Page44">#REF!</definedName>
    <definedName name="Page45" localSheetId="0">#REF!</definedName>
    <definedName name="Page45">#REF!</definedName>
    <definedName name="Page46" localSheetId="0">#REF!</definedName>
    <definedName name="Page46">#REF!</definedName>
    <definedName name="Page47">#REF!</definedName>
    <definedName name="Page48">#REF!</definedName>
    <definedName name="Page5" localSheetId="0">#REF!</definedName>
    <definedName name="Page5">#REF!</definedName>
    <definedName name="Page6" localSheetId="0">#REF!</definedName>
    <definedName name="Page6">#REF!</definedName>
    <definedName name="Page62" localSheetId="0">#REF!</definedName>
    <definedName name="Page62">#REF!</definedName>
    <definedName name="Page63" localSheetId="0">#REF!</definedName>
    <definedName name="Page63">#REF!</definedName>
    <definedName name="Page64">#REF!</definedName>
    <definedName name="page65" localSheetId="0">#REF!</definedName>
    <definedName name="page65">#REF!</definedName>
    <definedName name="page66" localSheetId="0">#REF!</definedName>
    <definedName name="page66">#REF!</definedName>
    <definedName name="page67" localSheetId="0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aste.cell" localSheetId="0">#REF!</definedName>
    <definedName name="paste.cell">#REF!</definedName>
    <definedName name="PBLOCK" localSheetId="0">#REF!</definedName>
    <definedName name="PBLOCK">#REF!</definedName>
    <definedName name="PBLOCKWZ" localSheetId="0">#REF!</definedName>
    <definedName name="PBLOCKWZ">#REF!</definedName>
    <definedName name="PCOMP" localSheetId="0">#REF!</definedName>
    <definedName name="PCOMP">#REF!</definedName>
    <definedName name="PCOMPOSITES">#REF!</definedName>
    <definedName name="PCOMPWZ">#REF!</definedName>
    <definedName name="PE_Lookup" localSheetId="0">#REF!</definedName>
    <definedName name="PE_Lookup">#REF!</definedName>
    <definedName name="Peak" localSheetId="0">#REF!</definedName>
    <definedName name="Peak">#REF!</definedName>
    <definedName name="PeakMethod">#REF!</definedName>
    <definedName name="Period2">#REF!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LUG" localSheetId="0">#REF!</definedName>
    <definedName name="PLUG">#REF!</definedName>
    <definedName name="PMAC" localSheetId="0">#REF!</definedName>
    <definedName name="PMAC">#REF!</definedName>
    <definedName name="PostDE" localSheetId="0">#REF!</definedName>
    <definedName name="PostDE">#REF!</definedName>
    <definedName name="PostDG">#REF!</definedName>
    <definedName name="PreDG">#REF!</definedName>
    <definedName name="Pref">#REF!</definedName>
    <definedName name="Pref_">#REF!</definedName>
    <definedName name="PrefCost">#REF!</definedName>
    <definedName name="PRESENT" localSheetId="0">#REF!</definedName>
    <definedName name="PRESENT">#REF!</definedName>
    <definedName name="PRICCHNG" localSheetId="0">#REF!</definedName>
    <definedName name="PRICCHNG">#REF!</definedName>
    <definedName name="PricingInfo" localSheetId="0" hidden="1">#REF!</definedName>
    <definedName name="PricingInfo" hidden="1">#REF!</definedName>
    <definedName name="_xlnm.Print_Area" localSheetId="0">'Proposed Surcharges &amp; $ Effects'!$B$1:$L$29,'Proposed Surcharges &amp; $ Effects'!$A$30:$J$79,'Proposed Surcharges &amp; $ Effects'!$N$1:$X$18</definedName>
    <definedName name="_xlnm.Print_Area">#REF!</definedName>
    <definedName name="PROPOSED" localSheetId="0">#REF!</definedName>
    <definedName name="PROPOSED">#REF!</definedName>
    <definedName name="ProRate1" localSheetId="0">#REF!</definedName>
    <definedName name="ProRate1">#REF!</definedName>
    <definedName name="PSATable">#REF!</definedName>
    <definedName name="PTABLES" localSheetId="0">#REF!</definedName>
    <definedName name="PTABLES">#REF!</definedName>
    <definedName name="PTDMOD" localSheetId="0">#REF!</definedName>
    <definedName name="PTDMOD">#REF!</definedName>
    <definedName name="PTDROLL" localSheetId="0">#REF!</definedName>
    <definedName name="PTDROLL">#REF!</definedName>
    <definedName name="PTMOD">#REF!</definedName>
    <definedName name="PTROLL">#REF!</definedName>
    <definedName name="Purchases">#REF!</definedName>
    <definedName name="PWORKBACK" localSheetId="0">#REF!</definedName>
    <definedName name="PWORKBACK">#REF!</definedName>
    <definedName name="QFs">#REF!</definedName>
    <definedName name="Query1" localSheetId="0">#REF!</definedName>
    <definedName name="Query1">#REF!</definedName>
    <definedName name="RateCd" localSheetId="0">#REF!</definedName>
    <definedName name="RateCd">#REF!</definedName>
    <definedName name="Rates" localSheetId="0">#REF!</definedName>
    <definedName name="Rates">#REF!</definedName>
    <definedName name="RC_ADJ">#REF!</definedName>
    <definedName name="ReportTimeDef">#REF!</definedName>
    <definedName name="ReportYear">#REF!</definedName>
    <definedName name="RESADJ">#REF!</definedName>
    <definedName name="RESIDENTIAL">#REF!</definedName>
    <definedName name="ResourceSupplier">#REF!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0">#REF!</definedName>
    <definedName name="REV_SCHD">#REF!</definedName>
    <definedName name="RevCl" localSheetId="0">#REF!</definedName>
    <definedName name="RevCl">#REF!</definedName>
    <definedName name="RevClass" localSheetId="0">#REF!</definedName>
    <definedName name="RevClass">#REF!</definedName>
    <definedName name="Revenue_by_month_take_2">#REF!</definedName>
    <definedName name="revenue3">#REF!</definedName>
    <definedName name="RevenueCheck">#REF!</definedName>
    <definedName name="Revenues">#REF!</definedName>
    <definedName name="RevenueSum">"GRID Thermal Revenue!R2C1:R4C2"</definedName>
    <definedName name="RevenueTax">#REF!</definedName>
    <definedName name="RevReqSettle" localSheetId="0">#REF!</definedName>
    <definedName name="RevReqSettle">#REF!</definedName>
    <definedName name="REVVSTRS" localSheetId="0">#REF!</definedName>
    <definedName name="REVVSTRS">#REF!</definedName>
    <definedName name="RISFORM" localSheetId="0">#REF!</definedName>
    <definedName name="RISFORM">#REF!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#REF!</definedName>
    <definedName name="SAPBEXrevision" hidden="1">1</definedName>
    <definedName name="SAPBEXsysID" hidden="1">"BWP"</definedName>
    <definedName name="SAPBEXwbID" hidden="1">"44KU92Q9LH2VK4DK86GZ93AXN"</definedName>
    <definedName name="Sch25Split">#REF!</definedName>
    <definedName name="SCH33CUSTS" localSheetId="0">#REF!</definedName>
    <definedName name="SCH33CUSTS">#REF!</definedName>
    <definedName name="SCH48ADJ" localSheetId="0">#REF!</definedName>
    <definedName name="SCH48ADJ">#REF!</definedName>
    <definedName name="SCH98NOR" localSheetId="0">#REF!</definedName>
    <definedName name="SCH98NOR">#REF!</definedName>
    <definedName name="SCHED47">#REF!</definedName>
    <definedName name="Schedule">#REF!</definedName>
    <definedName name="se" localSheetId="0">#REF!</definedName>
    <definedName name="se">#REF!</definedName>
    <definedName name="SECOND" localSheetId="0">#REF!</definedName>
    <definedName name="SECOND">#REF!</definedName>
    <definedName name="SEP" localSheetId="0">#REF!</definedName>
    <definedName name="SEP">#REF!</definedName>
    <definedName name="SEPT" localSheetId="0">#REF!</definedName>
    <definedName name="SEPT">#REF!</definedName>
    <definedName name="September_2001_305_Detail" localSheetId="0">#REF!</definedName>
    <definedName name="September_2001_305_Detail">#REF!</definedName>
    <definedName name="SERVICES_3">#REF!</definedName>
    <definedName name="sg">#REF!</definedName>
    <definedName name="shapefactortable">#REF!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#REF!</definedName>
    <definedName name="SITRate">#REF!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ringYear">#REF!</definedName>
    <definedName name="SPWS_WBID">"12F19027-1C25-43D5-BF1F-44D7E5A374C0"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_Bottom1">#REF!</definedName>
    <definedName name="ST_Top1">#REF!</definedName>
    <definedName name="ST_Top2">#REF!</definedName>
    <definedName name="ST_Top3" localSheetId="0">#REF!</definedName>
    <definedName name="ST_Top3">#REF!</definedName>
    <definedName name="standard1" localSheetId="0" hidden="1">{"YTD-Total",#N/A,FALSE,"Provision"}</definedName>
    <definedName name="standard1" hidden="1">{"YTD-Total",#N/A,FALSE,"Provision"}</definedName>
    <definedName name="START">#REF!</definedName>
    <definedName name="startDate">#REF!</definedName>
    <definedName name="startmonth">#REF!</definedName>
    <definedName name="startmonth1">#REF!</definedName>
    <definedName name="startmonth10">#REF!</definedName>
    <definedName name="startmonth2">#REF!</definedName>
    <definedName name="startmonth3">#REF!</definedName>
    <definedName name="startmonth4">#REF!</definedName>
    <definedName name="startmonth5">#REF!</definedName>
    <definedName name="startmonth6">#REF!</definedName>
    <definedName name="startmonth7">#REF!</definedName>
    <definedName name="startmonth8">#REF!</definedName>
    <definedName name="startmonth9">#REF!</definedName>
    <definedName name="State">#REF!</definedName>
    <definedName name="Storage">#REF!</definedName>
    <definedName name="SUM_TAB1" localSheetId="0">#REF!</definedName>
    <definedName name="SUM_TAB1">#REF!</definedName>
    <definedName name="SUM_TAB2" localSheetId="0">#REF!</definedName>
    <definedName name="SUM_TAB2">#REF!</definedName>
    <definedName name="SUM_TAB3" localSheetId="0">#REF!</definedName>
    <definedName name="SUM_TAB3">#REF!</definedName>
    <definedName name="T1_Print">#REF!</definedName>
    <definedName name="T2_Print">#REF!</definedName>
    <definedName name="T3_Print">#REF!</definedName>
    <definedName name="TABLE_1">#REF!</definedName>
    <definedName name="TABLE_2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B">#REF!</definedName>
    <definedName name="TABLEC">#REF!</definedName>
    <definedName name="TABLEONE">#REF!</definedName>
    <definedName name="TargetInc">#REF!</definedName>
    <definedName name="Targetror">#REF!</definedName>
    <definedName name="TargetROR1">#REF!</definedName>
    <definedName name="TDMOD" localSheetId="0">#REF!</definedName>
    <definedName name="TDMOD">#REF!</definedName>
    <definedName name="TDROLL" localSheetId="0">#REF!</definedName>
    <definedName name="TDROLL">#REF!</definedName>
    <definedName name="TEMPADJ" localSheetId="0">#REF!</definedName>
    <definedName name="TEMPADJ">#REF!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Period">#REF!</definedName>
    <definedName name="Top" localSheetId="0">#REF!</definedName>
    <definedName name="Top">#REF!</definedName>
    <definedName name="TotalRateBase">#REF!</definedName>
    <definedName name="TotTaxRate">#REF!</definedName>
    <definedName name="TRANSM_2">#REF!:#REF!</definedName>
    <definedName name="UAACT115S" localSheetId="0">#REF!</definedName>
    <definedName name="UAACT115S">#REF!</definedName>
    <definedName name="UAACT550SGW">#REF!</definedName>
    <definedName name="UAACT554SGW">#REF!</definedName>
    <definedName name="UAcct103">#REF!</definedName>
    <definedName name="UAcct105Dnpg">#REF!</definedName>
    <definedName name="UAcct105S">#REF!</definedName>
    <definedName name="UAcct105Seu">#REF!</definedName>
    <definedName name="UAcct105SGG">#REF!</definedName>
    <definedName name="UAcct105SGP1">#REF!</definedName>
    <definedName name="UAcct105SGP2">#REF!</definedName>
    <definedName name="UAcct105SGT">#REF!</definedName>
    <definedName name="UAcct105Snppo">#REF!</definedName>
    <definedName name="UAcct105Snpps">#REF!</definedName>
    <definedName name="UAcct105Snpt">#REF!</definedName>
    <definedName name="UAcct1081390">#REF!</definedName>
    <definedName name="UAcct1081390Rcl">#REF!</definedName>
    <definedName name="UAcct1081390Sou">#REF!</definedName>
    <definedName name="UAcct1081399">#REF!</definedName>
    <definedName name="UAcct1081399Rcl">#REF!</definedName>
    <definedName name="UAcct1081399S">#REF!</definedName>
    <definedName name="UAcct1081399Sep">#REF!</definedName>
    <definedName name="UAcct108360">#REF!</definedName>
    <definedName name="UAcct108361">#REF!</definedName>
    <definedName name="UAcct108362">#REF!</definedName>
    <definedName name="UAcct108364">#REF!</definedName>
    <definedName name="UAcct108365">#REF!</definedName>
    <definedName name="UAcct108366">#REF!</definedName>
    <definedName name="UAcct108367">#REF!</definedName>
    <definedName name="UAcct108368">#REF!</definedName>
    <definedName name="UAcct108369">#REF!</definedName>
    <definedName name="UAcct108370">#REF!</definedName>
    <definedName name="UAcct108371">#REF!</definedName>
    <definedName name="UAcct108372">#REF!</definedName>
    <definedName name="UAcct108373">#REF!</definedName>
    <definedName name="UAcct108D">#REF!</definedName>
    <definedName name="UAcct108D00">#REF!</definedName>
    <definedName name="UAcct108Ds">#REF!</definedName>
    <definedName name="UAcct108Ep">#REF!</definedName>
    <definedName name="UAcct108Epsgp" localSheetId="0">#REF!</definedName>
    <definedName name="UAcct108Epsgp">#REF!</definedName>
    <definedName name="UAcct108Gpcn">#REF!</definedName>
    <definedName name="UAcct108Gps">#REF!</definedName>
    <definedName name="UAcct108Gpse">#REF!</definedName>
    <definedName name="UAcct108Gpsg">#REF!</definedName>
    <definedName name="UAcct108Gpsgp">#REF!</definedName>
    <definedName name="UAcct108Gpsgu">#REF!</definedName>
    <definedName name="UAcct108Gpso">#REF!</definedName>
    <definedName name="UACCT108GPSSGCH">#REF!</definedName>
    <definedName name="UACCT108GPSSGCT">#REF!</definedName>
    <definedName name="UAcct108Hp">#REF!</definedName>
    <definedName name="UAcct108Hpdgu" localSheetId="0">#REF!</definedName>
    <definedName name="UAcct108Hpdgu">#REF!</definedName>
    <definedName name="UAcct108Mp">#REF!</definedName>
    <definedName name="UAcct108Np">#REF!</definedName>
    <definedName name="UAcct108Npdgu" localSheetId="0">#REF!</definedName>
    <definedName name="UAcct108Npdgu">#REF!</definedName>
    <definedName name="UAcct108Npsgu" localSheetId="0">#REF!</definedName>
    <definedName name="UAcct108Npsgu">#REF!</definedName>
    <definedName name="UACCT108NPSSCCT">#REF!</definedName>
    <definedName name="UAcct108Op">#REF!</definedName>
    <definedName name="UAcct108OpSGW">#REF!</definedName>
    <definedName name="UACCT108OPSSCCT">#REF!</definedName>
    <definedName name="UAcct108OPSSGCT">#REF!</definedName>
    <definedName name="UAcct108Sp">#REF!</definedName>
    <definedName name="UAcct108Spdgp">#REF!</definedName>
    <definedName name="UAcct108Spdgu" localSheetId="0">#REF!</definedName>
    <definedName name="UAcct108Spdgu">#REF!</definedName>
    <definedName name="UAcct108Spsgp" localSheetId="0">#REF!</definedName>
    <definedName name="UAcct108Spsgp">#REF!</definedName>
    <definedName name="UACCT108SPSSGCH">#REF!</definedName>
    <definedName name="UACCT108SSGCH">#REF!</definedName>
    <definedName name="UACCT108SSGCT">#REF!</definedName>
    <definedName name="UAcct108Tp">#REF!</definedName>
    <definedName name="UACCT111390">#REF!</definedName>
    <definedName name="UAcct111Clg">#REF!</definedName>
    <definedName name="UAcct111Clgcn">#REF!</definedName>
    <definedName name="UAcct111Clgsop">#REF!</definedName>
    <definedName name="UAcct111Clgsou">#REF!</definedName>
    <definedName name="UAcct111Clh">#REF!</definedName>
    <definedName name="UAcct111Clhdgu" localSheetId="0">#REF!</definedName>
    <definedName name="UAcct111Clhdgu">#REF!</definedName>
    <definedName name="UAcct111Cls">#REF!</definedName>
    <definedName name="UAcct111Ipcn">#REF!</definedName>
    <definedName name="UAcct111Ips">#REF!</definedName>
    <definedName name="UAcct111Ipse">#REF!</definedName>
    <definedName name="UAcct111Ipsg">#REF!</definedName>
    <definedName name="UAcct111Ipsgp">#REF!</definedName>
    <definedName name="UAcct111Ipsgu">#REF!</definedName>
    <definedName name="UAcct111Ipso">#REF!</definedName>
    <definedName name="UACCT111IPSSGCH">#REF!</definedName>
    <definedName name="UACCT111IPSSGCT">#REF!</definedName>
    <definedName name="UAcct114">#REF!</definedName>
    <definedName name="UAcct114Dgp" localSheetId="0">#REF!</definedName>
    <definedName name="UAcct114Dgp">#REF!</definedName>
    <definedName name="UACCT115" localSheetId="0">#REF!</definedName>
    <definedName name="UACCT115">#REF!</definedName>
    <definedName name="UACCT115DGP" localSheetId="0">#REF!</definedName>
    <definedName name="UACCT115DGP">#REF!</definedName>
    <definedName name="UACCT115SG" localSheetId="0">#REF!</definedName>
    <definedName name="UACCT115SG">#REF!</definedName>
    <definedName name="UAcct120">#REF!</definedName>
    <definedName name="UAcct124">#REF!</definedName>
    <definedName name="UAcct141">#REF!</definedName>
    <definedName name="UAcct151">#REF!</definedName>
    <definedName name="UAcct151Se">#REF!</definedName>
    <definedName name="UACCT151SSECH">#REF!</definedName>
    <definedName name="UACCT151SSECT">#REF!</definedName>
    <definedName name="UAcct154">#REF!</definedName>
    <definedName name="UAcct154Sg">#REF!</definedName>
    <definedName name="UAcct154Sg2" localSheetId="0">#REF!</definedName>
    <definedName name="UAcct154Sg2">#REF!</definedName>
    <definedName name="UACCT154SSGCH">#REF!</definedName>
    <definedName name="uacct154ssgct">#REF!</definedName>
    <definedName name="UAcct163">#REF!</definedName>
    <definedName name="UAcct165">#REF!</definedName>
    <definedName name="UAcct165Gps">#REF!</definedName>
    <definedName name="UAcct165Se">#REF!</definedName>
    <definedName name="UAcct182">#REF!</definedName>
    <definedName name="UAcct18222">#REF!</definedName>
    <definedName name="UAcct182M">#REF!</definedName>
    <definedName name="UACCT182MSGCT">#REF!</definedName>
    <definedName name="UAcct182MSSGCH">#REF!</definedName>
    <definedName name="UAcct182MSSGCT">#REF!</definedName>
    <definedName name="UAcct186">#REF!</definedName>
    <definedName name="UAcct1869">#REF!</definedName>
    <definedName name="UAcct186M">#REF!</definedName>
    <definedName name="UAcct186Mse">#REF!</definedName>
    <definedName name="UAcct186Msg" localSheetId="0">#REF!</definedName>
    <definedName name="UAcct186Msg">#REF!</definedName>
    <definedName name="UAcct190">#REF!</definedName>
    <definedName name="UAcct190Baddebt">#REF!</definedName>
    <definedName name="Uacct190CN">#REF!</definedName>
    <definedName name="UAcct190Dop">#REF!</definedName>
    <definedName name="UACCT190IBT">#REF!</definedName>
    <definedName name="UACCT190SSGCT">#REF!</definedName>
    <definedName name="UAcct2281">#REF!</definedName>
    <definedName name="UAcct2282">#REF!</definedName>
    <definedName name="UAcct2283">#REF!</definedName>
    <definedName name="UAcct2283S">#REF!</definedName>
    <definedName name="UAcct22841">#REF!</definedName>
    <definedName name="UACCT22841SG">#REF!</definedName>
    <definedName name="UAcct22842">#REF!</definedName>
    <definedName name="UAcct22842Trojd" localSheetId="0">#REF!</definedName>
    <definedName name="UAcct22842Trojd">#REF!</definedName>
    <definedName name="UAcct235">#REF!</definedName>
    <definedName name="UACCT235CN">#REF!</definedName>
    <definedName name="UAcct252">#REF!</definedName>
    <definedName name="UAcct25316">#REF!</definedName>
    <definedName name="UAcct25317">#REF!</definedName>
    <definedName name="UAcct25318">#REF!</definedName>
    <definedName name="UAcct25319">#REF!</definedName>
    <definedName name="uacct25398">#REF!</definedName>
    <definedName name="UACCT25398SE">#REF!</definedName>
    <definedName name="UAcct25399">#REF!</definedName>
    <definedName name="UACCT254">#REF!</definedName>
    <definedName name="UACCT254SO">#REF!</definedName>
    <definedName name="UAcct255">#REF!</definedName>
    <definedName name="UAcct281">#REF!</definedName>
    <definedName name="UAcct282">#REF!</definedName>
    <definedName name="UAcct282Cn">#REF!</definedName>
    <definedName name="UAcct282Sgp" localSheetId="0">#REF!</definedName>
    <definedName name="UAcct282Sgp">#REF!</definedName>
    <definedName name="UAcct282So">#REF!</definedName>
    <definedName name="UAcct283">#REF!</definedName>
    <definedName name="UAcct283S">#REF!</definedName>
    <definedName name="UAcct283So">#REF!</definedName>
    <definedName name="UAcct301S">#REF!</definedName>
    <definedName name="UAcct301Sg">#REF!</definedName>
    <definedName name="UAcct301So">#REF!</definedName>
    <definedName name="UAcct302S">#REF!</definedName>
    <definedName name="UAcct302Sg">#REF!</definedName>
    <definedName name="UAcct302Sgp">#REF!</definedName>
    <definedName name="UAcct302Sgu">#REF!</definedName>
    <definedName name="UAcct303Cn">#REF!</definedName>
    <definedName name="UAcct303S">#REF!</definedName>
    <definedName name="UAcct303Se">#REF!</definedName>
    <definedName name="UAcct303Sg">#REF!</definedName>
    <definedName name="UAcct303Sgp">#REF!</definedName>
    <definedName name="UAcct303Sgu">#REF!</definedName>
    <definedName name="UAcct303So">#REF!</definedName>
    <definedName name="UACCT303SSGCH">#REF!</definedName>
    <definedName name="UACCT303SSGCT">#REF!</definedName>
    <definedName name="UAcct310">#REF!</definedName>
    <definedName name="UAcct310Dgu" localSheetId="0">#REF!</definedName>
    <definedName name="UAcct310Dgu">#REF!</definedName>
    <definedName name="UAcct310JBG">#REF!</definedName>
    <definedName name="UAcct310sg">#REF!</definedName>
    <definedName name="UAcct310Sgp" localSheetId="0">#REF!</definedName>
    <definedName name="UAcct310Sgp">#REF!</definedName>
    <definedName name="UACCT310SSCH">#REF!</definedName>
    <definedName name="uacct310ssgch">#REF!</definedName>
    <definedName name="UAcct311">#REF!</definedName>
    <definedName name="UAcct311Dgu" localSheetId="0">#REF!</definedName>
    <definedName name="UAcct311Dgu">#REF!</definedName>
    <definedName name="UAcct311JBG">#REF!</definedName>
    <definedName name="UAcct311sg">#REF!</definedName>
    <definedName name="UACCT311SGCH">#REF!</definedName>
    <definedName name="UAcct311Sgu" localSheetId="0">#REF!</definedName>
    <definedName name="UAcct311Sgu">#REF!</definedName>
    <definedName name="uacct311ssgch">#REF!</definedName>
    <definedName name="UAcct312">#REF!</definedName>
    <definedName name="UAcct312JBG">#REF!</definedName>
    <definedName name="UAcct312S" localSheetId="0">#REF!</definedName>
    <definedName name="UAcct312S">#REF!</definedName>
    <definedName name="UAcct312Sg">#REF!</definedName>
    <definedName name="UACCT312SGCH">#REF!</definedName>
    <definedName name="UAcct312Sgu" localSheetId="0">#REF!</definedName>
    <definedName name="UAcct312Sgu">#REF!</definedName>
    <definedName name="uacct312ssgch">#REF!</definedName>
    <definedName name="UAcct314">#REF!</definedName>
    <definedName name="UAcct314JBG">#REF!</definedName>
    <definedName name="UAcct314Sgp">#REF!</definedName>
    <definedName name="UAcct314Sgu" localSheetId="0">#REF!</definedName>
    <definedName name="UAcct314Sgu">#REF!</definedName>
    <definedName name="UACCT314SSGCH">#REF!</definedName>
    <definedName name="UAcct315">#REF!</definedName>
    <definedName name="UAcct315JBG">#REF!</definedName>
    <definedName name="UAcct315Sgp">#REF!</definedName>
    <definedName name="UAcct315Sgu" localSheetId="0">#REF!</definedName>
    <definedName name="UAcct315Sgu">#REF!</definedName>
    <definedName name="UACCT315SSGCH">#REF!</definedName>
    <definedName name="UAcct316">#REF!</definedName>
    <definedName name="UAcct316JBG">#REF!</definedName>
    <definedName name="UAcct316Sgp">#REF!</definedName>
    <definedName name="UAcct316Sgu" localSheetId="0">#REF!</definedName>
    <definedName name="UAcct316Sgu">#REF!</definedName>
    <definedName name="UACCT316SSGCH">#REF!</definedName>
    <definedName name="UAcct320">#REF!</definedName>
    <definedName name="UAcct320Sgp" localSheetId="0">#REF!</definedName>
    <definedName name="UAcct320Sgp">#REF!</definedName>
    <definedName name="UAcct321">#REF!</definedName>
    <definedName name="UAcct321Sgp" localSheetId="0">#REF!</definedName>
    <definedName name="UAcct321Sgp">#REF!</definedName>
    <definedName name="UAcct322">#REF!</definedName>
    <definedName name="UAcct322Sgp" localSheetId="0">#REF!</definedName>
    <definedName name="UAcct322Sgp">#REF!</definedName>
    <definedName name="UAcct323">#REF!</definedName>
    <definedName name="UAcct323Sgp" localSheetId="0">#REF!</definedName>
    <definedName name="UAcct323Sgp">#REF!</definedName>
    <definedName name="UAcct324">#REF!</definedName>
    <definedName name="UAcct324Sgp" localSheetId="0">#REF!</definedName>
    <definedName name="UAcct324Sgp">#REF!</definedName>
    <definedName name="UAcct325">#REF!</definedName>
    <definedName name="UAcct325Sgp" localSheetId="0">#REF!</definedName>
    <definedName name="UAcct325Sgp">#REF!</definedName>
    <definedName name="UAcct33">#REF!</definedName>
    <definedName name="UAcct330">#REF!</definedName>
    <definedName name="UAcct331">#REF!</definedName>
    <definedName name="UAcct332">#REF!</definedName>
    <definedName name="UAcct333">#REF!</definedName>
    <definedName name="UAcct334">#REF!</definedName>
    <definedName name="UAcct335">#REF!</definedName>
    <definedName name="UAcct336">#REF!</definedName>
    <definedName name="UAcct33T">#REF!</definedName>
    <definedName name="UAcct340">#REF!</definedName>
    <definedName name="UAcct340Dgu">#REF!</definedName>
    <definedName name="UAcct340Sgu">#REF!</definedName>
    <definedName name="UACCT340SGW">#REF!</definedName>
    <definedName name="UACCT340SSGCT">#REF!</definedName>
    <definedName name="UAcct341">#REF!</definedName>
    <definedName name="UAcct341Dgu">#REF!</definedName>
    <definedName name="UAcct341Sgu">#REF!</definedName>
    <definedName name="UACCT341SGW">#REF!</definedName>
    <definedName name="UACCT341SSGCT">#REF!</definedName>
    <definedName name="UAcct342">#REF!</definedName>
    <definedName name="UAcct342Dgu">#REF!</definedName>
    <definedName name="UAcct342Sgu">#REF!</definedName>
    <definedName name="UACCT342SSGCT">#REF!</definedName>
    <definedName name="UAcct343">#REF!</definedName>
    <definedName name="UAcct343SGW">#REF!</definedName>
    <definedName name="UACCT343SSCCT">#REF!</definedName>
    <definedName name="UAcct344">#REF!</definedName>
    <definedName name="UAcct344S">#REF!</definedName>
    <definedName name="UAcct344Sgp">#REF!</definedName>
    <definedName name="UAcct344Sgu">#REF!</definedName>
    <definedName name="UAcct344SGW">#REF!</definedName>
    <definedName name="UACCT344SSGCT">#REF!</definedName>
    <definedName name="UAcct345">#REF!</definedName>
    <definedName name="UAcct345Dgu">#REF!</definedName>
    <definedName name="UAcct345SG">#REF!</definedName>
    <definedName name="UAcct345Sgu">#REF!</definedName>
    <definedName name="UAcct345SGW">#REF!</definedName>
    <definedName name="UACCT345SSGCT">#REF!</definedName>
    <definedName name="UAcct346">#REF!</definedName>
    <definedName name="UACCT346SGW">#REF!</definedName>
    <definedName name="UAcct350">#REF!</definedName>
    <definedName name="UAcct352">#REF!</definedName>
    <definedName name="UAcct353">#REF!</definedName>
    <definedName name="UAcct354">#REF!</definedName>
    <definedName name="UAcct355">#REF!</definedName>
    <definedName name="UAcct356">#REF!</definedName>
    <definedName name="UAcct357">#REF!</definedName>
    <definedName name="UAcct358">#REF!</definedName>
    <definedName name="UAcct359">#REF!</definedName>
    <definedName name="UAcct360">#REF!</definedName>
    <definedName name="UAcct361">#REF!</definedName>
    <definedName name="UAcct362">#REF!</definedName>
    <definedName name="UAcct368">#REF!</definedName>
    <definedName name="UAcct369">#REF!</definedName>
    <definedName name="UAcct369Cug" localSheetId="0">#REF!</definedName>
    <definedName name="UAcct369Cug">#REF!</definedName>
    <definedName name="UAcct370">#REF!</definedName>
    <definedName name="UAcct372A">#REF!</definedName>
    <definedName name="UAcct372Dp">#REF!</definedName>
    <definedName name="UAcct372Ds">#REF!</definedName>
    <definedName name="UAcct373">#REF!</definedName>
    <definedName name="UAcct389Cn">#REF!</definedName>
    <definedName name="UAcct389S">#REF!</definedName>
    <definedName name="UAcct389Sg">#REF!</definedName>
    <definedName name="UAcct389Sgu">#REF!</definedName>
    <definedName name="UAcct389So">#REF!</definedName>
    <definedName name="UAcct390Cn">#REF!</definedName>
    <definedName name="UAcct390JBG">#REF!</definedName>
    <definedName name="UAcct390L">#REF!</definedName>
    <definedName name="UAcct390Lrcl">#REF!</definedName>
    <definedName name="UACCT390LS">#REF!</definedName>
    <definedName name="UAcct390LSG">#REF!</definedName>
    <definedName name="UAcct390LSO">#REF!</definedName>
    <definedName name="UAcct390S">#REF!</definedName>
    <definedName name="UAcct390Sgp">#REF!</definedName>
    <definedName name="UAcct390Sgu">#REF!</definedName>
    <definedName name="UAcct390Sop">#REF!</definedName>
    <definedName name="UAcct390Sou">#REF!</definedName>
    <definedName name="UAcct391Cn">#REF!</definedName>
    <definedName name="UACCT391JBE">#REF!</definedName>
    <definedName name="UAcct391S">#REF!</definedName>
    <definedName name="UAcct391Se">#REF!</definedName>
    <definedName name="UAcct391Sg">#REF!</definedName>
    <definedName name="UAcct391Sgp">#REF!</definedName>
    <definedName name="UAcct391Sgu">#REF!</definedName>
    <definedName name="UAcct391So">#REF!</definedName>
    <definedName name="UACCT391SSGCH">#REF!</definedName>
    <definedName name="UACCT391SSGCT">#REF!</definedName>
    <definedName name="UAcct392Cn">#REF!</definedName>
    <definedName name="UAcct392L">#REF!</definedName>
    <definedName name="UAcct392Lrcl">#REF!</definedName>
    <definedName name="UAcct392S">#REF!</definedName>
    <definedName name="UAcct392Se">#REF!</definedName>
    <definedName name="UAcct392Sg">#REF!</definedName>
    <definedName name="UAcct392Sgp">#REF!</definedName>
    <definedName name="UAcct392Sgu">#REF!</definedName>
    <definedName name="UAcct392So">#REF!</definedName>
    <definedName name="UACCT392SSGCH">#REF!</definedName>
    <definedName name="UACCT392SSGCT">#REF!</definedName>
    <definedName name="UAcct393S">#REF!</definedName>
    <definedName name="UAcct393Sg">#REF!</definedName>
    <definedName name="UAcct393Sgp">#REF!</definedName>
    <definedName name="UAcct393Sgu">#REF!</definedName>
    <definedName name="UAcct393So">#REF!</definedName>
    <definedName name="UACCT393SSGCT">#REF!</definedName>
    <definedName name="UAcct394S">#REF!</definedName>
    <definedName name="UAcct394Se">#REF!</definedName>
    <definedName name="UAcct394Sg">#REF!</definedName>
    <definedName name="UAcct394Sgp">#REF!</definedName>
    <definedName name="UAcct394Sgu">#REF!</definedName>
    <definedName name="UAcct394So">#REF!</definedName>
    <definedName name="UACCT394SSGCH">#REF!</definedName>
    <definedName name="UACCT394SSGCT">#REF!</definedName>
    <definedName name="UAcct395S">#REF!</definedName>
    <definedName name="UAcct395Se">#REF!</definedName>
    <definedName name="UAcct395Sg">#REF!</definedName>
    <definedName name="UAcct395Sgp">#REF!</definedName>
    <definedName name="UAcct395Sgu">#REF!</definedName>
    <definedName name="UAcct395So">#REF!</definedName>
    <definedName name="UACCT395SSGCH">#REF!</definedName>
    <definedName name="UACCT395SSGCT">#REF!</definedName>
    <definedName name="UAcct396S">#REF!</definedName>
    <definedName name="UAcct396Se">#REF!</definedName>
    <definedName name="UAcct396Sg">#REF!</definedName>
    <definedName name="UAcct396Sgp">#REF!</definedName>
    <definedName name="UAcct396Sgu">#REF!</definedName>
    <definedName name="UAcct396So">#REF!</definedName>
    <definedName name="UACCT396SSGCH">#REF!</definedName>
    <definedName name="UACCT396SSGCT">#REF!</definedName>
    <definedName name="UAcct397Cn">#REF!</definedName>
    <definedName name="UAcct397JBG">#REF!</definedName>
    <definedName name="UAcct397S">#REF!</definedName>
    <definedName name="UAcct397Se">#REF!</definedName>
    <definedName name="UAcct397Sg">#REF!</definedName>
    <definedName name="UAcct397Sgp">#REF!</definedName>
    <definedName name="UAcct397Sgu">#REF!</definedName>
    <definedName name="UAcct397So">#REF!</definedName>
    <definedName name="UACCT397SSGCH">#REF!</definedName>
    <definedName name="UACCT397SSGCT">#REF!</definedName>
    <definedName name="UAcct398Cn">#REF!</definedName>
    <definedName name="UAcct398S">#REF!</definedName>
    <definedName name="UAcct398Se">#REF!</definedName>
    <definedName name="UAcct398Sg">#REF!</definedName>
    <definedName name="UAcct398Sgp">#REF!</definedName>
    <definedName name="UAcct398Sgu">#REF!</definedName>
    <definedName name="UAcct398So">#REF!</definedName>
    <definedName name="UACCT398SSGCT">#REF!</definedName>
    <definedName name="UAcct399">#REF!</definedName>
    <definedName name="UAcct399G">#REF!</definedName>
    <definedName name="UAcct399L">#REF!</definedName>
    <definedName name="UAcct399Lrcl">#REF!</definedName>
    <definedName name="UAcct403360">#REF!</definedName>
    <definedName name="UAcct403361">#REF!</definedName>
    <definedName name="UAcct403362">#REF!</definedName>
    <definedName name="UAcct403363">#REF!</definedName>
    <definedName name="UAcct403364">#REF!</definedName>
    <definedName name="UAcct403365">#REF!</definedName>
    <definedName name="UAcct403366">#REF!</definedName>
    <definedName name="UAcct403367">#REF!</definedName>
    <definedName name="UAcct403368">#REF!</definedName>
    <definedName name="UAcct403369">#REF!</definedName>
    <definedName name="UAcct403370">#REF!</definedName>
    <definedName name="UAcct403371">#REF!</definedName>
    <definedName name="UAcct403372">#REF!</definedName>
    <definedName name="UAcct403373">#REF!</definedName>
    <definedName name="UAcct403Ep">#REF!</definedName>
    <definedName name="UAcct403Epsg" localSheetId="0">#REF!</definedName>
    <definedName name="UAcct403Epsg">#REF!</definedName>
    <definedName name="UAcct403Gpcn">#REF!</definedName>
    <definedName name="UAcct403GPDGP">#REF!</definedName>
    <definedName name="UAcct403GPDGU">#REF!</definedName>
    <definedName name="UAcct403GPJBG">#REF!</definedName>
    <definedName name="UAcct403Gps">#REF!</definedName>
    <definedName name="UAcct403Gpse">#REF!</definedName>
    <definedName name="UAcct403Gpseu">#REF!</definedName>
    <definedName name="UAcct403Gpsg">#REF!</definedName>
    <definedName name="UACCT403gpsg1">#REF!</definedName>
    <definedName name="UAcct403Gpsgp">#REF!</definedName>
    <definedName name="UAcct403Gpsgu">#REF!</definedName>
    <definedName name="UAcct403Gpso">#REF!</definedName>
    <definedName name="uacct403gpssgch">#REF!</definedName>
    <definedName name="UACCT403GPSSGCT">#REF!</definedName>
    <definedName name="UAcct403Gv0">#REF!</definedName>
    <definedName name="UAcct403Hp">#REF!</definedName>
    <definedName name="UAcct403Hpdgu" localSheetId="0">#REF!</definedName>
    <definedName name="UAcct403Hpdgu">#REF!</definedName>
    <definedName name="UACCT403JBE">#REF!</definedName>
    <definedName name="UAcct403Mp">#REF!</definedName>
    <definedName name="UAcct403Np">#REF!</definedName>
    <definedName name="UAcct403Op">#REF!</definedName>
    <definedName name="UAcct403OPCAGE">#REF!</definedName>
    <definedName name="UAcct403Opsgp">#REF!</definedName>
    <definedName name="UAcct403Opsgu">#REF!</definedName>
    <definedName name="uacct403opsgw">#REF!</definedName>
    <definedName name="uacct403opssgch">#REF!</definedName>
    <definedName name="uacct403opssgct">#REF!</definedName>
    <definedName name="uacct403sgw">#REF!</definedName>
    <definedName name="UAcct403Sp">#REF!</definedName>
    <definedName name="uacct403spdg">#REF!</definedName>
    <definedName name="uacct403spdgp">#REF!</definedName>
    <definedName name="uacct403spdgu">#REF!</definedName>
    <definedName name="UAcct403SPJBG">#REF!</definedName>
    <definedName name="uacct403spsg">#REF!</definedName>
    <definedName name="UAcct403Spsgp">#REF!</definedName>
    <definedName name="UAcct403Spsgu">#REF!</definedName>
    <definedName name="UACCT403SPSSGCH">#REF!</definedName>
    <definedName name="uacct403ssgch">#REF!</definedName>
    <definedName name="UAcct403Tp">#REF!</definedName>
    <definedName name="UAcct403Tpsgu" localSheetId="0">#REF!</definedName>
    <definedName name="UAcct403Tpsgu">#REF!</definedName>
    <definedName name="UAcct404330">#REF!</definedName>
    <definedName name="UAcct404330Dgu" localSheetId="0">#REF!</definedName>
    <definedName name="UAcct404330Dgu">#REF!</definedName>
    <definedName name="UAcct404Clg">#REF!</definedName>
    <definedName name="UAcct404Clgsop">#REF!</definedName>
    <definedName name="UAcct404Clgsou">#REF!</definedName>
    <definedName name="UAcct404Cls">#REF!</definedName>
    <definedName name="UACCT404GP">#REF!</definedName>
    <definedName name="UACCT404GPCN">#REF!</definedName>
    <definedName name="UACCT404GPSO">#REF!</definedName>
    <definedName name="UAcct404Ipcn">#REF!</definedName>
    <definedName name="UACCT404IPDGU">#REF!</definedName>
    <definedName name="UACCT404IPIDGU">#REF!</definedName>
    <definedName name="UAcct404IPJBG">#REF!</definedName>
    <definedName name="UAcct404Ips">#REF!</definedName>
    <definedName name="UAcct404Ipse">#REF!</definedName>
    <definedName name="UAcct404Ipsg">#REF!</definedName>
    <definedName name="UAcct404Ipsg1">#REF!</definedName>
    <definedName name="UAcct404Ipsg2">#REF!</definedName>
    <definedName name="UACCT404IPSGP">#REF!</definedName>
    <definedName name="UAcct404Ipso">#REF!</definedName>
    <definedName name="UACCT404IPSSGCH">#REF!</definedName>
    <definedName name="UACCT404IPSSGCT">#REF!</definedName>
    <definedName name="UAcct404M">#REF!</definedName>
    <definedName name="UAcct404O">#REF!</definedName>
    <definedName name="UACCT404OP">#REF!</definedName>
    <definedName name="UACCT404SP">#REF!</definedName>
    <definedName name="UAcct405">#REF!</definedName>
    <definedName name="UAcct406">#REF!</definedName>
    <definedName name="UAcct406Dgp" localSheetId="0">#REF!</definedName>
    <definedName name="UAcct406Dgp">#REF!</definedName>
    <definedName name="UAcct406Dgu" localSheetId="0">#REF!</definedName>
    <definedName name="UAcct406Dgu">#REF!</definedName>
    <definedName name="UAcct407">#REF!</definedName>
    <definedName name="UAcct407Sgp" localSheetId="0">#REF!</definedName>
    <definedName name="UAcct407Sgp">#REF!</definedName>
    <definedName name="UAcct408">#REF!</definedName>
    <definedName name="UAcct408S">#REF!</definedName>
    <definedName name="UAcct40910FITOther">#REF!</definedName>
    <definedName name="UAcct40910FitPMI">#REF!</definedName>
    <definedName name="UAcct40910FITPTC">#REF!</definedName>
    <definedName name="UAcct40910FITSitus">#REF!</definedName>
    <definedName name="UAcct40911Dgu">#REF!</definedName>
    <definedName name="UAcct41010">#REF!</definedName>
    <definedName name="UAcct41011">#REF!</definedName>
    <definedName name="UACCT41020" localSheetId="0">#REF!</definedName>
    <definedName name="UACCT41020">#REF!</definedName>
    <definedName name="UACCT41020BADDEBT" localSheetId="0">#REF!</definedName>
    <definedName name="UACCT41020BADDEBT">#REF!</definedName>
    <definedName name="UACCT41020DITEXP" localSheetId="0">#REF!</definedName>
    <definedName name="UACCT41020DITEXP">#REF!</definedName>
    <definedName name="UACCT41020DNPU" localSheetId="0">#REF!</definedName>
    <definedName name="UACCT41020DNPU">#REF!</definedName>
    <definedName name="UACCT41020S">#REF!</definedName>
    <definedName name="UACCT41020SE">#REF!</definedName>
    <definedName name="UACCT41020SG">#REF!</definedName>
    <definedName name="UACCT41020SGCT">#REF!</definedName>
    <definedName name="UACCT41020SGPP">#REF!</definedName>
    <definedName name="UACCT41020SO">#REF!</definedName>
    <definedName name="UACCT41020TROJP">#REF!</definedName>
    <definedName name="UACCT4102SNPD">#REF!</definedName>
    <definedName name="uacct41110">#REF!</definedName>
    <definedName name="uacct41110sgct" localSheetId="0">#REF!</definedName>
    <definedName name="uacct41110sgct">#REF!</definedName>
    <definedName name="UAcct41111" localSheetId="0">#REF!</definedName>
    <definedName name="UAcct41111">#REF!</definedName>
    <definedName name="UAcct41111Baddebt" localSheetId="0">#REF!</definedName>
    <definedName name="UAcct41111Baddebt">#REF!</definedName>
    <definedName name="UAcct41111Dgp" localSheetId="0">#REF!</definedName>
    <definedName name="UAcct41111Dgp">#REF!</definedName>
    <definedName name="UAcct41111Dgu">#REF!</definedName>
    <definedName name="UAcct41111Ditexp">#REF!</definedName>
    <definedName name="UAcct41111Dnpp">#REF!</definedName>
    <definedName name="UAcct41111Dnptp">#REF!</definedName>
    <definedName name="UAcct41111S">#REF!</definedName>
    <definedName name="UAcct41111Se">#REF!</definedName>
    <definedName name="UAcct41111Sg">#REF!</definedName>
    <definedName name="UAcct41111Sgpp">#REF!</definedName>
    <definedName name="UAcct41111So">#REF!</definedName>
    <definedName name="UAcct41111Trojp">#REF!</definedName>
    <definedName name="UAcct41120">#REF!</definedName>
    <definedName name="UAcct41140">#REF!</definedName>
    <definedName name="UAcct41141">#REF!</definedName>
    <definedName name="UAcct41160">#REF!</definedName>
    <definedName name="UAcct41170">#REF!</definedName>
    <definedName name="UAcct4118">#REF!</definedName>
    <definedName name="UAcct41181">#REF!</definedName>
    <definedName name="UAcct4194">#REF!</definedName>
    <definedName name="UAcct419Doth">#REF!</definedName>
    <definedName name="UAcct421">#REF!</definedName>
    <definedName name="UAcct4311">#REF!</definedName>
    <definedName name="UAcct442Se">#REF!</definedName>
    <definedName name="UAcct442Sg">#REF!</definedName>
    <definedName name="UAcct447">#REF!</definedName>
    <definedName name="UAcct447CAEE" localSheetId="0">#REF!</definedName>
    <definedName name="UAcct447CAEE">#REF!</definedName>
    <definedName name="UAcct447CAGE" localSheetId="0">#REF!</definedName>
    <definedName name="UAcct447CAGE">#REF!</definedName>
    <definedName name="UAcct447Dgu" localSheetId="0">#REF!</definedName>
    <definedName name="UAcct447Dgu">#REF!</definedName>
    <definedName name="UACCT447NPC">#REF!</definedName>
    <definedName name="UACCT447NPCCAEW">#REF!</definedName>
    <definedName name="UACCT447NPCCAGW">#REF!</definedName>
    <definedName name="UACCT447NPCDGP">#REF!</definedName>
    <definedName name="UAcct447S">#REF!</definedName>
    <definedName name="UAcct447Se">#REF!</definedName>
    <definedName name="UAcct448">#REF!</definedName>
    <definedName name="UAcct448S">#REF!</definedName>
    <definedName name="UAcct448So">#REF!</definedName>
    <definedName name="UAcct449">#REF!</definedName>
    <definedName name="UAcct450">#REF!</definedName>
    <definedName name="UAcct450S">#REF!</definedName>
    <definedName name="UAcct450So">#REF!</definedName>
    <definedName name="UAcct451S">#REF!</definedName>
    <definedName name="UAcct451Sg">#REF!</definedName>
    <definedName name="UAcct451So">#REF!</definedName>
    <definedName name="UAcct453">#REF!</definedName>
    <definedName name="UAcct453CAGE" localSheetId="0">#REF!</definedName>
    <definedName name="UAcct453CAGE">#REF!</definedName>
    <definedName name="UAcct453CAGW" localSheetId="0">#REF!</definedName>
    <definedName name="UAcct453CAGW">#REF!</definedName>
    <definedName name="UAcct454">#REF!</definedName>
    <definedName name="UAcct454JBG">#REF!</definedName>
    <definedName name="UAcct454S">#REF!</definedName>
    <definedName name="UAcct454Sg">#REF!</definedName>
    <definedName name="UAcct454So">#REF!</definedName>
    <definedName name="UAcct456">#REF!</definedName>
    <definedName name="UAcct456CAEW">#REF!</definedName>
    <definedName name="UAcct456Cn">#REF!</definedName>
    <definedName name="UAcct456S">#REF!</definedName>
    <definedName name="UAcct456Se">#REF!</definedName>
    <definedName name="UAcct456Sg">#REF!</definedName>
    <definedName name="UAcct456So">#REF!</definedName>
    <definedName name="UAcct500">#REF!</definedName>
    <definedName name="UAcct500Dnppsu">#REF!</definedName>
    <definedName name="UAcct500DSG">#REF!</definedName>
    <definedName name="UAcct500JBG">#REF!</definedName>
    <definedName name="UACCT500SSGCH">#REF!</definedName>
    <definedName name="UAcct501">#REF!</definedName>
    <definedName name="UAcct501CAEW">#REF!</definedName>
    <definedName name="UAcct501JBE">#REF!</definedName>
    <definedName name="UACCT501NPC">#REF!</definedName>
    <definedName name="UACCT501NPCCAEW">#REF!</definedName>
    <definedName name="UACCT501nPCSE">#REF!</definedName>
    <definedName name="UACCT501NPCSE1" localSheetId="0">#REF!</definedName>
    <definedName name="UACCT501NPCSE1">#REF!</definedName>
    <definedName name="UAcct501Se">#REF!</definedName>
    <definedName name="UACCT501SE1" localSheetId="0">#REF!</definedName>
    <definedName name="UACCT501SE1">#REF!</definedName>
    <definedName name="UACCT501SE2" localSheetId="0">#REF!</definedName>
    <definedName name="UACCT501SE2">#REF!</definedName>
    <definedName name="UACCT501SE3" localSheetId="0">#REF!</definedName>
    <definedName name="UACCT501SE3">#REF!</definedName>
    <definedName name="UACCT501SENNPC">#REF!</definedName>
    <definedName name="UACCT501SSECH">#REF!</definedName>
    <definedName name="UACCT501SSECHNNPC">#REF!</definedName>
    <definedName name="UACCT501SSECT">#REF!</definedName>
    <definedName name="UAcct502">#REF!</definedName>
    <definedName name="UAcct502CAGE">#REF!</definedName>
    <definedName name="UAcct502Dnppsu">#REF!</definedName>
    <definedName name="UAcct502JBG" localSheetId="0">#REF!</definedName>
    <definedName name="UAcct502JBG">#REF!</definedName>
    <definedName name="UAcct502SG">#REF!</definedName>
    <definedName name="uacct502snpps">#REF!</definedName>
    <definedName name="UACCT502SSGCH">#REF!</definedName>
    <definedName name="UAcct503">#REF!</definedName>
    <definedName name="UAcct503npc">#REF!</definedName>
    <definedName name="UAcct503Se">#REF!</definedName>
    <definedName name="UACCT503SENNPC">#REF!</definedName>
    <definedName name="UAcct505">#REF!</definedName>
    <definedName name="UAcct505CAGE">#REF!</definedName>
    <definedName name="UAcct505Dnppsu">#REF!</definedName>
    <definedName name="UAcct505JBG" localSheetId="0">#REF!</definedName>
    <definedName name="UAcct505JBG">#REF!</definedName>
    <definedName name="UAcct505sg">#REF!</definedName>
    <definedName name="uacct505snpps">#REF!</definedName>
    <definedName name="UACCT505SSGCH">#REF!</definedName>
    <definedName name="UAcct506">#REF!</definedName>
    <definedName name="UAcct506CAGE">#REF!</definedName>
    <definedName name="UAcct506JBG" localSheetId="0">#REF!</definedName>
    <definedName name="UAcct506JBG">#REF!</definedName>
    <definedName name="UAcct506Se">#REF!</definedName>
    <definedName name="uacct506snpps">#REF!</definedName>
    <definedName name="UACCT506SSGCH">#REF!</definedName>
    <definedName name="UAcct507">#REF!</definedName>
    <definedName name="UAcct507CAGE">#REF!</definedName>
    <definedName name="UAcct507JBG" localSheetId="0">#REF!</definedName>
    <definedName name="UAcct507JBG">#REF!</definedName>
    <definedName name="UAcct507SG">#REF!</definedName>
    <definedName name="uacct507ssgch">#REF!</definedName>
    <definedName name="UAcct510">#REF!</definedName>
    <definedName name="UAcct510CAGE">#REF!</definedName>
    <definedName name="UAcct510JBG" localSheetId="0">#REF!</definedName>
    <definedName name="UAcct510JBG">#REF!</definedName>
    <definedName name="UAcct510sg">#REF!</definedName>
    <definedName name="uacct510ssgch">#REF!</definedName>
    <definedName name="UAcct511">#REF!</definedName>
    <definedName name="UAcct511CAGE">#REF!</definedName>
    <definedName name="UAcct511JBG" localSheetId="0">#REF!</definedName>
    <definedName name="UAcct511JBG">#REF!</definedName>
    <definedName name="UAcct511sg">#REF!</definedName>
    <definedName name="UACCT511SSGCH">#REF!</definedName>
    <definedName name="UAcct512">#REF!</definedName>
    <definedName name="UAcct512CAGE">#REF!</definedName>
    <definedName name="UAcct512JBG" localSheetId="0">#REF!</definedName>
    <definedName name="UAcct512JBG">#REF!</definedName>
    <definedName name="UAcct512sg">#REF!</definedName>
    <definedName name="UACCT512SSGCH">#REF!</definedName>
    <definedName name="UAcct513">#REF!</definedName>
    <definedName name="UAcct513CAGE">#REF!</definedName>
    <definedName name="UAcct513JBG" localSheetId="0">#REF!</definedName>
    <definedName name="UAcct513JBG">#REF!</definedName>
    <definedName name="UAcct513sg">#REF!</definedName>
    <definedName name="UACCT513SSGCH">#REF!</definedName>
    <definedName name="UAcct514">#REF!</definedName>
    <definedName name="UAcct514CAGE">#REF!</definedName>
    <definedName name="UAcct514JBG" localSheetId="0">#REF!</definedName>
    <definedName name="UAcct514JBG">#REF!</definedName>
    <definedName name="UAcct514sg">#REF!</definedName>
    <definedName name="UACCT514SSGCH">#REF!</definedName>
    <definedName name="UAcct517">#REF!</definedName>
    <definedName name="UAcct518">#REF!</definedName>
    <definedName name="UAcct519">#REF!</definedName>
    <definedName name="UAcct520">#REF!</definedName>
    <definedName name="UAcct523">#REF!</definedName>
    <definedName name="UAcct524">#REF!</definedName>
    <definedName name="UAcct528">#REF!</definedName>
    <definedName name="UAcct529">#REF!</definedName>
    <definedName name="UAcct530">#REF!</definedName>
    <definedName name="UAcct531">#REF!</definedName>
    <definedName name="UAcct532">#REF!</definedName>
    <definedName name="UAcct535">#REF!</definedName>
    <definedName name="UAcct536">#REF!</definedName>
    <definedName name="UAcct537">#REF!</definedName>
    <definedName name="UAcct538">#REF!</definedName>
    <definedName name="UAcct539">#REF!</definedName>
    <definedName name="UAcct540">#REF!</definedName>
    <definedName name="UAcct541">#REF!</definedName>
    <definedName name="UAcct542">#REF!</definedName>
    <definedName name="UAcct543">#REF!</definedName>
    <definedName name="UAcct544">#REF!</definedName>
    <definedName name="UAcct545">#REF!</definedName>
    <definedName name="UAcct546">#REF!</definedName>
    <definedName name="UAcct546CAGE">#REF!</definedName>
    <definedName name="UACCT546sg">#REF!</definedName>
    <definedName name="UAcct547">#REF!</definedName>
    <definedName name="UAcct547CAEW">#REF!</definedName>
    <definedName name="UACCT547n">#REF!</definedName>
    <definedName name="UACCT547NPCCAEW">#REF!</definedName>
    <definedName name="UACCT547nse">#REF!</definedName>
    <definedName name="UAcct547Se">#REF!</definedName>
    <definedName name="UACCT547SSECT">#REF!</definedName>
    <definedName name="UAcct548">#REF!</definedName>
    <definedName name="UACCT548CAGE">#REF!</definedName>
    <definedName name="UACCT548sg">#REF!</definedName>
    <definedName name="UACCT548SSCCT">#REF!</definedName>
    <definedName name="uacct548ssgct">#REF!</definedName>
    <definedName name="UAcct549">#REF!</definedName>
    <definedName name="Uacct549CAGE">#REF!</definedName>
    <definedName name="UAcct549Dnppou">#REF!</definedName>
    <definedName name="UAcct549sg">#REF!</definedName>
    <definedName name="UACCT549SGW">#REF!</definedName>
    <definedName name="UACCT549SSGCT">#REF!</definedName>
    <definedName name="uacct550">#REF!</definedName>
    <definedName name="UAcct5506SE" localSheetId="0">#REF!</definedName>
    <definedName name="UAcct5506SE">#REF!</definedName>
    <definedName name="UACCT550sg">#REF!</definedName>
    <definedName name="uacct550sgw">#REF!</definedName>
    <definedName name="uacct550snppo">#REF!</definedName>
    <definedName name="uacct550ssgct">#REF!</definedName>
    <definedName name="UAcct551">#REF!</definedName>
    <definedName name="UAcct551CAGE">#REF!</definedName>
    <definedName name="UACCT551SG">#REF!</definedName>
    <definedName name="UAcct552">#REF!</definedName>
    <definedName name="UACCT552CAGE">#REF!</definedName>
    <definedName name="UAcct552Dnppou">#REF!</definedName>
    <definedName name="UAcct552sg">#REF!</definedName>
    <definedName name="UACCT552SSGCT">#REF!</definedName>
    <definedName name="UAcct553">#REF!</definedName>
    <definedName name="UACCT553CAGE">#REF!</definedName>
    <definedName name="UAcct553Dnppou">#REF!</definedName>
    <definedName name="UAcct553SG">#REF!</definedName>
    <definedName name="UACCT553SGW">#REF!</definedName>
    <definedName name="UACCT553SSGCT">#REF!</definedName>
    <definedName name="UAcct554">#REF!</definedName>
    <definedName name="UACCT554CAGE">#REF!</definedName>
    <definedName name="UAcct554Dnppou">#REF!</definedName>
    <definedName name="UAcct554SG">#REF!</definedName>
    <definedName name="UACCT554SGW">#REF!</definedName>
    <definedName name="UAcct554SSCT">#REF!</definedName>
    <definedName name="UACCT554SSGCT">#REF!</definedName>
    <definedName name="UAcct555CAEE" localSheetId="0">#REF!</definedName>
    <definedName name="UAcct555CAEE">#REF!</definedName>
    <definedName name="UAcct555CAEW">#REF!</definedName>
    <definedName name="UAcct555CAGE" localSheetId="0">#REF!</definedName>
    <definedName name="UAcct555CAGE">#REF!</definedName>
    <definedName name="UAcct555CAGW">#REF!</definedName>
    <definedName name="uacct555dgp">#REF!</definedName>
    <definedName name="UAcct555Dgu">#REF!</definedName>
    <definedName name="UACCT555NPCCAEW">#REF!</definedName>
    <definedName name="UACCT555NPCCAGW">#REF!</definedName>
    <definedName name="UAcct555S">#REF!</definedName>
    <definedName name="UAcct555Se">#REF!</definedName>
    <definedName name="UAcct555SG">#REF!</definedName>
    <definedName name="uacct555ssgc">#REF!</definedName>
    <definedName name="uacct555ssgp">#REF!</definedName>
    <definedName name="UAcct556">#REF!</definedName>
    <definedName name="UAcct557">#REF!</definedName>
    <definedName name="UAcct557S">#REF!</definedName>
    <definedName name="uacct557se">#REF!</definedName>
    <definedName name="UAcct557Sg">#REF!</definedName>
    <definedName name="Uacct557SSGCT">#REF!</definedName>
    <definedName name="uacct557trojp">#REF!</definedName>
    <definedName name="UAcct560">#REF!</definedName>
    <definedName name="UAcct561">#REF!</definedName>
    <definedName name="UAcct562">#REF!</definedName>
    <definedName name="UAcct563">#REF!</definedName>
    <definedName name="UAcct564">#REF!</definedName>
    <definedName name="UAcct565">#REF!</definedName>
    <definedName name="UACCT565NPC">#REF!</definedName>
    <definedName name="UACCT565NPCCAGW">#REF!</definedName>
    <definedName name="UAcct565Se">#REF!</definedName>
    <definedName name="UAcct566">#REF!</definedName>
    <definedName name="UAcct567">#REF!</definedName>
    <definedName name="UAcct568">#REF!</definedName>
    <definedName name="UAcct569">#REF!</definedName>
    <definedName name="UAcct570">#REF!</definedName>
    <definedName name="UAcct571">#REF!</definedName>
    <definedName name="UAcct572">#REF!</definedName>
    <definedName name="UAcct573">#REF!</definedName>
    <definedName name="UAcct580">#REF!</definedName>
    <definedName name="UAcct581">#REF!</definedName>
    <definedName name="UAcct582">#REF!</definedName>
    <definedName name="UAcct583">#REF!</definedName>
    <definedName name="UAcct584">#REF!</definedName>
    <definedName name="UAcct585">#REF!</definedName>
    <definedName name="UAcct586">#REF!</definedName>
    <definedName name="UAcct587">#REF!</definedName>
    <definedName name="UAcct588">#REF!</definedName>
    <definedName name="UAcct589">#REF!</definedName>
    <definedName name="UAcct590">#REF!</definedName>
    <definedName name="UAcct591">#REF!</definedName>
    <definedName name="UAcct592">#REF!</definedName>
    <definedName name="UAcct593">#REF!</definedName>
    <definedName name="UAcct594">#REF!</definedName>
    <definedName name="UAcct595">#REF!</definedName>
    <definedName name="UAcct596">#REF!</definedName>
    <definedName name="UAcct597">#REF!</definedName>
    <definedName name="UAcct598">#REF!</definedName>
    <definedName name="UAcct901">#REF!</definedName>
    <definedName name="UAcct902">#REF!</definedName>
    <definedName name="UAcct903">#REF!</definedName>
    <definedName name="UAcct904">#REF!</definedName>
    <definedName name="Uacct904SG" localSheetId="0">#REF!</definedName>
    <definedName name="Uacct904SG">#REF!</definedName>
    <definedName name="UAcct905">#REF!</definedName>
    <definedName name="UAcct907">#REF!</definedName>
    <definedName name="UAcct908">#REF!</definedName>
    <definedName name="UAcct909">#REF!</definedName>
    <definedName name="UAcct910">#REF!</definedName>
    <definedName name="UAcct911">#REF!</definedName>
    <definedName name="UAcct912">#REF!</definedName>
    <definedName name="UAcct913">#REF!</definedName>
    <definedName name="UAcct916">#REF!</definedName>
    <definedName name="UAcct920">#REF!</definedName>
    <definedName name="UAcct920Cn">#REF!</definedName>
    <definedName name="UAcct921">#REF!</definedName>
    <definedName name="UAcct921Cn">#REF!</definedName>
    <definedName name="UAcct923">#REF!</definedName>
    <definedName name="UAcct923CAGW">#REF!</definedName>
    <definedName name="UAcct923Cn">#REF!</definedName>
    <definedName name="UAcct924">#REF!</definedName>
    <definedName name="UAcct924S">#REF!</definedName>
    <definedName name="UACCT924SG">#REF!</definedName>
    <definedName name="UAcct924SO">#REF!</definedName>
    <definedName name="UAcct925">#REF!</definedName>
    <definedName name="UAcct926">#REF!</definedName>
    <definedName name="UAcct927">#REF!</definedName>
    <definedName name="UAcct928">#REF!</definedName>
    <definedName name="UAcct928RE">#REF!</definedName>
    <definedName name="UAcct929">#REF!</definedName>
    <definedName name="UAcct930">#REF!</definedName>
    <definedName name="UACCT930cn">#REF!</definedName>
    <definedName name="UAcct930S">#REF!</definedName>
    <definedName name="UAcct930So">#REF!</definedName>
    <definedName name="UAcct931">#REF!</definedName>
    <definedName name="UAcct935">#REF!</definedName>
    <definedName name="UAcctAGA">#REF!</definedName>
    <definedName name="UACCTCOHDGP">#REF!</definedName>
    <definedName name="UACCTCOWSG">#REF!</definedName>
    <definedName name="UAcctcwc">#REF!</definedName>
    <definedName name="UAcctd00">#REF!</definedName>
    <definedName name="UAcctdfa" localSheetId="0">#REF!</definedName>
    <definedName name="UAcctdfa">#REF!</definedName>
    <definedName name="UAcctdfad">#REF!</definedName>
    <definedName name="UAcctdfap">#REF!</definedName>
    <definedName name="UAcctdfat">#REF!</definedName>
    <definedName name="UAcctds0">#REF!</definedName>
    <definedName name="UACCTECD">#REF!</definedName>
    <definedName name="UACCTECDDGP">#REF!</definedName>
    <definedName name="UACCTECDMC">#REF!</definedName>
    <definedName name="UACCTECDS">#REF!</definedName>
    <definedName name="UACCTECDSG1">#REF!</definedName>
    <definedName name="UACCTECDSG2">#REF!</definedName>
    <definedName name="UACCTECDSG3">#REF!</definedName>
    <definedName name="UACCTEQFCS">#REF!</definedName>
    <definedName name="UACCTEQFCSG">#REF!</definedName>
    <definedName name="UAcctfit">#REF!</definedName>
    <definedName name="UAcctg00">#REF!</definedName>
    <definedName name="UAccth00">#REF!</definedName>
    <definedName name="UAccti00">#REF!</definedName>
    <definedName name="UACCTMCCMC">#REF!</definedName>
    <definedName name="UACCTMCSG">#REF!</definedName>
    <definedName name="UAcctn00">#REF!</definedName>
    <definedName name="UAccto00">#REF!</definedName>
    <definedName name="UAcctowc">#REF!</definedName>
    <definedName name="UAcctowcdgp" localSheetId="0">#REF!</definedName>
    <definedName name="UAcctowcdgp">#REF!</definedName>
    <definedName name="UAcctowcse">#REF!</definedName>
    <definedName name="UACCTOWCSSECH">#REF!</definedName>
    <definedName name="UAccts00">#REF!</definedName>
    <definedName name="UAcctSchM">#REF!</definedName>
    <definedName name="UAcctsttax">#REF!</definedName>
    <definedName name="UAcctt00">#REF!</definedName>
    <definedName name="UACT553SGW">#REF!</definedName>
    <definedName name="UNBILREV" localSheetId="0">#REF!</definedName>
    <definedName name="UNBILREV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BR" localSheetId="0">#REF!</definedName>
    <definedName name="USBR">#REF!</definedName>
    <definedName name="USCHMAFS">#REF!</definedName>
    <definedName name="USCHMAFSE">#REF!</definedName>
    <definedName name="USCHMAFSG">#REF!</definedName>
    <definedName name="USCHMAFSNP">#REF!</definedName>
    <definedName name="USCHMAFSO">#REF!</definedName>
    <definedName name="USCHMAFTROJP">#REF!</definedName>
    <definedName name="USCHMAPBADDEBT">#REF!</definedName>
    <definedName name="USCHMAPS">#REF!</definedName>
    <definedName name="USCHMAPSE">#REF!</definedName>
    <definedName name="USCHMAPSG">#REF!</definedName>
    <definedName name="USCHMAPSNP">#REF!</definedName>
    <definedName name="USCHMAPSO">#REF!</definedName>
    <definedName name="USCHMATBADDEBT">#REF!</definedName>
    <definedName name="USCHMATCIAC">#REF!</definedName>
    <definedName name="USCHMATGPS">#REF!</definedName>
    <definedName name="USCHMATS">#REF!</definedName>
    <definedName name="USCHMATSCHMDEXP">#REF!</definedName>
    <definedName name="USCHMATSE">#REF!</definedName>
    <definedName name="USCHMATSG">#REF!</definedName>
    <definedName name="USCHMATSG2">#REF!</definedName>
    <definedName name="USCHMATSGCT">#REF!</definedName>
    <definedName name="USCHMATSNP">#REF!</definedName>
    <definedName name="USCHMATSNPD">#REF!</definedName>
    <definedName name="USCHMATSO">#REF!</definedName>
    <definedName name="USCHMATTAXDEPR">#REF!</definedName>
    <definedName name="USCHMATTROJD">#REF!</definedName>
    <definedName name="USCHMDFDGP">#REF!</definedName>
    <definedName name="USCHMDFDGU">#REF!</definedName>
    <definedName name="USCHMDFS">#REF!</definedName>
    <definedName name="USCHMDPIBT">#REF!</definedName>
    <definedName name="USCHMDPS">#REF!</definedName>
    <definedName name="USCHMDPSE">#REF!</definedName>
    <definedName name="USCHMDPSG">#REF!</definedName>
    <definedName name="USCHMDPSNP">#REF!</definedName>
    <definedName name="USCHMDPSO">#REF!</definedName>
    <definedName name="USCHMDTBADDEBT">#REF!</definedName>
    <definedName name="USCHMDTCN">#REF!</definedName>
    <definedName name="USCHMDTDGP">#REF!</definedName>
    <definedName name="USCHMDTGPS">#REF!</definedName>
    <definedName name="USCHMDTS">#REF!</definedName>
    <definedName name="USCHMDTSE">#REF!</definedName>
    <definedName name="USCHMDTSG">#REF!</definedName>
    <definedName name="USCHMDTSNP">#REF!</definedName>
    <definedName name="USCHMDTSNPD">#REF!</definedName>
    <definedName name="USCHMDTSO">#REF!</definedName>
    <definedName name="USCHMDTTAXDEPR">#REF!</definedName>
    <definedName name="USCHMDTTROJD">#REF!</definedName>
    <definedName name="USYieldCurves">#REF!</definedName>
    <definedName name="UT_305A_FY_2002" localSheetId="0">#REF!</definedName>
    <definedName name="UT_305A_FY_2002">#REF!</definedName>
    <definedName name="UT_RVN_0302" localSheetId="0">#REF!</definedName>
    <definedName name="UT_RVN_0302">#REF!</definedName>
    <definedName name="UtGrossReceipts">#REF!</definedName>
    <definedName name="ValidAccount">#REF!</definedName>
    <definedName name="VAR" localSheetId="0">#REF!</definedName>
    <definedName name="VAR">#REF!</definedName>
    <definedName name="VARIABLE" localSheetId="0">#REF!</definedName>
    <definedName name="VARIABLE">#REF!</definedName>
    <definedName name="Version" localSheetId="0">#REF!</definedName>
    <definedName name="Version">#REF!</definedName>
    <definedName name="VOUCHER" localSheetId="0">#REF!</definedName>
    <definedName name="VOUCHER">#REF!</definedName>
    <definedName name="w" localSheetId="0" hidden="1">#REF!</definedName>
    <definedName name="w" hidden="1">#REF!</definedName>
    <definedName name="WA16_2018" localSheetId="0">#REF!</definedName>
    <definedName name="WA16_2018">#REF!</definedName>
    <definedName name="WA16_2019" localSheetId="0">#REF!</definedName>
    <definedName name="WA16_2019">#REF!</definedName>
    <definedName name="WA24_2018" localSheetId="0">#REF!</definedName>
    <definedName name="WA24_2018">#REF!</definedName>
    <definedName name="WA24_2019">#REF!</definedName>
    <definedName name="WA36_2018">#REF!</definedName>
    <definedName name="WA36_2019">#REF!</definedName>
    <definedName name="WA40_2018">#REF!</definedName>
    <definedName name="WA40_2019">#REF!</definedName>
    <definedName name="WA48pri_2018">#REF!</definedName>
    <definedName name="WA48pri_2019">#REF!</definedName>
    <definedName name="WA48sec_2018">#REF!</definedName>
    <definedName name="WA48sec_2019">#REF!</definedName>
    <definedName name="WABoise_2018">#REF!</definedName>
    <definedName name="WABoise_2019">#REF!</definedName>
    <definedName name="WaRevenueTax">#REF!</definedName>
    <definedName name="WEATHER" localSheetId="0">#REF!</definedName>
    <definedName name="WEATHER">#REF!</definedName>
    <definedName name="WEATHRNORM" localSheetId="0">#REF!</definedName>
    <definedName name="WEATHRNORM">#REF!</definedName>
    <definedName name="WIDTH" localSheetId="0">#REF!</definedName>
    <definedName name="WIDTH">#REF!</definedName>
    <definedName name="WinterPeak">#REF!,#REF!</definedName>
    <definedName name="WN" localSheetId="0">#REF!</definedName>
    <definedName name="WN">#REF!</definedName>
    <definedName name="WORK1" localSheetId="0">#REF!</definedName>
    <definedName name="WORK1">#REF!</definedName>
    <definedName name="WORK2" localSheetId="0">#REF!</definedName>
    <definedName name="WORK2">#REF!</definedName>
    <definedName name="WORK3">#REF!</definedName>
    <definedName name="Workforce_Data">OFFSET(#REF!,0,0,COUNTA(#REF!),COUNTA(#REF!))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hidden="1">{#N/A,#N/A,FALSE,"Cover";#N/A,#N/A,FALSE,"Contents"}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localSheetId="0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localSheetId="0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0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._.reports.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0" hidden="1">{"DATA_SET",#N/A,FALSE,"HOURLY SPREAD"}</definedName>
    <definedName name="wrn.PRINT._.SOURCE._.DATA." hidden="1">{"DATA_SET",#N/A,FALSE,"HOURLY SPREAD"}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" localSheetId="0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x">#REF!</definedName>
    <definedName name="y" localSheetId="0" hidden="1">#REF!</definedName>
    <definedName name="y" hidden="1">#REF!</definedName>
    <definedName name="Year" localSheetId="0">#REF!</definedName>
    <definedName name="Year">#REF!</definedName>
    <definedName name="YearEndFactors">#REF!</definedName>
    <definedName name="YearEndInput">#REF!</definedName>
    <definedName name="YEFactors">#REF!</definedName>
    <definedName name="yesterdayscurves">#REF!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  <definedName name="ZA" localSheetId="0">#REF!</definedName>
    <definedName name="ZA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" i="1" l="1"/>
  <c r="X6" i="1"/>
  <c r="X7" i="1"/>
  <c r="X8" i="1"/>
  <c r="X9" i="1"/>
  <c r="X10" i="1"/>
  <c r="X11" i="1"/>
  <c r="X12" i="1"/>
  <c r="X13" i="1"/>
  <c r="X14" i="1"/>
  <c r="X15" i="1"/>
  <c r="X4" i="1"/>
  <c r="N5" i="1" l="1"/>
  <c r="Q5" i="1" s="1"/>
  <c r="F19" i="1" l="1"/>
  <c r="E19" i="1"/>
  <c r="D19" i="1"/>
  <c r="F18" i="1"/>
  <c r="E18" i="1"/>
  <c r="D18" i="1"/>
  <c r="F17" i="1"/>
  <c r="E17" i="1"/>
  <c r="D17" i="1"/>
  <c r="F16" i="1"/>
  <c r="E16" i="1"/>
  <c r="E20" i="1" s="1"/>
  <c r="D16" i="1"/>
  <c r="F14" i="1"/>
  <c r="E14" i="1"/>
  <c r="D14" i="1"/>
  <c r="F13" i="1"/>
  <c r="E13" i="1"/>
  <c r="D13" i="1"/>
  <c r="F12" i="1"/>
  <c r="E12" i="1"/>
  <c r="D12" i="1"/>
  <c r="F10" i="1"/>
  <c r="E10" i="1"/>
  <c r="D10" i="1"/>
  <c r="F9" i="1"/>
  <c r="E9" i="1"/>
  <c r="D9" i="1"/>
  <c r="F8" i="1"/>
  <c r="E8" i="1"/>
  <c r="D8" i="1"/>
  <c r="D20" i="1" l="1"/>
  <c r="K65" i="1"/>
  <c r="M14" i="1" s="1"/>
  <c r="K37" i="1"/>
  <c r="K38" i="1"/>
  <c r="K39" i="1"/>
  <c r="K45" i="1"/>
  <c r="G45" i="1" s="1"/>
  <c r="K46" i="1"/>
  <c r="G46" i="1" s="1"/>
  <c r="K47" i="1"/>
  <c r="M12" i="1" s="1"/>
  <c r="K48" i="1"/>
  <c r="G48" i="1" s="1"/>
  <c r="K49" i="1"/>
  <c r="M19" i="1" s="1"/>
  <c r="K55" i="1"/>
  <c r="G55" i="1" s="1"/>
  <c r="K56" i="1"/>
  <c r="G56" i="1" s="1"/>
  <c r="K57" i="1"/>
  <c r="K58" i="1"/>
  <c r="M13" i="1" s="1"/>
  <c r="K59" i="1"/>
  <c r="G59" i="1" s="1"/>
  <c r="K71" i="1"/>
  <c r="K72" i="1"/>
  <c r="M17" i="1" s="1"/>
  <c r="K35" i="1"/>
  <c r="M7" i="1" s="1"/>
  <c r="F7" i="1"/>
  <c r="E7" i="1"/>
  <c r="E26" i="1" s="1"/>
  <c r="D7" i="1"/>
  <c r="D26" i="1" s="1"/>
  <c r="G39" i="1" l="1"/>
  <c r="M18" i="1"/>
  <c r="I18" i="1" s="1"/>
  <c r="M10" i="1"/>
  <c r="M9" i="1"/>
  <c r="I9" i="1" s="1"/>
  <c r="G71" i="1"/>
  <c r="M16" i="1"/>
  <c r="I16" i="1" s="1"/>
  <c r="I19" i="1"/>
  <c r="G49" i="1"/>
  <c r="I12" i="1"/>
  <c r="H57" i="1"/>
  <c r="G57" i="1"/>
  <c r="I7" i="1"/>
  <c r="G35" i="1"/>
  <c r="I17" i="1"/>
  <c r="G72" i="1"/>
  <c r="H47" i="1"/>
  <c r="G47" i="1"/>
  <c r="I10" i="1"/>
  <c r="G38" i="1"/>
  <c r="G37" i="1"/>
  <c r="I13" i="1"/>
  <c r="G58" i="1"/>
  <c r="H58" i="1"/>
  <c r="I14" i="1"/>
  <c r="G65" i="1"/>
  <c r="I58" i="1" l="1"/>
  <c r="J58" i="1" s="1"/>
  <c r="G43" i="1"/>
  <c r="J12" i="1"/>
  <c r="J13" i="1"/>
  <c r="I47" i="1"/>
  <c r="J47" i="1" s="1"/>
  <c r="I57" i="1"/>
  <c r="J57" i="1" s="1"/>
  <c r="K12" i="1"/>
  <c r="L12" i="1" s="1"/>
  <c r="H19" i="1" l="1"/>
  <c r="J19" i="1" s="1"/>
  <c r="K19" i="1" s="1"/>
  <c r="L19" i="1" s="1"/>
  <c r="H16" i="1"/>
  <c r="J16" i="1" s="1"/>
  <c r="H10" i="1"/>
  <c r="H56" i="1" s="1"/>
  <c r="I56" i="1" s="1"/>
  <c r="J56" i="1" s="1"/>
  <c r="H9" i="1"/>
  <c r="J9" i="1" s="1"/>
  <c r="K9" i="1" s="1"/>
  <c r="L9" i="1" s="1"/>
  <c r="H18" i="1"/>
  <c r="H39" i="1" s="1"/>
  <c r="I39" i="1" s="1"/>
  <c r="J39" i="1" s="1"/>
  <c r="H14" i="1"/>
  <c r="J14" i="1" s="1"/>
  <c r="K14" i="1" s="1"/>
  <c r="L14" i="1" s="1"/>
  <c r="H11" i="1"/>
  <c r="H17" i="1"/>
  <c r="J17" i="1" s="1"/>
  <c r="K17" i="1" s="1"/>
  <c r="L17" i="1" s="1"/>
  <c r="H7" i="1"/>
  <c r="K13" i="1"/>
  <c r="L13" i="1" s="1"/>
  <c r="F24" i="1"/>
  <c r="F23" i="1"/>
  <c r="F22" i="1"/>
  <c r="H65" i="1" l="1"/>
  <c r="I65" i="1" s="1"/>
  <c r="J65" i="1" s="1"/>
  <c r="H48" i="1"/>
  <c r="I48" i="1" s="1"/>
  <c r="J48" i="1" s="1"/>
  <c r="H59" i="1"/>
  <c r="I59" i="1" s="1"/>
  <c r="J59" i="1" s="1"/>
  <c r="J18" i="1"/>
  <c r="K18" i="1" s="1"/>
  <c r="L18" i="1" s="1"/>
  <c r="H71" i="1"/>
  <c r="I71" i="1" s="1"/>
  <c r="J71" i="1" s="1"/>
  <c r="H49" i="1"/>
  <c r="I49" i="1" s="1"/>
  <c r="J49" i="1" s="1"/>
  <c r="H55" i="1"/>
  <c r="I55" i="1" s="1"/>
  <c r="J55" i="1" s="1"/>
  <c r="H72" i="1"/>
  <c r="I72" i="1" s="1"/>
  <c r="J72" i="1" s="1"/>
  <c r="H46" i="1"/>
  <c r="I46" i="1" s="1"/>
  <c r="J46" i="1" s="1"/>
  <c r="H38" i="1"/>
  <c r="I38" i="1" s="1"/>
  <c r="J38" i="1" s="1"/>
  <c r="J10" i="1"/>
  <c r="K10" i="1" s="1"/>
  <c r="L10" i="1" s="1"/>
  <c r="H37" i="1"/>
  <c r="I37" i="1" s="1"/>
  <c r="H45" i="1"/>
  <c r="I45" i="1" s="1"/>
  <c r="J45" i="1" s="1"/>
  <c r="J7" i="1"/>
  <c r="K7" i="1" s="1"/>
  <c r="L7" i="1" s="1"/>
  <c r="H35" i="1"/>
  <c r="I35" i="1" s="1"/>
  <c r="J35" i="1" s="1"/>
  <c r="K16" i="1"/>
  <c r="F26" i="1"/>
  <c r="F20" i="1"/>
  <c r="J20" i="1" l="1"/>
  <c r="J26" i="1"/>
  <c r="K26" i="1"/>
  <c r="L26" i="1" s="1"/>
  <c r="H43" i="1"/>
  <c r="K20" i="1"/>
  <c r="L20" i="1" s="1"/>
  <c r="L16" i="1"/>
  <c r="G74" i="1"/>
  <c r="G53" i="1"/>
  <c r="G63" i="1"/>
  <c r="A79" i="1"/>
  <c r="E74" i="1"/>
  <c r="F74" i="1"/>
  <c r="D74" i="1"/>
  <c r="E69" i="1"/>
  <c r="F69" i="1"/>
  <c r="D69" i="1"/>
  <c r="E63" i="1"/>
  <c r="F63" i="1"/>
  <c r="D63" i="1"/>
  <c r="E53" i="1"/>
  <c r="F53" i="1"/>
  <c r="D43" i="1"/>
  <c r="D53" i="1"/>
  <c r="E43" i="1"/>
  <c r="F43" i="1"/>
  <c r="A78" i="1"/>
  <c r="A77" i="1"/>
  <c r="G69" i="1" l="1"/>
  <c r="G76" i="1" s="1"/>
  <c r="F76" i="1"/>
  <c r="D76" i="1"/>
  <c r="E76" i="1"/>
  <c r="I20" i="1" l="1"/>
  <c r="H69" i="1"/>
  <c r="H74" i="1"/>
  <c r="I26" i="1" l="1"/>
  <c r="H63" i="1"/>
  <c r="I43" i="1"/>
  <c r="I74" i="1"/>
  <c r="J74" i="1" s="1"/>
  <c r="I69" i="1" l="1"/>
  <c r="J69" i="1" s="1"/>
  <c r="I53" i="1"/>
  <c r="J53" i="1" s="1"/>
  <c r="H53" i="1"/>
  <c r="H76" i="1" s="1"/>
  <c r="I63" i="1"/>
  <c r="J63" i="1" s="1"/>
  <c r="J37" i="1"/>
  <c r="I76" i="1" l="1"/>
  <c r="J76" i="1" s="1"/>
  <c r="J43" i="1"/>
</calcChain>
</file>

<file path=xl/sharedStrings.xml><?xml version="1.0" encoding="utf-8"?>
<sst xmlns="http://schemas.openxmlformats.org/spreadsheetml/2006/main" count="226" uniqueCount="90">
  <si>
    <t>Average</t>
  </si>
  <si>
    <t>Schedule</t>
  </si>
  <si>
    <t>Residential</t>
  </si>
  <si>
    <t>General - Small</t>
  </si>
  <si>
    <t>General - Large</t>
  </si>
  <si>
    <t>All</t>
  </si>
  <si>
    <t>Agricultural Pumping</t>
  </si>
  <si>
    <t>Present</t>
  </si>
  <si>
    <t>Proposed</t>
  </si>
  <si>
    <t>Change</t>
  </si>
  <si>
    <t>Percent</t>
  </si>
  <si>
    <t>Hours</t>
  </si>
  <si>
    <t>Service</t>
  </si>
  <si>
    <t>Various</t>
  </si>
  <si>
    <t>Annual Guarantee Adjustments</t>
  </si>
  <si>
    <t>Street Lighting - Company Owned</t>
  </si>
  <si>
    <t>Street Lighting - Customer Owned</t>
  </si>
  <si>
    <t>Outdoor Area Lighting</t>
  </si>
  <si>
    <t>Recreational Field Lighting</t>
  </si>
  <si>
    <t>15</t>
  </si>
  <si>
    <t>54</t>
  </si>
  <si>
    <t>53</t>
  </si>
  <si>
    <t>51</t>
  </si>
  <si>
    <t>General</t>
  </si>
  <si>
    <t>24</t>
  </si>
  <si>
    <t>40</t>
  </si>
  <si>
    <t>47,48T</t>
  </si>
  <si>
    <t>AutoPay Bill Credits</t>
  </si>
  <si>
    <t>Paperless Bill Credits</t>
  </si>
  <si>
    <t>Commercial</t>
  </si>
  <si>
    <t>Industrial</t>
  </si>
  <si>
    <t>General - Large (Dedicated Facilities)</t>
  </si>
  <si>
    <t>Irrigation</t>
  </si>
  <si>
    <t>Lighting</t>
  </si>
  <si>
    <t>48T-DF</t>
  </si>
  <si>
    <t>Customers</t>
  </si>
  <si>
    <t>Megawatt</t>
  </si>
  <si>
    <t>Class</t>
  </si>
  <si>
    <t>Base $000</t>
  </si>
  <si>
    <t>$000</t>
  </si>
  <si>
    <t>Average Customers and Megawatt Hours per Normalized Results for the 12 Months Ended June 2022</t>
  </si>
  <si>
    <t>Base $000 effective April 3rd, 2024 per Docket UE-230172</t>
  </si>
  <si>
    <t>All Lighting</t>
  </si>
  <si>
    <t>51,53,15,54</t>
  </si>
  <si>
    <t>Percent Change is Change as a percentage of Base</t>
  </si>
  <si>
    <t>Proposed Schedule 91 Change Annual Revenue ($000) Effects, by Service</t>
  </si>
  <si>
    <t>Schedule 91 $000</t>
  </si>
  <si>
    <t>Schedule 91</t>
  </si>
  <si>
    <t>Residential - LIBA</t>
  </si>
  <si>
    <t>Residential - Non-LIBA</t>
  </si>
  <si>
    <t>16,19</t>
  </si>
  <si>
    <t>17</t>
  </si>
  <si>
    <t>Bills with</t>
  </si>
  <si>
    <t>Surcharge</t>
  </si>
  <si>
    <t>36,33</t>
  </si>
  <si>
    <t>29</t>
  </si>
  <si>
    <t>General - Non-Residential TOU Pilot</t>
  </si>
  <si>
    <t>36</t>
  </si>
  <si>
    <t>Proposed Schedule 91 Change Annual Revenue Effects, by Class and Service</t>
  </si>
  <si>
    <t>Qualification</t>
  </si>
  <si>
    <t>Level</t>
  </si>
  <si>
    <t>Bill</t>
  </si>
  <si>
    <t>Component</t>
  </si>
  <si>
    <t>Net Price</t>
  </si>
  <si>
    <t>Single-Family Bill</t>
  </si>
  <si>
    <t>Multi-Family Bill</t>
  </si>
  <si>
    <t>kWh First Block</t>
  </si>
  <si>
    <t>kWh Second Block</t>
  </si>
  <si>
    <t>Quantity</t>
  </si>
  <si>
    <t>Credit</t>
  </si>
  <si>
    <t xml:space="preserve">Schedule 17 Credits </t>
  </si>
  <si>
    <t>Schedule 17</t>
  </si>
  <si>
    <t>Credits</t>
  </si>
  <si>
    <t>Admin.</t>
  </si>
  <si>
    <t>Balance in</t>
  </si>
  <si>
    <t>July 2024</t>
  </si>
  <si>
    <t>Total</t>
  </si>
  <si>
    <t>Forecast Annual $000</t>
  </si>
  <si>
    <t>Low Income Bill Assistance (LIBA) Program</t>
  </si>
  <si>
    <t>Bill Component Quantities per Normalized Results for the 12 Months Ended June 2022,</t>
  </si>
  <si>
    <t>excluding Unbilled</t>
  </si>
  <si>
    <t>Balance in July 2024 per estimates of Schedule 17 credits,</t>
  </si>
  <si>
    <t>Admin., and Schedule 91 collections for the 5 months</t>
  </si>
  <si>
    <t>ending July 2024</t>
  </si>
  <si>
    <t>Admin. $000 per agency and company administrative</t>
  </si>
  <si>
    <t>costs for the 12 months ended February 2024</t>
  </si>
  <si>
    <t>($ Per)</t>
  </si>
  <si>
    <t>Net Prices and Credit Percents effective April 3rd, 2024 per Docket UE-230172</t>
  </si>
  <si>
    <t>Sch. 91</t>
  </si>
  <si>
    <t>Price ($ Per Bill)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</si>
</sst>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0000_);_(* \(#,##0.00000\);_(* &quot;-&quot;??_);_(@_)"/>
  </numFmts>
  <fonts count="8" x14ac:knownFonts="1"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FF"/>
      <name val="Times New Roman"/>
      <family val="1"/>
    </font>
    <font>
      <sz val="10"/>
      <name val="MS Sans Serif"/>
      <family val="2"/>
    </font>
    <font>
      <sz val="10"/>
      <name val="Arial"/>
      <family val="2"/>
    </font>
    <font>
      <sz val="12"/>
      <name val="Times New Roman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21">
    <xf numFmtId="0" fontId="0" fillId="0" borderId="0" xfId="0"/>
    <xf numFmtId="164" fontId="2" fillId="0" borderId="0" xfId="1" applyNumberFormat="1" applyFont="1" applyAlignment="1">
      <alignment horizontal="left"/>
    </xf>
    <xf numFmtId="164" fontId="3" fillId="0" borderId="0" xfId="1" applyNumberFormat="1" applyFont="1" applyAlignment="1">
      <alignment horizontal="left"/>
    </xf>
    <xf numFmtId="164" fontId="2" fillId="0" borderId="12" xfId="1" applyNumberFormat="1" applyFont="1" applyBorder="1" applyAlignment="1">
      <alignment horizontal="left"/>
    </xf>
    <xf numFmtId="164" fontId="2" fillId="0" borderId="10" xfId="1" applyNumberFormat="1" applyFont="1" applyBorder="1" applyAlignment="1">
      <alignment horizontal="left"/>
    </xf>
    <xf numFmtId="164" fontId="2" fillId="0" borderId="6" xfId="1" applyNumberFormat="1" applyFont="1" applyBorder="1"/>
    <xf numFmtId="164" fontId="2" fillId="0" borderId="6" xfId="1" quotePrefix="1" applyNumberFormat="1" applyFont="1" applyBorder="1" applyAlignment="1">
      <alignment horizontal="left"/>
    </xf>
    <xf numFmtId="164" fontId="2" fillId="0" borderId="0" xfId="1" applyNumberFormat="1" applyFont="1" applyBorder="1" applyAlignment="1">
      <alignment horizontal="left"/>
    </xf>
    <xf numFmtId="164" fontId="3" fillId="0" borderId="6" xfId="1" applyNumberFormat="1" applyFont="1" applyBorder="1"/>
    <xf numFmtId="164" fontId="3" fillId="0" borderId="14" xfId="1" applyNumberFormat="1" applyFont="1" applyBorder="1"/>
    <xf numFmtId="43" fontId="2" fillId="0" borderId="6" xfId="1" applyFont="1" applyBorder="1"/>
    <xf numFmtId="164" fontId="2" fillId="0" borderId="6" xfId="1" applyNumberFormat="1" applyFont="1" applyBorder="1" applyAlignment="1">
      <alignment horizontal="left"/>
    </xf>
    <xf numFmtId="164" fontId="3" fillId="0" borderId="12" xfId="1" applyNumberFormat="1" applyFont="1" applyBorder="1"/>
    <xf numFmtId="164" fontId="3" fillId="0" borderId="9" xfId="1" applyNumberFormat="1" applyFont="1" applyBorder="1"/>
    <xf numFmtId="164" fontId="3" fillId="0" borderId="0" xfId="1" applyNumberFormat="1" applyFont="1"/>
    <xf numFmtId="43" fontId="3" fillId="0" borderId="0" xfId="1" applyFont="1"/>
    <xf numFmtId="164" fontId="2" fillId="0" borderId="0" xfId="1" applyNumberFormat="1" applyFont="1"/>
    <xf numFmtId="164" fontId="2" fillId="0" borderId="1" xfId="1" applyNumberFormat="1" applyFont="1" applyBorder="1" applyAlignment="1">
      <alignment horizontal="left"/>
    </xf>
    <xf numFmtId="164" fontId="3" fillId="0" borderId="6" xfId="1" applyNumberFormat="1" applyFont="1" applyBorder="1" applyAlignment="1">
      <alignment horizontal="left"/>
    </xf>
    <xf numFmtId="164" fontId="3" fillId="0" borderId="1" xfId="1" applyNumberFormat="1" applyFont="1" applyBorder="1" applyAlignment="1">
      <alignment horizontal="left"/>
    </xf>
    <xf numFmtId="164" fontId="2" fillId="0" borderId="1" xfId="1" applyNumberFormat="1" applyFont="1" applyBorder="1"/>
    <xf numFmtId="164" fontId="2" fillId="0" borderId="14" xfId="1" applyNumberFormat="1" applyFont="1" applyBorder="1" applyAlignment="1">
      <alignment horizontal="left"/>
    </xf>
    <xf numFmtId="164" fontId="2" fillId="0" borderId="1" xfId="1" applyNumberFormat="1" applyFont="1" applyBorder="1" applyAlignment="1"/>
    <xf numFmtId="43" fontId="2" fillId="0" borderId="6" xfId="1" applyFont="1" applyBorder="1" applyAlignment="1">
      <alignment horizontal="left"/>
    </xf>
    <xf numFmtId="164" fontId="3" fillId="0" borderId="1" xfId="1" applyNumberFormat="1" applyFont="1" applyBorder="1"/>
    <xf numFmtId="164" fontId="2" fillId="0" borderId="7" xfId="1" applyNumberFormat="1" applyFont="1" applyBorder="1" applyAlignment="1">
      <alignment horizontal="centerContinuous"/>
    </xf>
    <xf numFmtId="164" fontId="2" fillId="0" borderId="13" xfId="1" applyNumberFormat="1" applyFont="1" applyBorder="1" applyAlignment="1">
      <alignment horizontal="centerContinuous"/>
    </xf>
    <xf numFmtId="43" fontId="2" fillId="0" borderId="7" xfId="1" applyFont="1" applyBorder="1" applyAlignment="1">
      <alignment horizontal="centerContinuous"/>
    </xf>
    <xf numFmtId="164" fontId="2" fillId="0" borderId="0" xfId="1" applyNumberFormat="1" applyFont="1" applyBorder="1"/>
    <xf numFmtId="43" fontId="2" fillId="0" borderId="0" xfId="1" applyFont="1" applyAlignment="1">
      <alignment horizontal="left"/>
    </xf>
    <xf numFmtId="164" fontId="3" fillId="0" borderId="13" xfId="1" applyNumberFormat="1" applyFont="1" applyBorder="1" applyAlignment="1">
      <alignment horizontal="centerContinuous"/>
    </xf>
    <xf numFmtId="164" fontId="3" fillId="0" borderId="15" xfId="1" applyNumberFormat="1" applyFont="1" applyBorder="1"/>
    <xf numFmtId="164" fontId="3" fillId="0" borderId="11" xfId="1" applyNumberFormat="1" applyFont="1" applyBorder="1"/>
    <xf numFmtId="164" fontId="2" fillId="0" borderId="1" xfId="1" quotePrefix="1" applyNumberFormat="1" applyFont="1" applyBorder="1" applyAlignment="1">
      <alignment horizontal="left"/>
    </xf>
    <xf numFmtId="43" fontId="3" fillId="0" borderId="6" xfId="1" applyFont="1" applyBorder="1"/>
    <xf numFmtId="43" fontId="2" fillId="0" borderId="12" xfId="1" applyFont="1" applyBorder="1" applyAlignment="1">
      <alignment horizontal="left"/>
    </xf>
    <xf numFmtId="164" fontId="0" fillId="0" borderId="4" xfId="1" applyNumberFormat="1" applyFont="1" applyBorder="1" applyAlignment="1">
      <alignment horizontal="centerContinuous"/>
    </xf>
    <xf numFmtId="164" fontId="3" fillId="0" borderId="2" xfId="1" applyNumberFormat="1" applyFont="1" applyBorder="1" applyAlignment="1">
      <alignment horizontal="centerContinuous"/>
    </xf>
    <xf numFmtId="164" fontId="3" fillId="0" borderId="0" xfId="1" applyNumberFormat="1" applyFont="1" applyBorder="1"/>
    <xf numFmtId="164" fontId="3" fillId="0" borderId="8" xfId="1" applyNumberFormat="1" applyFont="1" applyBorder="1" applyAlignment="1">
      <alignment horizontal="centerContinuous"/>
    </xf>
    <xf numFmtId="164" fontId="2" fillId="0" borderId="4" xfId="1" applyNumberFormat="1" applyFont="1" applyBorder="1" applyAlignment="1">
      <alignment horizontal="left"/>
    </xf>
    <xf numFmtId="164" fontId="2" fillId="0" borderId="14" xfId="1" applyNumberFormat="1" applyFont="1" applyBorder="1" applyAlignment="1"/>
    <xf numFmtId="164" fontId="3" fillId="0" borderId="0" xfId="1" applyNumberFormat="1" applyFont="1" applyBorder="1" applyAlignment="1">
      <alignment horizontal="left"/>
    </xf>
    <xf numFmtId="164" fontId="3" fillId="0" borderId="1" xfId="1" applyNumberFormat="1" applyFont="1" applyBorder="1" applyAlignment="1">
      <alignment horizontal="centerContinuous"/>
    </xf>
    <xf numFmtId="164" fontId="3" fillId="0" borderId="14" xfId="1" applyNumberFormat="1" applyFont="1" applyBorder="1" applyAlignment="1">
      <alignment horizontal="centerContinuous"/>
    </xf>
    <xf numFmtId="164" fontId="0" fillId="0" borderId="13" xfId="1" quotePrefix="1" applyNumberFormat="1" applyFont="1" applyBorder="1" applyAlignment="1">
      <alignment horizontal="centerContinuous"/>
    </xf>
    <xf numFmtId="164" fontId="3" fillId="0" borderId="5" xfId="1" applyNumberFormat="1" applyFont="1" applyBorder="1" applyAlignment="1">
      <alignment horizontal="centerContinuous"/>
    </xf>
    <xf numFmtId="164" fontId="2" fillId="0" borderId="9" xfId="1" applyNumberFormat="1" applyFont="1" applyBorder="1" applyAlignment="1">
      <alignment horizontal="centerContinuous"/>
    </xf>
    <xf numFmtId="164" fontId="2" fillId="0" borderId="10" xfId="1" applyNumberFormat="1" applyFont="1" applyBorder="1" applyAlignment="1">
      <alignment horizontal="centerContinuous"/>
    </xf>
    <xf numFmtId="164" fontId="0" fillId="0" borderId="12" xfId="1" applyNumberFormat="1" applyFont="1" applyBorder="1"/>
    <xf numFmtId="164" fontId="0" fillId="0" borderId="1" xfId="1" applyNumberFormat="1" applyFont="1" applyBorder="1"/>
    <xf numFmtId="164" fontId="2" fillId="0" borderId="15" xfId="1" applyNumberFormat="1" applyFont="1" applyBorder="1" applyAlignment="1">
      <alignment horizontal="left"/>
    </xf>
    <xf numFmtId="164" fontId="2" fillId="0" borderId="3" xfId="1" quotePrefix="1" applyNumberFormat="1" applyFont="1" applyBorder="1" applyAlignment="1">
      <alignment horizontal="left"/>
    </xf>
    <xf numFmtId="164" fontId="3" fillId="0" borderId="5" xfId="1" applyNumberFormat="1" applyFont="1" applyBorder="1"/>
    <xf numFmtId="164" fontId="3" fillId="0" borderId="10" xfId="1" applyNumberFormat="1" applyFont="1" applyBorder="1"/>
    <xf numFmtId="164" fontId="2" fillId="0" borderId="10" xfId="1" applyNumberFormat="1" applyFont="1" applyBorder="1"/>
    <xf numFmtId="164" fontId="3" fillId="0" borderId="10" xfId="1" applyNumberFormat="1" applyFont="1" applyBorder="1" applyAlignment="1">
      <alignment horizontal="left"/>
    </xf>
    <xf numFmtId="164" fontId="0" fillId="0" borderId="6" xfId="1" applyNumberFormat="1" applyFont="1" applyBorder="1"/>
    <xf numFmtId="164" fontId="3" fillId="0" borderId="3" xfId="1" applyNumberFormat="1" applyFont="1" applyBorder="1"/>
    <xf numFmtId="164" fontId="0" fillId="0" borderId="11" xfId="1" applyNumberFormat="1" applyFont="1" applyBorder="1"/>
    <xf numFmtId="164" fontId="2" fillId="0" borderId="6" xfId="1" quotePrefix="1" applyNumberFormat="1" applyFont="1" applyBorder="1"/>
    <xf numFmtId="164" fontId="2" fillId="0" borderId="3" xfId="1" applyNumberFormat="1" applyFont="1" applyBorder="1" applyAlignment="1">
      <alignment horizontal="left"/>
    </xf>
    <xf numFmtId="164" fontId="2" fillId="0" borderId="3" xfId="1" applyNumberFormat="1" applyFont="1" applyBorder="1"/>
    <xf numFmtId="164" fontId="0" fillId="0" borderId="14" xfId="1" applyNumberFormat="1" applyFont="1" applyBorder="1"/>
    <xf numFmtId="164" fontId="0" fillId="0" borderId="9" xfId="1" applyNumberFormat="1" applyFont="1" applyBorder="1"/>
    <xf numFmtId="165" fontId="3" fillId="0" borderId="6" xfId="1" applyNumberFormat="1" applyFont="1" applyBorder="1" applyAlignment="1">
      <alignment horizontal="left"/>
    </xf>
    <xf numFmtId="165" fontId="3" fillId="0" borderId="3" xfId="1" applyNumberFormat="1" applyFont="1" applyBorder="1" applyAlignment="1">
      <alignment horizontal="left"/>
    </xf>
    <xf numFmtId="43" fontId="0" fillId="0" borderId="12" xfId="1" applyFont="1" applyBorder="1"/>
    <xf numFmtId="43" fontId="2" fillId="0" borderId="12" xfId="1" applyFont="1" applyBorder="1"/>
    <xf numFmtId="164" fontId="3" fillId="0" borderId="4" xfId="1" applyNumberFormat="1" applyFont="1" applyBorder="1"/>
    <xf numFmtId="164" fontId="0" fillId="0" borderId="4" xfId="1" applyNumberFormat="1" applyFont="1" applyBorder="1"/>
    <xf numFmtId="164" fontId="0" fillId="0" borderId="0" xfId="1" applyNumberFormat="1" applyFont="1"/>
    <xf numFmtId="165" fontId="3" fillId="0" borderId="6" xfId="1" applyNumberFormat="1" applyFont="1" applyBorder="1"/>
    <xf numFmtId="165" fontId="3" fillId="0" borderId="14" xfId="1" applyNumberFormat="1" applyFont="1" applyBorder="1" applyAlignment="1">
      <alignment horizontal="left"/>
    </xf>
    <xf numFmtId="165" fontId="3" fillId="0" borderId="7" xfId="1" applyNumberFormat="1" applyFont="1" applyBorder="1" applyAlignment="1">
      <alignment horizontal="left"/>
    </xf>
    <xf numFmtId="43" fontId="0" fillId="0" borderId="6" xfId="1" applyFont="1" applyBorder="1" applyAlignment="1"/>
    <xf numFmtId="43" fontId="3" fillId="0" borderId="5" xfId="1" applyFont="1" applyBorder="1" applyAlignment="1"/>
    <xf numFmtId="164" fontId="3" fillId="0" borderId="15" xfId="1" applyNumberFormat="1" applyFont="1" applyBorder="1" applyAlignment="1">
      <alignment horizontal="left"/>
    </xf>
    <xf numFmtId="164" fontId="2" fillId="0" borderId="2" xfId="1" applyNumberFormat="1" applyFont="1" applyBorder="1" applyAlignment="1">
      <alignment horizontal="centerContinuous"/>
    </xf>
    <xf numFmtId="43" fontId="2" fillId="0" borderId="0" xfId="1" applyFont="1" applyBorder="1" applyAlignment="1">
      <alignment horizontal="left"/>
    </xf>
    <xf numFmtId="164" fontId="2" fillId="0" borderId="12" xfId="1" quotePrefix="1" applyNumberFormat="1" applyFont="1" applyBorder="1" applyAlignment="1">
      <alignment horizontal="left"/>
    </xf>
    <xf numFmtId="43" fontId="3" fillId="0" borderId="14" xfId="1" applyFont="1" applyBorder="1"/>
    <xf numFmtId="43" fontId="0" fillId="0" borderId="12" xfId="1" applyFont="1" applyBorder="1" applyAlignment="1"/>
    <xf numFmtId="43" fontId="3" fillId="0" borderId="9" xfId="1" applyFont="1" applyBorder="1"/>
    <xf numFmtId="164" fontId="4" fillId="0" borderId="0" xfId="1" applyNumberFormat="1" applyFont="1" applyBorder="1" applyAlignment="1">
      <alignment horizontal="left"/>
    </xf>
    <xf numFmtId="165" fontId="3" fillId="0" borderId="12" xfId="1" applyNumberFormat="1" applyFont="1" applyBorder="1"/>
    <xf numFmtId="165" fontId="3" fillId="0" borderId="3" xfId="1" applyNumberFormat="1" applyFont="1" applyBorder="1"/>
    <xf numFmtId="165" fontId="3" fillId="0" borderId="1" xfId="1" applyNumberFormat="1" applyFont="1" applyBorder="1"/>
    <xf numFmtId="43" fontId="0" fillId="0" borderId="1" xfId="1" applyFont="1" applyBorder="1" applyAlignment="1"/>
    <xf numFmtId="164" fontId="0" fillId="0" borderId="7" xfId="1" applyNumberFormat="1" applyFont="1" applyBorder="1" applyAlignment="1">
      <alignment horizontal="centerContinuous"/>
    </xf>
    <xf numFmtId="164" fontId="2" fillId="0" borderId="11" xfId="1" applyNumberFormat="1" applyFont="1" applyBorder="1"/>
    <xf numFmtId="43" fontId="2" fillId="0" borderId="8" xfId="1" applyFont="1" applyBorder="1"/>
    <xf numFmtId="164" fontId="2" fillId="0" borderId="5" xfId="1" applyNumberFormat="1" applyFont="1" applyBorder="1"/>
    <xf numFmtId="164" fontId="2" fillId="0" borderId="15" xfId="1" applyNumberFormat="1" applyFont="1" applyBorder="1"/>
    <xf numFmtId="164" fontId="2" fillId="0" borderId="11" xfId="1" applyNumberFormat="1" applyFont="1" applyBorder="1" applyAlignment="1">
      <alignment horizontal="left"/>
    </xf>
    <xf numFmtId="43" fontId="3" fillId="0" borderId="0" xfId="1" applyFont="1" applyBorder="1"/>
    <xf numFmtId="164" fontId="0" fillId="0" borderId="12" xfId="1" quotePrefix="1" applyNumberFormat="1" applyFont="1" applyBorder="1"/>
    <xf numFmtId="43" fontId="0" fillId="0" borderId="1" xfId="1" applyFont="1" applyBorder="1"/>
    <xf numFmtId="43" fontId="0" fillId="0" borderId="6" xfId="1" applyFont="1" applyBorder="1"/>
    <xf numFmtId="164" fontId="3" fillId="0" borderId="2" xfId="1" applyNumberFormat="1" applyFont="1" applyBorder="1"/>
    <xf numFmtId="164" fontId="0" fillId="0" borderId="5" xfId="1" applyNumberFormat="1" applyFont="1" applyBorder="1" applyAlignment="1">
      <alignment horizontal="centerContinuous"/>
    </xf>
    <xf numFmtId="164" fontId="0" fillId="0" borderId="9" xfId="1" applyNumberFormat="1" applyFont="1" applyBorder="1" applyAlignment="1">
      <alignment horizontal="centerContinuous"/>
    </xf>
    <xf numFmtId="164" fontId="3" fillId="0" borderId="10" xfId="1" applyNumberFormat="1" applyFont="1" applyBorder="1" applyAlignment="1">
      <alignment horizontal="centerContinuous"/>
    </xf>
    <xf numFmtId="164" fontId="3" fillId="0" borderId="11" xfId="1" applyNumberFormat="1" applyFont="1" applyBorder="1" applyAlignment="1">
      <alignment horizontal="centerContinuous"/>
    </xf>
    <xf numFmtId="43" fontId="0" fillId="0" borderId="12" xfId="1" applyFont="1" applyBorder="1" applyAlignment="1">
      <alignment horizontal="left"/>
    </xf>
    <xf numFmtId="164" fontId="0" fillId="0" borderId="14" xfId="1" applyNumberFormat="1" applyFont="1" applyBorder="1" applyAlignment="1">
      <alignment horizontal="left" indent="1"/>
    </xf>
    <xf numFmtId="164" fontId="0" fillId="0" borderId="2" xfId="1" applyNumberFormat="1" applyFont="1" applyBorder="1" applyAlignment="1">
      <alignment horizontal="left"/>
    </xf>
    <xf numFmtId="164" fontId="0" fillId="0" borderId="6" xfId="1" applyNumberFormat="1" applyFont="1" applyBorder="1" applyAlignment="1">
      <alignment horizontal="left"/>
    </xf>
    <xf numFmtId="164" fontId="0" fillId="0" borderId="15" xfId="1" applyNumberFormat="1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164" fontId="0" fillId="0" borderId="9" xfId="1" applyNumberFormat="1" applyFont="1" applyBorder="1" applyAlignment="1">
      <alignment horizontal="left" indent="1"/>
    </xf>
    <xf numFmtId="164" fontId="0" fillId="0" borderId="6" xfId="1" quotePrefix="1" applyNumberFormat="1" applyFont="1" applyBorder="1"/>
    <xf numFmtId="166" fontId="7" fillId="0" borderId="4" xfId="1" applyNumberFormat="1" applyFont="1" applyBorder="1"/>
    <xf numFmtId="166" fontId="7" fillId="0" borderId="14" xfId="1" applyNumberFormat="1" applyFont="1" applyBorder="1"/>
    <xf numFmtId="166" fontId="7" fillId="0" borderId="9" xfId="1" applyNumberFormat="1" applyFont="1" applyBorder="1"/>
    <xf numFmtId="164" fontId="0" fillId="0" borderId="8" xfId="1" applyNumberFormat="1" applyFont="1" applyBorder="1" applyAlignment="1">
      <alignment horizontal="centerContinuous"/>
    </xf>
    <xf numFmtId="164" fontId="7" fillId="0" borderId="4" xfId="1" applyNumberFormat="1" applyFont="1" applyBorder="1"/>
    <xf numFmtId="164" fontId="7" fillId="0" borderId="14" xfId="1" applyNumberFormat="1" applyFont="1" applyBorder="1"/>
    <xf numFmtId="164" fontId="7" fillId="0" borderId="9" xfId="1" applyNumberFormat="1" applyFont="1" applyBorder="1"/>
    <xf numFmtId="164" fontId="0" fillId="0" borderId="2" xfId="1" applyNumberFormat="1" applyFont="1" applyBorder="1"/>
    <xf numFmtId="164" fontId="2" fillId="0" borderId="8" xfId="1" applyNumberFormat="1" applyFont="1" applyBorder="1" applyAlignment="1">
      <alignment horizontal="centerContinuous"/>
    </xf>
  </cellXfs>
  <cellStyles count="4">
    <cellStyle name="Comma" xfId="1" builtinId="3"/>
    <cellStyle name="Comma 2 2" xfId="3" xr:uid="{EC555FC6-A8C3-4D82-A6EB-8FAC359BBDFA}"/>
    <cellStyle name="Normal" xfId="0" builtinId="0" customBuiltin="1"/>
    <cellStyle name="Percent 2 3" xfId="2" xr:uid="{67A16E16-4FAF-4D61-92FB-110A72766CFB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76F78-1FD4-4D16-BA9D-5F4A66CC9C89}">
  <sheetPr>
    <pageSetUpPr fitToPage="1"/>
  </sheetPr>
  <dimension ref="A1:Y80"/>
  <sheetViews>
    <sheetView showGridLines="0" tabSelected="1" view="pageBreakPreview" zoomScale="70" zoomScaleNormal="85" zoomScaleSheetLayoutView="70" workbookViewId="0"/>
  </sheetViews>
  <sheetFormatPr defaultColWidth="9" defaultRowHeight="15.75" x14ac:dyDescent="0.25"/>
  <cols>
    <col min="1" max="1" width="13.375" style="14" customWidth="1"/>
    <col min="2" max="2" width="34" style="14" customWidth="1"/>
    <col min="3" max="3" width="12.75" style="16" customWidth="1"/>
    <col min="4" max="5" width="11.25" style="1" customWidth="1"/>
    <col min="6" max="8" width="11.25" style="14" customWidth="1"/>
    <col min="9" max="9" width="11.25" style="2" customWidth="1"/>
    <col min="10" max="13" width="11.25" style="14" customWidth="1"/>
    <col min="14" max="17" width="13" style="38" customWidth="1"/>
    <col min="18" max="18" width="3.625" style="42" customWidth="1"/>
    <col min="19" max="19" width="13.375" style="14" bestFit="1" customWidth="1"/>
    <col min="20" max="20" width="18.75" style="14" bestFit="1" customWidth="1"/>
    <col min="21" max="24" width="12.25" style="14" customWidth="1"/>
    <col min="25" max="25" width="12.25" style="38" customWidth="1"/>
    <col min="26" max="28" width="15.25" style="14" customWidth="1"/>
    <col min="29" max="36" width="12.25" style="14" customWidth="1"/>
    <col min="37" max="16384" width="9" style="14"/>
  </cols>
  <sheetData>
    <row r="1" spans="2:25" x14ac:dyDescent="0.25">
      <c r="B1" s="25" t="s">
        <v>45</v>
      </c>
      <c r="C1" s="30"/>
      <c r="D1" s="78"/>
      <c r="E1" s="30"/>
      <c r="F1" s="30"/>
      <c r="G1" s="30"/>
      <c r="H1" s="30"/>
      <c r="I1" s="30"/>
      <c r="J1" s="30"/>
      <c r="K1" s="30"/>
      <c r="L1" s="39"/>
      <c r="M1" s="2"/>
      <c r="N1" s="36" t="s">
        <v>78</v>
      </c>
      <c r="O1" s="37"/>
      <c r="P1" s="37"/>
      <c r="Q1" s="100"/>
      <c r="R1" s="106"/>
      <c r="S1" s="89" t="s">
        <v>70</v>
      </c>
      <c r="T1" s="30"/>
      <c r="U1" s="30"/>
      <c r="V1" s="30"/>
      <c r="W1" s="37"/>
      <c r="X1" s="46"/>
      <c r="Y1" s="42"/>
    </row>
    <row r="2" spans="2:25" x14ac:dyDescent="0.25">
      <c r="B2" s="20"/>
      <c r="C2" s="40"/>
      <c r="D2" s="17"/>
      <c r="E2" s="76"/>
      <c r="F2" s="43"/>
      <c r="G2" s="36" t="s">
        <v>47</v>
      </c>
      <c r="H2" s="37"/>
      <c r="I2" s="30"/>
      <c r="J2" s="30"/>
      <c r="K2" s="30"/>
      <c r="L2" s="39"/>
      <c r="N2" s="101" t="s">
        <v>77</v>
      </c>
      <c r="O2" s="102"/>
      <c r="P2" s="102"/>
      <c r="Q2" s="103"/>
      <c r="R2" s="77"/>
      <c r="S2" s="50" t="s">
        <v>59</v>
      </c>
      <c r="T2" s="50" t="s">
        <v>61</v>
      </c>
      <c r="U2" s="24"/>
      <c r="V2" s="70" t="s">
        <v>63</v>
      </c>
      <c r="W2" s="89" t="s">
        <v>69</v>
      </c>
      <c r="X2" s="115"/>
    </row>
    <row r="3" spans="2:25" x14ac:dyDescent="0.25">
      <c r="B3" s="5"/>
      <c r="C3" s="21"/>
      <c r="D3" s="23"/>
      <c r="E3" s="77"/>
      <c r="F3" s="44"/>
      <c r="G3" s="36"/>
      <c r="H3" s="46"/>
      <c r="I3" s="45" t="s">
        <v>39</v>
      </c>
      <c r="J3" s="30"/>
      <c r="K3" s="30"/>
      <c r="L3" s="30"/>
      <c r="M3" s="38"/>
      <c r="N3" s="50" t="s">
        <v>71</v>
      </c>
      <c r="O3" s="24"/>
      <c r="P3" s="50" t="s">
        <v>74</v>
      </c>
      <c r="Q3" s="50"/>
      <c r="R3" s="107"/>
      <c r="S3" s="57" t="s">
        <v>60</v>
      </c>
      <c r="T3" s="57" t="s">
        <v>62</v>
      </c>
      <c r="U3" s="107" t="s">
        <v>68</v>
      </c>
      <c r="V3" s="57" t="s">
        <v>86</v>
      </c>
      <c r="W3" s="57" t="s">
        <v>10</v>
      </c>
      <c r="X3" s="111" t="s">
        <v>39</v>
      </c>
    </row>
    <row r="4" spans="2:25" x14ac:dyDescent="0.25">
      <c r="B4" s="8"/>
      <c r="C4" s="9"/>
      <c r="D4" s="23" t="s">
        <v>0</v>
      </c>
      <c r="E4" s="51" t="s">
        <v>36</v>
      </c>
      <c r="F4" s="21"/>
      <c r="G4" s="47" t="s">
        <v>89</v>
      </c>
      <c r="H4" s="48"/>
      <c r="I4" s="24"/>
      <c r="J4" s="24"/>
      <c r="K4" s="24"/>
      <c r="L4" s="70" t="s">
        <v>10</v>
      </c>
      <c r="M4" s="88" t="s">
        <v>52</v>
      </c>
      <c r="N4" s="59" t="s">
        <v>72</v>
      </c>
      <c r="O4" s="104" t="s">
        <v>73</v>
      </c>
      <c r="P4" s="96" t="s">
        <v>75</v>
      </c>
      <c r="Q4" s="49" t="s">
        <v>76</v>
      </c>
      <c r="R4" s="107"/>
      <c r="S4" s="24">
        <v>1</v>
      </c>
      <c r="T4" s="97" t="s">
        <v>64</v>
      </c>
      <c r="U4" s="24">
        <v>24649.867432978826</v>
      </c>
      <c r="V4" s="112">
        <v>8.5</v>
      </c>
      <c r="W4" s="116">
        <v>72</v>
      </c>
      <c r="X4" s="24">
        <f>U4*V4/100*W4/1000</f>
        <v>150.85718868983042</v>
      </c>
    </row>
    <row r="5" spans="2:25" x14ac:dyDescent="0.25">
      <c r="B5" s="11" t="s">
        <v>12</v>
      </c>
      <c r="C5" s="41" t="s">
        <v>1</v>
      </c>
      <c r="D5" s="35" t="s">
        <v>35</v>
      </c>
      <c r="E5" s="51" t="s">
        <v>11</v>
      </c>
      <c r="F5" s="21" t="s">
        <v>38</v>
      </c>
      <c r="G5" s="50" t="s">
        <v>7</v>
      </c>
      <c r="H5" s="50" t="s">
        <v>8</v>
      </c>
      <c r="I5" s="57" t="s">
        <v>7</v>
      </c>
      <c r="J5" s="57" t="s">
        <v>8</v>
      </c>
      <c r="K5" s="57" t="s">
        <v>9</v>
      </c>
      <c r="L5" s="63" t="s">
        <v>9</v>
      </c>
      <c r="M5" s="75" t="s">
        <v>88</v>
      </c>
      <c r="N5" s="53">
        <f>SUM(X4:X15)</f>
        <v>5548.2162747883367</v>
      </c>
      <c r="O5" s="24">
        <v>631.49752000000001</v>
      </c>
      <c r="P5" s="24">
        <v>3286.8523201418402</v>
      </c>
      <c r="Q5" s="50">
        <f>N5+O5+P5</f>
        <v>9466.5661149301777</v>
      </c>
      <c r="R5" s="107"/>
      <c r="S5" s="8">
        <v>1</v>
      </c>
      <c r="T5" s="98" t="s">
        <v>65</v>
      </c>
      <c r="U5" s="8">
        <v>13247.143096583779</v>
      </c>
      <c r="V5" s="113">
        <v>6.75</v>
      </c>
      <c r="W5" s="117">
        <v>72</v>
      </c>
      <c r="X5" s="8">
        <f t="shared" ref="X5:X15" si="0">U5*V5/100*W5/1000</f>
        <v>64.381115449397157</v>
      </c>
    </row>
    <row r="6" spans="2:25" x14ac:dyDescent="0.25">
      <c r="B6" s="17"/>
      <c r="C6" s="22"/>
      <c r="E6" s="17"/>
      <c r="F6" s="17"/>
      <c r="G6" s="70"/>
      <c r="H6" s="70"/>
      <c r="I6" s="50"/>
      <c r="J6" s="50"/>
      <c r="K6" s="50"/>
      <c r="L6" s="70"/>
      <c r="M6" s="82" t="s">
        <v>53</v>
      </c>
      <c r="N6" s="119" t="s">
        <v>84</v>
      </c>
      <c r="O6" s="99"/>
      <c r="P6" s="99"/>
      <c r="Q6" s="53"/>
      <c r="R6" s="77"/>
      <c r="S6" s="8">
        <v>1</v>
      </c>
      <c r="T6" s="98" t="s">
        <v>66</v>
      </c>
      <c r="U6" s="8">
        <v>21384701.484133858</v>
      </c>
      <c r="V6" s="113">
        <v>9.0179999999999996E-2</v>
      </c>
      <c r="W6" s="117">
        <v>72</v>
      </c>
      <c r="X6" s="8">
        <f t="shared" si="0"/>
        <v>1388.5001134842175</v>
      </c>
    </row>
    <row r="7" spans="2:25" x14ac:dyDescent="0.25">
      <c r="B7" s="57" t="s">
        <v>49</v>
      </c>
      <c r="C7" s="60" t="s">
        <v>50</v>
      </c>
      <c r="D7" s="8">
        <f>SUMIFS(D$35:D$73,$B$35:$B$73,$B7)</f>
        <v>102923.45255879675</v>
      </c>
      <c r="E7" s="8">
        <f>SUMIFS(E$35:E$73,$B$35:$B$73,$B7)</f>
        <v>1508600.359062979</v>
      </c>
      <c r="F7" s="8">
        <f>SUMIFS(F$35:F$73,$B$35:$B$73,$B7)</f>
        <v>165726.96400441826</v>
      </c>
      <c r="G7" s="81">
        <v>2</v>
      </c>
      <c r="H7" s="81">
        <f>ROUND((Q$5-SUM(J$12:J$13))*F7/SUM(F$7,F$9:F$11,F$14:F$19)*1000/M7,2)</f>
        <v>3.79</v>
      </c>
      <c r="I7" s="18">
        <f>G7*M7/1000</f>
        <v>2470.1628614111223</v>
      </c>
      <c r="J7" s="8">
        <f>H7/1000*M7</f>
        <v>4680.9586223740762</v>
      </c>
      <c r="K7" s="8">
        <f>J7-I7</f>
        <v>2210.7957609629539</v>
      </c>
      <c r="L7" s="72">
        <f>K7/F7*100</f>
        <v>1.3339988300902046</v>
      </c>
      <c r="M7" s="9">
        <f>SUMIFS(K$35:K$72,$B$35:$B$72,$B7)</f>
        <v>1235081.4307055611</v>
      </c>
      <c r="N7" s="105" t="s">
        <v>85</v>
      </c>
      <c r="Q7" s="31"/>
      <c r="R7" s="77"/>
      <c r="S7" s="12">
        <v>1</v>
      </c>
      <c r="T7" s="67" t="s">
        <v>67</v>
      </c>
      <c r="U7" s="12">
        <v>27602615.400195051</v>
      </c>
      <c r="V7" s="114">
        <v>0.10478999999999999</v>
      </c>
      <c r="W7" s="118">
        <v>72</v>
      </c>
      <c r="X7" s="12">
        <f t="shared" si="0"/>
        <v>2082.5842088062363</v>
      </c>
    </row>
    <row r="8" spans="2:25" x14ac:dyDescent="0.25">
      <c r="B8" s="57" t="s">
        <v>48</v>
      </c>
      <c r="C8" s="60" t="s">
        <v>51</v>
      </c>
      <c r="D8" s="8">
        <f>SUMIFS(D$35:D$73,$B$35:$B$73,$B8)</f>
        <v>7818.2440003430265</v>
      </c>
      <c r="E8" s="8">
        <f>SUMIFS(E$35:E$73,$B$35:$B$73,$B8)</f>
        <v>122866.60077530521</v>
      </c>
      <c r="F8" s="8">
        <f>SUMIFS(F$35:F$73,$B$35:$B$73,$B8)</f>
        <v>13444.949174057127</v>
      </c>
      <c r="G8" s="81"/>
      <c r="H8" s="81"/>
      <c r="I8" s="18"/>
      <c r="J8" s="8"/>
      <c r="K8" s="8"/>
      <c r="L8" s="72"/>
      <c r="M8" s="9"/>
      <c r="N8" s="63" t="s">
        <v>81</v>
      </c>
      <c r="Q8" s="31"/>
      <c r="R8" s="108"/>
      <c r="S8" s="24">
        <v>2</v>
      </c>
      <c r="T8" s="97" t="s">
        <v>64</v>
      </c>
      <c r="U8" s="24">
        <v>17954.142974547322</v>
      </c>
      <c r="V8" s="112">
        <v>8.5</v>
      </c>
      <c r="W8" s="116">
        <v>36</v>
      </c>
      <c r="X8" s="24">
        <f t="shared" si="0"/>
        <v>54.939677502114804</v>
      </c>
    </row>
    <row r="9" spans="2:25" x14ac:dyDescent="0.25">
      <c r="B9" s="5" t="s">
        <v>3</v>
      </c>
      <c r="C9" s="6" t="s">
        <v>24</v>
      </c>
      <c r="D9" s="8">
        <f>SUMIFS(D$35:D$73,$B$35:$B$73,$B9)</f>
        <v>20813.865258751903</v>
      </c>
      <c r="E9" s="8">
        <f>SUMIFS(E$35:E$73,$B$35:$B$73,$B9)</f>
        <v>547764.80929518421</v>
      </c>
      <c r="F9" s="8">
        <f>SUMIFS(F$35:F$73,$B$35:$B$73,$B9)</f>
        <v>59103.298529717766</v>
      </c>
      <c r="G9" s="81">
        <v>3.84</v>
      </c>
      <c r="H9" s="81">
        <f>ROUND((Q$5-SUM(J$12:J$13))*F9/SUM(F$7,F$9:F$11,F$14:F$19)*1000/M9,2)</f>
        <v>6.68</v>
      </c>
      <c r="I9" s="18">
        <f t="shared" ref="I9:I19" si="1">G9*M9/1000</f>
        <v>959.10291112328753</v>
      </c>
      <c r="J9" s="8">
        <f t="shared" ref="J9:J19" si="2">H9/1000*M9</f>
        <v>1668.4394391415522</v>
      </c>
      <c r="K9" s="8">
        <f t="shared" ref="K9:K19" si="3">J9-I9</f>
        <v>709.33652801826463</v>
      </c>
      <c r="L9" s="72">
        <f t="shared" ref="L9:L26" si="4">K9/F9*100</f>
        <v>1.2001640274977254</v>
      </c>
      <c r="M9" s="9">
        <f>SUMIFS(K$35:K$72,$B$35:$B$72,$B9)</f>
        <v>249766.3831050228</v>
      </c>
      <c r="N9" s="105" t="s">
        <v>82</v>
      </c>
      <c r="Q9" s="31"/>
      <c r="R9" s="77"/>
      <c r="S9" s="8">
        <v>2</v>
      </c>
      <c r="T9" s="98" t="s">
        <v>65</v>
      </c>
      <c r="U9" s="8">
        <v>8431.5236967490018</v>
      </c>
      <c r="V9" s="113">
        <v>6.75</v>
      </c>
      <c r="W9" s="117">
        <v>36</v>
      </c>
      <c r="X9" s="8">
        <f t="shared" si="0"/>
        <v>20.488602583100079</v>
      </c>
    </row>
    <row r="10" spans="2:25" x14ac:dyDescent="0.25">
      <c r="B10" s="5" t="s">
        <v>23</v>
      </c>
      <c r="C10" s="6" t="s">
        <v>54</v>
      </c>
      <c r="D10" s="8">
        <f>SUMIFS(D$35:D$73,$B$35:$B$73,$B10)</f>
        <v>1070.5694444444446</v>
      </c>
      <c r="E10" s="8">
        <f>SUMIFS(E$35:E$73,$B$35:$B$73,$B10)</f>
        <v>932596.84183813736</v>
      </c>
      <c r="F10" s="8">
        <f>SUMIFS(F$35:F$73,$B$35:$B$73,$B10)</f>
        <v>86289.812993745058</v>
      </c>
      <c r="G10" s="81">
        <v>103.19</v>
      </c>
      <c r="H10" s="81">
        <f>ROUND((Q$5-SUM(J$12:J$13))*F10/SUM(F$7,F$9:F$11,F$14:F$19)*1000/M10,2)</f>
        <v>189.53</v>
      </c>
      <c r="I10" s="18">
        <f t="shared" si="1"/>
        <v>1325.6647316666667</v>
      </c>
      <c r="J10" s="8">
        <f t="shared" si="2"/>
        <v>2434.860321666667</v>
      </c>
      <c r="K10" s="8">
        <f t="shared" si="3"/>
        <v>1109.1955900000003</v>
      </c>
      <c r="L10" s="72">
        <f t="shared" si="4"/>
        <v>1.2854305178299588</v>
      </c>
      <c r="M10" s="9">
        <f>SUMIFS(K$35:K$72,$B$35:$B$72,$B10)</f>
        <v>12846.833333333334</v>
      </c>
      <c r="N10" s="110" t="s">
        <v>83</v>
      </c>
      <c r="O10" s="54"/>
      <c r="P10" s="54"/>
      <c r="Q10" s="32"/>
      <c r="R10" s="77"/>
      <c r="S10" s="8">
        <v>2</v>
      </c>
      <c r="T10" s="98" t="s">
        <v>66</v>
      </c>
      <c r="U10" s="8">
        <v>14652657.503358262</v>
      </c>
      <c r="V10" s="113">
        <v>9.0179999999999996E-2</v>
      </c>
      <c r="W10" s="117">
        <v>36</v>
      </c>
      <c r="X10" s="8">
        <f t="shared" si="0"/>
        <v>475.69559531502523</v>
      </c>
    </row>
    <row r="11" spans="2:25" x14ac:dyDescent="0.25">
      <c r="B11" s="5" t="s">
        <v>56</v>
      </c>
      <c r="C11" s="6" t="s">
        <v>55</v>
      </c>
      <c r="D11" s="8"/>
      <c r="E11" s="8"/>
      <c r="F11" s="8"/>
      <c r="G11" s="81">
        <v>103.19</v>
      </c>
      <c r="H11" s="81">
        <f>ROUND((Q$5-SUM(J$12:J$13))*SUM(F9:F10)/SUM(F$7,F$9:F$11,F$14:F$19)*1000/SUM(M9:M10),2)</f>
        <v>15.62</v>
      </c>
      <c r="I11" s="18"/>
      <c r="J11" s="8"/>
      <c r="K11" s="8"/>
      <c r="L11" s="72"/>
      <c r="M11" s="9"/>
      <c r="R11" s="77"/>
      <c r="S11" s="12">
        <v>2</v>
      </c>
      <c r="T11" s="67" t="s">
        <v>67</v>
      </c>
      <c r="U11" s="12">
        <v>18050237.793334994</v>
      </c>
      <c r="V11" s="114">
        <v>0.10478999999999999</v>
      </c>
      <c r="W11" s="118">
        <v>36</v>
      </c>
      <c r="X11" s="12">
        <f t="shared" si="0"/>
        <v>680.93439061088645</v>
      </c>
    </row>
    <row r="12" spans="2:25" x14ac:dyDescent="0.25">
      <c r="B12" s="5" t="s">
        <v>4</v>
      </c>
      <c r="C12" s="6" t="s">
        <v>26</v>
      </c>
      <c r="D12" s="8">
        <f>SUMIFS(D$35:D$73,$B$35:$B$73,$B12)</f>
        <v>67.444444444444443</v>
      </c>
      <c r="E12" s="8">
        <f>SUMIFS(E$35:E$73,$B$35:$B$73,$B12)</f>
        <v>378385.79511939187</v>
      </c>
      <c r="F12" s="8">
        <f>SUMIFS(F$35:F$73,$B$35:$B$73,$B12)</f>
        <v>32659.657678970903</v>
      </c>
      <c r="G12" s="81">
        <v>300</v>
      </c>
      <c r="H12" s="81">
        <v>300</v>
      </c>
      <c r="I12" s="18">
        <f t="shared" si="1"/>
        <v>242.79999999999998</v>
      </c>
      <c r="J12" s="8">
        <f t="shared" si="2"/>
        <v>242.79999999999995</v>
      </c>
      <c r="K12" s="8">
        <f t="shared" si="3"/>
        <v>0</v>
      </c>
      <c r="L12" s="72">
        <f t="shared" si="4"/>
        <v>0</v>
      </c>
      <c r="M12" s="8">
        <f>SUMIFS(K$35:K$72,$B$35:$B$72,$B12)</f>
        <v>809.33333333333326</v>
      </c>
      <c r="S12" s="8">
        <v>3</v>
      </c>
      <c r="T12" s="98" t="s">
        <v>64</v>
      </c>
      <c r="U12" s="8">
        <v>22458.572289733485</v>
      </c>
      <c r="V12" s="113">
        <v>8.5</v>
      </c>
      <c r="W12" s="116">
        <v>15</v>
      </c>
      <c r="X12" s="24">
        <f t="shared" si="0"/>
        <v>28.634679669410193</v>
      </c>
    </row>
    <row r="13" spans="2:25" x14ac:dyDescent="0.25">
      <c r="B13" s="5" t="s">
        <v>31</v>
      </c>
      <c r="C13" s="6" t="s">
        <v>34</v>
      </c>
      <c r="D13" s="8">
        <f>SUMIFS(D$35:D$73,$B$35:$B$73,$B13)</f>
        <v>1</v>
      </c>
      <c r="E13" s="8">
        <f>SUMIFS(E$35:E$73,$B$35:$B$73,$B13)</f>
        <v>544168.56528857455</v>
      </c>
      <c r="F13" s="8">
        <f>SUMIFS(F$35:F$73,$B$35:$B$73,$B13)</f>
        <v>39291.381198894938</v>
      </c>
      <c r="G13" s="81">
        <v>300</v>
      </c>
      <c r="H13" s="81">
        <v>300</v>
      </c>
      <c r="I13" s="18">
        <f t="shared" si="1"/>
        <v>3.6</v>
      </c>
      <c r="J13" s="8">
        <f t="shared" si="2"/>
        <v>3.5999999999999996</v>
      </c>
      <c r="K13" s="8">
        <f t="shared" si="3"/>
        <v>0</v>
      </c>
      <c r="L13" s="72">
        <f t="shared" si="4"/>
        <v>0</v>
      </c>
      <c r="M13" s="8">
        <f>SUMIFS(K$35:K$72,$B$35:$B$72,$B13)</f>
        <v>12</v>
      </c>
      <c r="S13" s="8">
        <v>3</v>
      </c>
      <c r="T13" s="98" t="s">
        <v>65</v>
      </c>
      <c r="U13" s="8">
        <v>7077.6785135239206</v>
      </c>
      <c r="V13" s="113">
        <v>6.75</v>
      </c>
      <c r="W13" s="117">
        <v>15</v>
      </c>
      <c r="X13" s="8">
        <f t="shared" si="0"/>
        <v>7.16614949494297</v>
      </c>
    </row>
    <row r="14" spans="2:25" x14ac:dyDescent="0.25">
      <c r="B14" s="5" t="s">
        <v>6</v>
      </c>
      <c r="C14" s="6" t="s">
        <v>25</v>
      </c>
      <c r="D14" s="8">
        <f>SUMIFS(D$35:D$73,$B$35:$B$73,$B14)</f>
        <v>5140.8634747118504</v>
      </c>
      <c r="E14" s="8">
        <f>SUMIFS(E$35:E$73,$B$35:$B$73,$B14)</f>
        <v>152841.48716573825</v>
      </c>
      <c r="F14" s="8">
        <f>SUMIFS(F$35:F$73,$B$35:$B$73,$B14)</f>
        <v>14721.232322454847</v>
      </c>
      <c r="G14" s="81">
        <v>51.61</v>
      </c>
      <c r="H14" s="81">
        <f>ROUND((Q$5-SUM(J$12:J$13))*F14/SUM(F$7,F$9:F$11,F$14:F$19)*1000/M14,2)</f>
        <v>80.8</v>
      </c>
      <c r="I14" s="18">
        <f t="shared" si="1"/>
        <v>265.31996392987861</v>
      </c>
      <c r="J14" s="8">
        <f t="shared" si="2"/>
        <v>415.38176875671752</v>
      </c>
      <c r="K14" s="8">
        <f t="shared" si="3"/>
        <v>150.06180482683891</v>
      </c>
      <c r="L14" s="72">
        <f t="shared" si="4"/>
        <v>1.019356270860178</v>
      </c>
      <c r="M14" s="8">
        <f>SUMIFS(K$35:K$72,$B$35:$B$72,$B14)</f>
        <v>5140.8634747118504</v>
      </c>
      <c r="S14" s="8">
        <v>3</v>
      </c>
      <c r="T14" s="98" t="s">
        <v>66</v>
      </c>
      <c r="U14" s="8">
        <v>16793344.223406516</v>
      </c>
      <c r="V14" s="113">
        <v>9.0179999999999996E-2</v>
      </c>
      <c r="W14" s="117">
        <v>15</v>
      </c>
      <c r="X14" s="8">
        <f t="shared" si="0"/>
        <v>227.16356731001991</v>
      </c>
    </row>
    <row r="15" spans="2:25" x14ac:dyDescent="0.25">
      <c r="B15" s="5"/>
      <c r="C15" s="6"/>
      <c r="D15" s="8"/>
      <c r="E15" s="8"/>
      <c r="F15" s="8"/>
      <c r="G15" s="81"/>
      <c r="H15" s="81"/>
      <c r="I15" s="18"/>
      <c r="J15" s="8"/>
      <c r="K15" s="8"/>
      <c r="L15" s="72"/>
      <c r="M15" s="8"/>
      <c r="S15" s="8">
        <v>3</v>
      </c>
      <c r="T15" s="98" t="s">
        <v>67</v>
      </c>
      <c r="U15" s="8">
        <v>23340076.080615524</v>
      </c>
      <c r="V15" s="113">
        <v>0.10478999999999999</v>
      </c>
      <c r="W15" s="118">
        <v>15</v>
      </c>
      <c r="X15" s="12">
        <f t="shared" si="0"/>
        <v>366.87098587315512</v>
      </c>
    </row>
    <row r="16" spans="2:25" x14ac:dyDescent="0.25">
      <c r="B16" s="5" t="s">
        <v>15</v>
      </c>
      <c r="C16" s="6" t="s">
        <v>22</v>
      </c>
      <c r="D16" s="8">
        <f>SUMIFS(D$35:D$73,$B$35:$B$73,$B16)</f>
        <v>225.91666666666666</v>
      </c>
      <c r="E16" s="8">
        <f>SUMIFS(E$35:E$73,$B$35:$B$73,$B16)</f>
        <v>1820.2173769310609</v>
      </c>
      <c r="F16" s="8">
        <f>SUMIFS(F$35:F$73,$B$35:$B$73,$B16)</f>
        <v>474.93427289223689</v>
      </c>
      <c r="G16" s="81">
        <v>2.5099999999999998</v>
      </c>
      <c r="H16" s="81">
        <f>ROUND((Q$5-SUM(J$12:J$13))*F16/SUM(F$7,F$9:F$11,F$14:F$19)*1000/M16,2)</f>
        <v>4.9400000000000004</v>
      </c>
      <c r="I16" s="18">
        <f t="shared" si="1"/>
        <v>6.8046099999999994</v>
      </c>
      <c r="J16" s="8">
        <f t="shared" si="2"/>
        <v>13.392340000000003</v>
      </c>
      <c r="K16" s="8">
        <f t="shared" si="3"/>
        <v>6.5877300000000032</v>
      </c>
      <c r="L16" s="72">
        <f t="shared" si="4"/>
        <v>1.3870824608808061</v>
      </c>
      <c r="M16" s="8">
        <f>SUMIFS(K$35:K$72,$B$35:$B$72,$B16)</f>
        <v>2711</v>
      </c>
      <c r="S16" s="70" t="s">
        <v>79</v>
      </c>
      <c r="T16" s="99"/>
      <c r="U16" s="99"/>
      <c r="V16" s="99"/>
      <c r="W16" s="38"/>
      <c r="X16" s="31"/>
    </row>
    <row r="17" spans="1:25" x14ac:dyDescent="0.25">
      <c r="B17" s="5" t="s">
        <v>16</v>
      </c>
      <c r="C17" s="6" t="s">
        <v>21</v>
      </c>
      <c r="D17" s="8">
        <f>SUMIFS(D$35:D$73,$B$35:$B$73,$B17)</f>
        <v>232.58333333333334</v>
      </c>
      <c r="E17" s="8">
        <f>SUMIFS(E$35:E$73,$B$35:$B$73,$B17)</f>
        <v>1961.4729048762861</v>
      </c>
      <c r="F17" s="8">
        <f>SUMIFS(F$35:F$73,$B$35:$B$73,$B17)</f>
        <v>110.14583765693475</v>
      </c>
      <c r="G17" s="81">
        <v>2.5099999999999998</v>
      </c>
      <c r="H17" s="81">
        <f>ROUND((Q$5-SUM(J$12:J$13))*F17/SUM(F$7,F$9:F$11,F$14:F$19)*1000/M17,2)</f>
        <v>1.1100000000000001</v>
      </c>
      <c r="I17" s="18">
        <f t="shared" si="1"/>
        <v>7.0054099999999995</v>
      </c>
      <c r="J17" s="8">
        <f t="shared" si="2"/>
        <v>3.0980100000000004</v>
      </c>
      <c r="K17" s="8">
        <f t="shared" si="3"/>
        <v>-3.9073999999999991</v>
      </c>
      <c r="L17" s="72">
        <f t="shared" si="4"/>
        <v>-3.5474785821414021</v>
      </c>
      <c r="M17" s="8">
        <f>SUMIFS(K$35:K$72,$B$35:$B$72,$B17)</f>
        <v>2791</v>
      </c>
      <c r="S17" s="105" t="s">
        <v>80</v>
      </c>
      <c r="T17" s="38"/>
      <c r="U17" s="38"/>
      <c r="V17" s="38"/>
      <c r="W17" s="38"/>
      <c r="X17" s="31"/>
    </row>
    <row r="18" spans="1:25" x14ac:dyDescent="0.25">
      <c r="B18" s="5" t="s">
        <v>17</v>
      </c>
      <c r="C18" s="6" t="s">
        <v>19</v>
      </c>
      <c r="D18" s="8">
        <f>SUMIFS(D$35:D$73,$B$35:$B$73,$B18)</f>
        <v>2208.4166666666665</v>
      </c>
      <c r="E18" s="8">
        <f>SUMIFS(E$35:E$73,$B$35:$B$73,$B18)</f>
        <v>2856.7467026120999</v>
      </c>
      <c r="F18" s="8">
        <f>SUMIFS(F$35:F$73,$B$35:$B$73,$B18)</f>
        <v>301.67748452170582</v>
      </c>
      <c r="G18" s="81">
        <v>0.17</v>
      </c>
      <c r="H18" s="81">
        <f>ROUND((Q$5-SUM(J$12:J$13))*F18/SUM(F$7,F$9:F$11,F$14:F$19)*1000/M18,2)</f>
        <v>0.32</v>
      </c>
      <c r="I18" s="18">
        <f t="shared" si="1"/>
        <v>4.5051699999999997</v>
      </c>
      <c r="J18" s="8">
        <f t="shared" si="2"/>
        <v>8.4803200000000007</v>
      </c>
      <c r="K18" s="8">
        <f t="shared" si="3"/>
        <v>3.9751500000000011</v>
      </c>
      <c r="L18" s="72">
        <f t="shared" si="4"/>
        <v>1.3176820293043738</v>
      </c>
      <c r="M18" s="8">
        <f>SUMIFS(K$35:K$72,$B$35:$B$72,$B18)</f>
        <v>26501</v>
      </c>
      <c r="S18" s="64" t="s">
        <v>87</v>
      </c>
      <c r="T18" s="54"/>
      <c r="U18" s="54"/>
      <c r="V18" s="54"/>
      <c r="W18" s="54"/>
      <c r="X18" s="32"/>
    </row>
    <row r="19" spans="1:25" x14ac:dyDescent="0.25">
      <c r="B19" s="90" t="s">
        <v>18</v>
      </c>
      <c r="C19" s="80" t="s">
        <v>20</v>
      </c>
      <c r="D19" s="8">
        <f>SUMIFS(D$35:D$73,$B$35:$B$73,$B19)</f>
        <v>25.575035561877666</v>
      </c>
      <c r="E19" s="8">
        <f>SUMIFS(E$35:E$73,$B$35:$B$73,$B19)</f>
        <v>314.48340809632003</v>
      </c>
      <c r="F19" s="8">
        <f>SUMIFS(F$35:F$73,$B$35:$B$73,$B19)</f>
        <v>21.721917747128039</v>
      </c>
      <c r="G19" s="83">
        <v>0.89</v>
      </c>
      <c r="H19" s="81">
        <f>ROUND((Q$5-SUM(J$12:J$13))*F19/SUM(F$7,F$9:F$11,F$14:F$19)*1000/M19,2)</f>
        <v>2</v>
      </c>
      <c r="I19" s="18">
        <f t="shared" si="1"/>
        <v>0.27314137980085351</v>
      </c>
      <c r="J19" s="8">
        <f t="shared" si="2"/>
        <v>0.61380085348506397</v>
      </c>
      <c r="K19" s="8">
        <f t="shared" si="3"/>
        <v>0.34065947368421046</v>
      </c>
      <c r="L19" s="72">
        <f t="shared" si="4"/>
        <v>1.5682753136713756</v>
      </c>
      <c r="M19" s="12">
        <f>SUMIFS(K$35:K$72,$B$35:$B$72,$B19)</f>
        <v>306.90042674253198</v>
      </c>
      <c r="X19" s="38"/>
    </row>
    <row r="20" spans="1:25" x14ac:dyDescent="0.25">
      <c r="B20" s="91" t="s">
        <v>42</v>
      </c>
      <c r="C20" s="52" t="s">
        <v>43</v>
      </c>
      <c r="D20" s="58">
        <f>SUM(D16:D19)</f>
        <v>2692.491702228544</v>
      </c>
      <c r="E20" s="58">
        <f>SUM(E16:E19)</f>
        <v>6952.9203925157663</v>
      </c>
      <c r="F20" s="58">
        <f t="shared" ref="F20" si="5">SUM(F16:F19)</f>
        <v>908.47951281800545</v>
      </c>
      <c r="G20" s="58"/>
      <c r="H20" s="58"/>
      <c r="I20" s="58">
        <f>SUM(I16:I19)</f>
        <v>18.588331379800852</v>
      </c>
      <c r="J20" s="58">
        <f t="shared" ref="J20:K20" si="6">SUM(J16:J19)</f>
        <v>25.584470853485069</v>
      </c>
      <c r="K20" s="58">
        <f t="shared" si="6"/>
        <v>6.9961394736842157</v>
      </c>
      <c r="L20" s="86">
        <f t="shared" si="4"/>
        <v>0.77009325746740787</v>
      </c>
      <c r="M20" s="38"/>
    </row>
    <row r="21" spans="1:25" x14ac:dyDescent="0.25">
      <c r="B21" s="92"/>
      <c r="C21" s="33"/>
      <c r="D21" s="24"/>
      <c r="E21" s="24"/>
      <c r="F21" s="24"/>
      <c r="G21" s="24"/>
      <c r="H21" s="24"/>
      <c r="I21" s="24"/>
      <c r="J21" s="24"/>
      <c r="K21" s="69"/>
      <c r="L21" s="87"/>
      <c r="M21" s="38"/>
    </row>
    <row r="22" spans="1:25" x14ac:dyDescent="0.25">
      <c r="B22" s="93" t="s">
        <v>27</v>
      </c>
      <c r="C22" s="11" t="s">
        <v>13</v>
      </c>
      <c r="D22" s="8"/>
      <c r="E22" s="8"/>
      <c r="F22" s="8">
        <f>SUMIFS(F$35:F$73,$B$35:$B$73,$B22)</f>
        <v>-294.83800000000002</v>
      </c>
      <c r="G22" s="8"/>
      <c r="H22" s="8"/>
      <c r="I22" s="8"/>
      <c r="J22" s="8"/>
      <c r="K22" s="9"/>
      <c r="L22" s="72"/>
      <c r="M22" s="38"/>
    </row>
    <row r="23" spans="1:25" x14ac:dyDescent="0.25">
      <c r="B23" s="93" t="s">
        <v>28</v>
      </c>
      <c r="C23" s="11" t="s">
        <v>13</v>
      </c>
      <c r="D23" s="8"/>
      <c r="E23" s="8"/>
      <c r="F23" s="8">
        <f>SUMIFS(F$35:F$73,$B$35:$B$73,$B23)</f>
        <v>-267.67099999999999</v>
      </c>
      <c r="G23" s="8"/>
      <c r="H23" s="8"/>
      <c r="I23" s="8"/>
      <c r="J23" s="8"/>
      <c r="K23" s="9"/>
      <c r="L23" s="72"/>
      <c r="M23" s="38"/>
    </row>
    <row r="24" spans="1:25" x14ac:dyDescent="0.25">
      <c r="B24" s="93" t="s">
        <v>14</v>
      </c>
      <c r="C24" s="11" t="s">
        <v>13</v>
      </c>
      <c r="D24" s="8"/>
      <c r="E24" s="8"/>
      <c r="F24" s="8">
        <f>SUMIFS(F$35:F$73,$B$35:$B$73,$B24)</f>
        <v>626.23389999999995</v>
      </c>
      <c r="G24" s="8"/>
      <c r="H24" s="8"/>
      <c r="I24" s="8"/>
      <c r="J24" s="8"/>
      <c r="K24" s="9"/>
      <c r="L24" s="72"/>
      <c r="M24" s="38"/>
    </row>
    <row r="25" spans="1:25" x14ac:dyDescent="0.25">
      <c r="B25" s="90"/>
      <c r="C25" s="3"/>
      <c r="D25" s="12"/>
      <c r="E25" s="12"/>
      <c r="F25" s="12"/>
      <c r="G25" s="12"/>
      <c r="H25" s="12"/>
      <c r="I25" s="12"/>
      <c r="J25" s="12"/>
      <c r="K25" s="13"/>
      <c r="L25" s="85"/>
      <c r="M25" s="38"/>
    </row>
    <row r="26" spans="1:25" x14ac:dyDescent="0.25">
      <c r="B26" s="94" t="s">
        <v>5</v>
      </c>
      <c r="C26" s="12" t="s">
        <v>5</v>
      </c>
      <c r="D26" s="3">
        <f>SUM(D7:D19,D22:D24)</f>
        <v>140527.93088372092</v>
      </c>
      <c r="E26" s="3">
        <f>SUM(E7:E19,E22:E24)</f>
        <v>4194177.3789378256</v>
      </c>
      <c r="F26" s="3">
        <f>SUM(F7:F19,F22:F24)</f>
        <v>412209.50031507696</v>
      </c>
      <c r="G26" s="3"/>
      <c r="H26" s="3"/>
      <c r="I26" s="3">
        <f>SUM(I7:I19,I22:I24)</f>
        <v>5285.2387995107565</v>
      </c>
      <c r="J26" s="3">
        <f t="shared" ref="J26:K26" si="7">SUM(J7:J19,J22:J24)</f>
        <v>9471.6246227924985</v>
      </c>
      <c r="K26" s="3">
        <f t="shared" si="7"/>
        <v>4186.3858232817429</v>
      </c>
      <c r="L26" s="86">
        <f t="shared" si="4"/>
        <v>1.0155966371667398</v>
      </c>
      <c r="M26" s="84"/>
      <c r="N26" s="84"/>
      <c r="O26" s="84"/>
      <c r="P26" s="84"/>
      <c r="Q26" s="84"/>
      <c r="R26" s="84"/>
    </row>
    <row r="27" spans="1:25" x14ac:dyDescent="0.25">
      <c r="B27" s="7" t="s">
        <v>40</v>
      </c>
      <c r="C27" s="38"/>
      <c r="D27" s="7"/>
      <c r="E27" s="7"/>
      <c r="F27" s="7"/>
      <c r="H27" s="7"/>
      <c r="I27" s="7"/>
      <c r="J27" s="38"/>
      <c r="K27" s="38"/>
      <c r="L27" s="38"/>
      <c r="M27" s="38"/>
    </row>
    <row r="28" spans="1:25" x14ac:dyDescent="0.25">
      <c r="B28" s="63" t="s">
        <v>41</v>
      </c>
      <c r="C28" s="38"/>
      <c r="D28" s="7"/>
      <c r="E28" s="7"/>
      <c r="F28" s="7"/>
      <c r="H28" s="7"/>
      <c r="I28" s="7"/>
      <c r="J28" s="38"/>
      <c r="K28" s="38"/>
      <c r="L28" s="38"/>
      <c r="M28" s="38"/>
    </row>
    <row r="29" spans="1:25" s="1" customFormat="1" ht="15.75" customHeight="1" x14ac:dyDescent="0.25">
      <c r="A29" s="14"/>
      <c r="B29" s="64" t="s">
        <v>44</v>
      </c>
      <c r="C29" s="54"/>
      <c r="D29" s="4"/>
      <c r="E29" s="4"/>
      <c r="F29" s="4"/>
      <c r="H29" s="4"/>
      <c r="I29" s="4"/>
      <c r="J29" s="54"/>
      <c r="K29" s="54"/>
      <c r="L29" s="54"/>
      <c r="M29" s="38"/>
      <c r="N29" s="38"/>
      <c r="O29" s="38"/>
      <c r="P29" s="38"/>
      <c r="Q29" s="38"/>
      <c r="R29" s="42"/>
      <c r="S29" s="14"/>
      <c r="T29" s="14"/>
      <c r="U29" s="14"/>
      <c r="V29" s="14"/>
      <c r="Y29" s="7"/>
    </row>
    <row r="30" spans="1:25" s="29" customFormat="1" ht="15.75" customHeight="1" x14ac:dyDescent="0.25">
      <c r="A30" s="27" t="s">
        <v>58</v>
      </c>
      <c r="B30" s="26"/>
      <c r="C30" s="26"/>
      <c r="D30" s="26"/>
      <c r="E30" s="26"/>
      <c r="F30" s="39"/>
      <c r="G30" s="30"/>
      <c r="H30" s="30"/>
      <c r="I30" s="30"/>
      <c r="J30" s="120"/>
      <c r="K30" s="1"/>
      <c r="L30" s="1"/>
      <c r="M30" s="7"/>
      <c r="N30" s="7"/>
      <c r="O30" s="7"/>
      <c r="P30" s="7"/>
      <c r="Q30" s="7"/>
      <c r="R30" s="7"/>
      <c r="S30" s="1"/>
      <c r="T30" s="1"/>
      <c r="U30" s="14"/>
      <c r="V30" s="1"/>
      <c r="Y30" s="79"/>
    </row>
    <row r="31" spans="1:25" s="29" customFormat="1" ht="15.75" customHeight="1" x14ac:dyDescent="0.25">
      <c r="A31" s="23"/>
      <c r="B31" s="23"/>
      <c r="C31" s="10"/>
      <c r="D31" s="23"/>
      <c r="E31" s="23"/>
      <c r="F31" s="34"/>
      <c r="G31" s="45" t="s">
        <v>46</v>
      </c>
      <c r="H31" s="30"/>
      <c r="I31" s="30"/>
      <c r="J31" s="30"/>
      <c r="N31" s="79"/>
      <c r="O31" s="79"/>
      <c r="P31" s="79"/>
      <c r="Q31" s="79"/>
      <c r="R31" s="79"/>
      <c r="U31" s="1"/>
      <c r="Y31" s="79"/>
    </row>
    <row r="32" spans="1:25" s="15" customFormat="1" ht="15.75" customHeight="1" x14ac:dyDescent="0.25">
      <c r="A32" s="23"/>
      <c r="B32" s="23"/>
      <c r="C32" s="10"/>
      <c r="D32" s="23" t="s">
        <v>0</v>
      </c>
      <c r="E32" s="23" t="s">
        <v>36</v>
      </c>
      <c r="F32" s="34"/>
      <c r="G32" s="53"/>
      <c r="H32" s="24"/>
      <c r="I32" s="24"/>
      <c r="J32" s="70" t="s">
        <v>10</v>
      </c>
      <c r="K32" s="88" t="s">
        <v>52</v>
      </c>
      <c r="L32" s="29"/>
      <c r="M32" s="29"/>
      <c r="N32" s="79"/>
      <c r="O32" s="79"/>
      <c r="P32" s="79"/>
      <c r="Q32" s="79"/>
      <c r="R32" s="79"/>
      <c r="T32" s="29"/>
      <c r="U32" s="29"/>
      <c r="V32" s="29"/>
      <c r="Y32" s="95"/>
    </row>
    <row r="33" spans="1:22" ht="15.75" customHeight="1" x14ac:dyDescent="0.25">
      <c r="A33" s="67" t="s">
        <v>37</v>
      </c>
      <c r="B33" s="67" t="s">
        <v>12</v>
      </c>
      <c r="C33" s="68" t="s">
        <v>1</v>
      </c>
      <c r="D33" s="35" t="s">
        <v>35</v>
      </c>
      <c r="E33" s="35" t="s">
        <v>11</v>
      </c>
      <c r="F33" s="35" t="s">
        <v>38</v>
      </c>
      <c r="G33" s="59" t="s">
        <v>7</v>
      </c>
      <c r="H33" s="49" t="s">
        <v>8</v>
      </c>
      <c r="I33" s="49" t="s">
        <v>9</v>
      </c>
      <c r="J33" s="64" t="s">
        <v>9</v>
      </c>
      <c r="K33" s="75" t="s">
        <v>88</v>
      </c>
      <c r="L33" s="15"/>
      <c r="M33" s="15"/>
      <c r="N33" s="95"/>
      <c r="O33" s="95"/>
      <c r="P33" s="95"/>
      <c r="Q33" s="95"/>
      <c r="R33" s="109"/>
      <c r="T33" s="15"/>
      <c r="U33" s="29"/>
      <c r="V33" s="15"/>
    </row>
    <row r="34" spans="1:22" ht="15.75" customHeight="1" x14ac:dyDescent="0.25">
      <c r="A34" s="24"/>
      <c r="B34" s="24"/>
      <c r="C34" s="20"/>
      <c r="D34" s="17"/>
      <c r="E34" s="17"/>
      <c r="F34" s="24"/>
      <c r="G34" s="24"/>
      <c r="H34" s="24"/>
      <c r="I34" s="19"/>
      <c r="J34" s="69"/>
      <c r="K34" s="82" t="s">
        <v>53</v>
      </c>
      <c r="U34" s="15"/>
    </row>
    <row r="35" spans="1:22" ht="15.75" customHeight="1" x14ac:dyDescent="0.25">
      <c r="A35" s="57" t="s">
        <v>2</v>
      </c>
      <c r="B35" s="71" t="s">
        <v>49</v>
      </c>
      <c r="C35" s="60" t="s">
        <v>50</v>
      </c>
      <c r="D35" s="11">
        <v>102923.45255879675</v>
      </c>
      <c r="E35" s="8">
        <v>1508600.359062979</v>
      </c>
      <c r="F35" s="8">
        <v>165726.96400441826</v>
      </c>
      <c r="G35" s="8">
        <f>SUMIFS(G$7:G$19,B$7:B$19,B35)*K35/1000</f>
        <v>2470.1628614111223</v>
      </c>
      <c r="H35" s="8">
        <f>SUMIFS(H$7:H$19,B$7:B$19,B35)*K35/1000</f>
        <v>4680.9586223740762</v>
      </c>
      <c r="I35" s="18">
        <f t="shared" ref="I35:I39" si="8">H35-G35</f>
        <v>2210.7957609629539</v>
      </c>
      <c r="J35" s="73">
        <f>I35/F35*100</f>
        <v>1.3339988300902046</v>
      </c>
      <c r="K35" s="8">
        <f>D35*12</f>
        <v>1235081.4307055611</v>
      </c>
      <c r="T35" s="15"/>
    </row>
    <row r="36" spans="1:22" ht="15.75" customHeight="1" x14ac:dyDescent="0.25">
      <c r="A36" s="8" t="s">
        <v>2</v>
      </c>
      <c r="B36" s="71" t="s">
        <v>48</v>
      </c>
      <c r="C36" s="60" t="s">
        <v>51</v>
      </c>
      <c r="D36" s="11">
        <v>7818.2440003430265</v>
      </c>
      <c r="E36" s="8">
        <v>122866.60077530521</v>
      </c>
      <c r="F36" s="8">
        <v>13444.949174057127</v>
      </c>
      <c r="G36" s="8"/>
      <c r="H36" s="8"/>
      <c r="I36" s="18"/>
      <c r="J36" s="73"/>
      <c r="K36" s="8"/>
      <c r="T36" s="15"/>
    </row>
    <row r="37" spans="1:22" ht="15.75" customHeight="1" x14ac:dyDescent="0.25">
      <c r="A37" s="8" t="s">
        <v>2</v>
      </c>
      <c r="B37" s="11" t="s">
        <v>3</v>
      </c>
      <c r="C37" s="60" t="s">
        <v>24</v>
      </c>
      <c r="D37" s="11">
        <v>3498.2472222222223</v>
      </c>
      <c r="E37" s="8">
        <v>21789.340397497937</v>
      </c>
      <c r="F37" s="8">
        <v>2935.2371087415509</v>
      </c>
      <c r="G37" s="8">
        <f>SUMIFS(G$7:G$19,B$7:B$19,B37)*K37/1000</f>
        <v>161.19923199999999</v>
      </c>
      <c r="H37" s="8">
        <f>SUMIFS(H$7:H$19,B$7:B$19,B37)*K37/1000</f>
        <v>280.41949733333331</v>
      </c>
      <c r="I37" s="18">
        <f t="shared" si="8"/>
        <v>119.22026533333332</v>
      </c>
      <c r="J37" s="73">
        <f>I37/F37*100</f>
        <v>4.0616911314686819</v>
      </c>
      <c r="K37" s="8">
        <f>D37*12</f>
        <v>41978.966666666667</v>
      </c>
    </row>
    <row r="38" spans="1:22" ht="15.75" customHeight="1" x14ac:dyDescent="0.25">
      <c r="A38" s="8" t="s">
        <v>2</v>
      </c>
      <c r="B38" s="11" t="s">
        <v>23</v>
      </c>
      <c r="C38" s="60" t="s">
        <v>57</v>
      </c>
      <c r="D38" s="11">
        <v>3.8333333333333335</v>
      </c>
      <c r="E38" s="8">
        <v>2310.7143548278609</v>
      </c>
      <c r="F38" s="8">
        <v>213.40719026555209</v>
      </c>
      <c r="G38" s="8">
        <f>SUMIFS(G$7:G$19,B$7:B$19,B38)*K38/1000</f>
        <v>4.74674</v>
      </c>
      <c r="H38" s="8">
        <f>SUMIFS(H$7:H$19,B$7:B$19,B38)*K38/1000</f>
        <v>8.7183799999999998</v>
      </c>
      <c r="I38" s="18">
        <f t="shared" si="8"/>
        <v>3.9716399999999998</v>
      </c>
      <c r="J38" s="73">
        <f t="shared" ref="J38:J39" si="9">I38/F38*100</f>
        <v>1.8610619422231796</v>
      </c>
      <c r="K38" s="8">
        <f>D38*12</f>
        <v>46</v>
      </c>
    </row>
    <row r="39" spans="1:22" ht="15.75" customHeight="1" x14ac:dyDescent="0.25">
      <c r="A39" s="8" t="s">
        <v>2</v>
      </c>
      <c r="B39" s="11" t="s">
        <v>17</v>
      </c>
      <c r="C39" s="60" t="s">
        <v>19</v>
      </c>
      <c r="D39" s="11">
        <v>967.33333333333337</v>
      </c>
      <c r="E39" s="8">
        <v>884.81882939996137</v>
      </c>
      <c r="F39" s="8">
        <v>110.31088102529313</v>
      </c>
      <c r="G39" s="8">
        <f>SUMIFS(G$7:G$19,B$7:B$19,B39)*K39/1000</f>
        <v>1.9733600000000002</v>
      </c>
      <c r="H39" s="8">
        <f>SUMIFS(H$7:H$19,B$7:B$19,B39)*K39/1000</f>
        <v>3.7145600000000001</v>
      </c>
      <c r="I39" s="18">
        <f t="shared" si="8"/>
        <v>1.7411999999999999</v>
      </c>
      <c r="J39" s="73">
        <f t="shared" si="9"/>
        <v>1.5784480948898967</v>
      </c>
      <c r="K39" s="8">
        <f>D39*12</f>
        <v>11608</v>
      </c>
    </row>
    <row r="40" spans="1:22" ht="15.75" customHeight="1" x14ac:dyDescent="0.25">
      <c r="A40" s="8" t="s">
        <v>2</v>
      </c>
      <c r="B40" s="11" t="s">
        <v>27</v>
      </c>
      <c r="C40" s="5" t="s">
        <v>13</v>
      </c>
      <c r="D40" s="11"/>
      <c r="E40" s="8"/>
      <c r="F40" s="8">
        <v>-256.07100000000003</v>
      </c>
      <c r="G40" s="8"/>
      <c r="H40" s="8"/>
      <c r="I40" s="18"/>
      <c r="J40" s="73"/>
      <c r="K40" s="8"/>
    </row>
    <row r="41" spans="1:22" ht="15.75" customHeight="1" x14ac:dyDescent="0.25">
      <c r="A41" s="8" t="s">
        <v>2</v>
      </c>
      <c r="B41" s="11" t="s">
        <v>28</v>
      </c>
      <c r="C41" s="5" t="s">
        <v>13</v>
      </c>
      <c r="D41" s="11"/>
      <c r="E41" s="8"/>
      <c r="F41" s="8">
        <v>-231.7765</v>
      </c>
      <c r="G41" s="8"/>
      <c r="H41" s="8"/>
      <c r="I41" s="18"/>
      <c r="J41" s="73"/>
      <c r="K41" s="8"/>
    </row>
    <row r="42" spans="1:22" ht="15.75" customHeight="1" x14ac:dyDescent="0.25">
      <c r="A42" s="8" t="s">
        <v>2</v>
      </c>
      <c r="B42" s="11" t="s">
        <v>14</v>
      </c>
      <c r="C42" s="5" t="s">
        <v>13</v>
      </c>
      <c r="D42" s="11"/>
      <c r="E42" s="8"/>
      <c r="F42" s="8">
        <v>1.15594</v>
      </c>
      <c r="G42" s="8"/>
      <c r="H42" s="8"/>
      <c r="I42" s="18"/>
      <c r="J42" s="73"/>
      <c r="K42" s="8"/>
    </row>
    <row r="43" spans="1:22" ht="15.75" customHeight="1" x14ac:dyDescent="0.25">
      <c r="A43" s="58" t="s">
        <v>2</v>
      </c>
      <c r="B43" s="61" t="s">
        <v>5</v>
      </c>
      <c r="C43" s="62" t="s">
        <v>5</v>
      </c>
      <c r="D43" s="61">
        <f>SUM(D35:D42)</f>
        <v>115211.11044802866</v>
      </c>
      <c r="E43" s="61">
        <f t="shared" ref="E43:F43" si="10">SUM(E35:E42)</f>
        <v>1656451.8334200098</v>
      </c>
      <c r="F43" s="61">
        <f t="shared" si="10"/>
        <v>181944.17679850777</v>
      </c>
      <c r="G43" s="61">
        <f>SUM(G35:G42)</f>
        <v>2638.0821934111223</v>
      </c>
      <c r="H43" s="61">
        <f>SUM(H35:H42)</f>
        <v>4973.8110597074101</v>
      </c>
      <c r="I43" s="61">
        <f>SUM(I35:I42)</f>
        <v>2335.7288662962874</v>
      </c>
      <c r="J43" s="74">
        <f>I43/F43*100</f>
        <v>1.2837612653484187</v>
      </c>
      <c r="K43" s="11"/>
    </row>
    <row r="44" spans="1:22" ht="15.75" customHeight="1" x14ac:dyDescent="0.25">
      <c r="A44" s="8"/>
      <c r="B44" s="11"/>
      <c r="C44" s="5"/>
      <c r="D44" s="11"/>
      <c r="E44" s="8"/>
      <c r="F44" s="8"/>
      <c r="G44" s="8"/>
      <c r="H44" s="8"/>
      <c r="I44" s="18"/>
      <c r="J44" s="73"/>
      <c r="K44" s="8"/>
    </row>
    <row r="45" spans="1:22" ht="15.75" customHeight="1" x14ac:dyDescent="0.25">
      <c r="A45" s="8" t="s">
        <v>29</v>
      </c>
      <c r="B45" s="11" t="s">
        <v>3</v>
      </c>
      <c r="C45" s="60" t="s">
        <v>24</v>
      </c>
      <c r="D45" s="11">
        <v>16907.901369863011</v>
      </c>
      <c r="E45" s="8">
        <v>510763.11130107107</v>
      </c>
      <c r="F45" s="8">
        <v>54504.90896526281</v>
      </c>
      <c r="G45" s="8">
        <f>SUMIFS(G$7:G$19,B$7:B$19,B45)*K45/1000</f>
        <v>779.11609512328755</v>
      </c>
      <c r="H45" s="8">
        <f>SUMIFS(H$7:H$19,B$7:B$19,B45)*K45/1000</f>
        <v>1355.3373738082189</v>
      </c>
      <c r="I45" s="18">
        <f t="shared" ref="I45:I49" si="11">H45-G45</f>
        <v>576.22127868493135</v>
      </c>
      <c r="J45" s="73">
        <f>I45/F45*100</f>
        <v>1.0571915257250863</v>
      </c>
      <c r="K45" s="8">
        <f>D45*12</f>
        <v>202894.81643835612</v>
      </c>
    </row>
    <row r="46" spans="1:22" ht="15.75" customHeight="1" x14ac:dyDescent="0.25">
      <c r="A46" s="8" t="s">
        <v>29</v>
      </c>
      <c r="B46" s="11" t="s">
        <v>23</v>
      </c>
      <c r="C46" s="60" t="s">
        <v>57</v>
      </c>
      <c r="D46" s="11">
        <v>971.03888888888889</v>
      </c>
      <c r="E46" s="8">
        <v>842220.37803557958</v>
      </c>
      <c r="F46" s="8">
        <v>77506.344715204221</v>
      </c>
      <c r="G46" s="8">
        <f>SUMIFS(G$7:G$19,B$7:B$19,B46)*K46/1000</f>
        <v>1202.4180353333334</v>
      </c>
      <c r="H46" s="8">
        <f>SUMIFS(H$7:H$19,B$7:B$19,B46)*K46/1000</f>
        <v>2208.4920073333337</v>
      </c>
      <c r="I46" s="18">
        <f t="shared" si="11"/>
        <v>1006.0739720000004</v>
      </c>
      <c r="J46" s="73">
        <f>I46/F46*100</f>
        <v>1.2980536957287852</v>
      </c>
      <c r="K46" s="8">
        <f>D46*12</f>
        <v>11652.466666666667</v>
      </c>
    </row>
    <row r="47" spans="1:22" ht="15.75" customHeight="1" x14ac:dyDescent="0.25">
      <c r="A47" s="8" t="s">
        <v>29</v>
      </c>
      <c r="B47" s="11" t="s">
        <v>4</v>
      </c>
      <c r="C47" s="60" t="s">
        <v>26</v>
      </c>
      <c r="D47" s="11">
        <v>37.444444444444443</v>
      </c>
      <c r="E47" s="8">
        <v>176021.17293894291</v>
      </c>
      <c r="F47" s="8">
        <v>15298.553997814361</v>
      </c>
      <c r="G47" s="8">
        <f>SUMIFS(G$7:G$19,B$7:B$19,B47)*K47/1000</f>
        <v>134.80000000000001</v>
      </c>
      <c r="H47" s="8">
        <f>SUMIFS(H$7:H$19,B$7:B$19,B47)*K47/1000</f>
        <v>134.80000000000001</v>
      </c>
      <c r="I47" s="18">
        <f t="shared" si="11"/>
        <v>0</v>
      </c>
      <c r="J47" s="73">
        <f>I47/F47*100</f>
        <v>0</v>
      </c>
      <c r="K47" s="8">
        <f>D47*12</f>
        <v>449.33333333333331</v>
      </c>
    </row>
    <row r="48" spans="1:22" ht="15.75" customHeight="1" x14ac:dyDescent="0.25">
      <c r="A48" s="8" t="s">
        <v>29</v>
      </c>
      <c r="B48" s="11" t="s">
        <v>17</v>
      </c>
      <c r="C48" s="60" t="s">
        <v>19</v>
      </c>
      <c r="D48" s="11">
        <v>1190.9166666666667</v>
      </c>
      <c r="E48" s="8">
        <v>1849.1404231953695</v>
      </c>
      <c r="F48" s="8">
        <v>181.23580263116466</v>
      </c>
      <c r="G48" s="8">
        <f>SUMIFS(G$7:G$19,B$7:B$19,B48)*K48/1000</f>
        <v>2.4294700000000002</v>
      </c>
      <c r="H48" s="8">
        <f>SUMIFS(H$7:H$19,B$7:B$19,B48)*K48/1000</f>
        <v>4.5731200000000003</v>
      </c>
      <c r="I48" s="18">
        <f t="shared" si="11"/>
        <v>2.1436500000000001</v>
      </c>
      <c r="J48" s="73">
        <f>I48/F48*100</f>
        <v>1.1827960970617766</v>
      </c>
      <c r="K48" s="8">
        <f>D48*12</f>
        <v>14291</v>
      </c>
    </row>
    <row r="49" spans="1:11" ht="15.75" customHeight="1" x14ac:dyDescent="0.25">
      <c r="A49" s="8" t="s">
        <v>29</v>
      </c>
      <c r="B49" s="11" t="s">
        <v>18</v>
      </c>
      <c r="C49" s="60" t="s">
        <v>20</v>
      </c>
      <c r="D49" s="11">
        <v>25.575035561877666</v>
      </c>
      <c r="E49" s="8">
        <v>314.48340809632003</v>
      </c>
      <c r="F49" s="8">
        <v>21.721917747128039</v>
      </c>
      <c r="G49" s="8">
        <f>SUMIFS(G$7:G$19,B$7:B$19,B49)*K49/1000</f>
        <v>0.27314137980085351</v>
      </c>
      <c r="H49" s="8">
        <f>SUMIFS(H$7:H$19,B$7:B$19,B49)*K49/1000</f>
        <v>0.61380085348506397</v>
      </c>
      <c r="I49" s="18">
        <f t="shared" si="11"/>
        <v>0.34065947368421046</v>
      </c>
      <c r="J49" s="73">
        <f>I49/F49*100</f>
        <v>1.5682753136713756</v>
      </c>
      <c r="K49" s="8">
        <f>D49*12</f>
        <v>306.90042674253198</v>
      </c>
    </row>
    <row r="50" spans="1:11" ht="15.75" customHeight="1" x14ac:dyDescent="0.25">
      <c r="A50" s="8" t="s">
        <v>29</v>
      </c>
      <c r="B50" s="11" t="s">
        <v>27</v>
      </c>
      <c r="C50" s="5" t="s">
        <v>13</v>
      </c>
      <c r="D50" s="11"/>
      <c r="E50" s="8"/>
      <c r="F50" s="8">
        <v>-31.087</v>
      </c>
      <c r="G50" s="8"/>
      <c r="H50" s="8"/>
      <c r="I50" s="18"/>
      <c r="J50" s="73"/>
      <c r="K50" s="8"/>
    </row>
    <row r="51" spans="1:11" ht="15.75" customHeight="1" x14ac:dyDescent="0.25">
      <c r="A51" s="8" t="s">
        <v>29</v>
      </c>
      <c r="B51" s="11" t="s">
        <v>28</v>
      </c>
      <c r="C51" s="5" t="s">
        <v>13</v>
      </c>
      <c r="D51" s="11"/>
      <c r="E51" s="8"/>
      <c r="F51" s="8">
        <v>-28.762</v>
      </c>
      <c r="G51" s="8"/>
      <c r="H51" s="8"/>
      <c r="I51" s="18"/>
      <c r="J51" s="73"/>
      <c r="K51" s="8"/>
    </row>
    <row r="52" spans="1:11" x14ac:dyDescent="0.25">
      <c r="A52" s="8" t="s">
        <v>29</v>
      </c>
      <c r="B52" s="11" t="s">
        <v>14</v>
      </c>
      <c r="C52" s="5" t="s">
        <v>13</v>
      </c>
      <c r="D52" s="11"/>
      <c r="E52" s="8"/>
      <c r="F52" s="8">
        <v>473.08967000000007</v>
      </c>
      <c r="G52" s="8"/>
      <c r="H52" s="8"/>
      <c r="I52" s="18"/>
      <c r="J52" s="73"/>
      <c r="K52" s="8"/>
    </row>
    <row r="53" spans="1:11" x14ac:dyDescent="0.25">
      <c r="A53" s="58" t="s">
        <v>29</v>
      </c>
      <c r="B53" s="61" t="s">
        <v>5</v>
      </c>
      <c r="C53" s="62" t="s">
        <v>5</v>
      </c>
      <c r="D53" s="61">
        <f>SUM(D45:D52)</f>
        <v>19132.87640542489</v>
      </c>
      <c r="E53" s="61">
        <f t="shared" ref="E53:F53" si="12">SUM(E45:E52)</f>
        <v>1531168.2861068852</v>
      </c>
      <c r="F53" s="61">
        <f t="shared" si="12"/>
        <v>147926.00606865968</v>
      </c>
      <c r="G53" s="61">
        <f>SUM(G45:G52)</f>
        <v>2119.0367418364222</v>
      </c>
      <c r="H53" s="61">
        <f>SUM(H45:H52)</f>
        <v>3703.8163019950375</v>
      </c>
      <c r="I53" s="61">
        <f>SUM(I45:I52)</f>
        <v>1584.7795601586158</v>
      </c>
      <c r="J53" s="74">
        <f>I53/F53*100</f>
        <v>1.0713326224890047</v>
      </c>
      <c r="K53" s="11"/>
    </row>
    <row r="54" spans="1:11" x14ac:dyDescent="0.25">
      <c r="A54" s="8"/>
      <c r="B54" s="11"/>
      <c r="C54" s="5"/>
      <c r="D54" s="11"/>
      <c r="E54" s="8"/>
      <c r="F54" s="8"/>
      <c r="G54" s="8"/>
      <c r="H54" s="8"/>
      <c r="I54" s="18"/>
      <c r="J54" s="73"/>
      <c r="K54" s="8"/>
    </row>
    <row r="55" spans="1:11" x14ac:dyDescent="0.25">
      <c r="A55" s="8" t="s">
        <v>30</v>
      </c>
      <c r="B55" s="11" t="s">
        <v>3</v>
      </c>
      <c r="C55" s="60" t="s">
        <v>24</v>
      </c>
      <c r="D55" s="11">
        <v>407.7166666666667</v>
      </c>
      <c r="E55" s="8">
        <v>15212.35759661524</v>
      </c>
      <c r="F55" s="8">
        <v>1663.152455713406</v>
      </c>
      <c r="G55" s="8">
        <f>SUMIFS(G$7:G$19,B$7:B$19,B55)*K55/1000</f>
        <v>18.787583999999999</v>
      </c>
      <c r="H55" s="8">
        <f>SUMIFS(H$7:H$19,B$7:B$19,B55)*K55/1000</f>
        <v>32.682567999999996</v>
      </c>
      <c r="I55" s="18">
        <f t="shared" ref="I55:I59" si="13">H55-G55</f>
        <v>13.894983999999997</v>
      </c>
      <c r="J55" s="73">
        <f>I55/F55*100</f>
        <v>0.83546063094016054</v>
      </c>
      <c r="K55" s="8">
        <f>D55*12</f>
        <v>4892.6000000000004</v>
      </c>
    </row>
    <row r="56" spans="1:11" x14ac:dyDescent="0.25">
      <c r="A56" s="8" t="s">
        <v>30</v>
      </c>
      <c r="B56" s="11" t="s">
        <v>23</v>
      </c>
      <c r="C56" s="60" t="s">
        <v>57</v>
      </c>
      <c r="D56" s="11">
        <v>95.697222222222237</v>
      </c>
      <c r="E56" s="8">
        <v>88065.749447729948</v>
      </c>
      <c r="F56" s="8">
        <v>8570.0610882752735</v>
      </c>
      <c r="G56" s="8">
        <f>SUMIFS(G$7:G$19,B$7:B$19,B56)*K56/1000</f>
        <v>118.49995633333334</v>
      </c>
      <c r="H56" s="8">
        <f>SUMIFS(H$7:H$19,B$7:B$19,B56)*K56/1000</f>
        <v>217.64993433333336</v>
      </c>
      <c r="I56" s="18">
        <f t="shared" si="13"/>
        <v>99.149978000000019</v>
      </c>
      <c r="J56" s="73">
        <f>I56/F56*100</f>
        <v>1.1569343202891214</v>
      </c>
      <c r="K56" s="8">
        <f>D56*12</f>
        <v>1148.3666666666668</v>
      </c>
    </row>
    <row r="57" spans="1:11" x14ac:dyDescent="0.25">
      <c r="A57" s="8" t="s">
        <v>30</v>
      </c>
      <c r="B57" s="11" t="s">
        <v>4</v>
      </c>
      <c r="C57" s="60" t="s">
        <v>26</v>
      </c>
      <c r="D57" s="11">
        <v>30</v>
      </c>
      <c r="E57" s="8">
        <v>202364.62218044893</v>
      </c>
      <c r="F57" s="8">
        <v>17361.103681156543</v>
      </c>
      <c r="G57" s="8">
        <f>SUMIFS(G$7:G$19,B$7:B$19,B57)*K57/1000</f>
        <v>108</v>
      </c>
      <c r="H57" s="8">
        <f>SUMIFS(H$7:H$19,B$7:B$19,B57)*K57/1000</f>
        <v>108</v>
      </c>
      <c r="I57" s="18">
        <f t="shared" si="13"/>
        <v>0</v>
      </c>
      <c r="J57" s="73">
        <f>I57/F57*100</f>
        <v>0</v>
      </c>
      <c r="K57" s="8">
        <f>D57*12</f>
        <v>360</v>
      </c>
    </row>
    <row r="58" spans="1:11" x14ac:dyDescent="0.25">
      <c r="A58" s="8" t="s">
        <v>30</v>
      </c>
      <c r="B58" s="11" t="s">
        <v>31</v>
      </c>
      <c r="C58" s="60" t="s">
        <v>34</v>
      </c>
      <c r="D58" s="11">
        <v>1</v>
      </c>
      <c r="E58" s="8">
        <v>544168.56528857455</v>
      </c>
      <c r="F58" s="8">
        <v>39291.381198894938</v>
      </c>
      <c r="G58" s="8">
        <f>SUMIFS(G$7:G$19,B$7:B$19,B58)*K58/1000</f>
        <v>3.6</v>
      </c>
      <c r="H58" s="8">
        <f>SUMIFS(H$7:H$19,B$7:B$19,B58)*K58/1000</f>
        <v>3.6</v>
      </c>
      <c r="I58" s="18">
        <f t="shared" si="13"/>
        <v>0</v>
      </c>
      <c r="J58" s="73">
        <f>I58/F58*100</f>
        <v>0</v>
      </c>
      <c r="K58" s="8">
        <f>D58*12</f>
        <v>12</v>
      </c>
    </row>
    <row r="59" spans="1:11" x14ac:dyDescent="0.25">
      <c r="A59" s="8" t="s">
        <v>30</v>
      </c>
      <c r="B59" s="11" t="s">
        <v>17</v>
      </c>
      <c r="C59" s="60" t="s">
        <v>19</v>
      </c>
      <c r="D59" s="11">
        <v>50.166666666666664</v>
      </c>
      <c r="E59" s="8">
        <v>122.7874500167689</v>
      </c>
      <c r="F59" s="8">
        <v>10.130800865248059</v>
      </c>
      <c r="G59" s="8">
        <f>SUMIFS(G$7:G$19,B$7:B$19,B59)*K59/1000</f>
        <v>0.10234</v>
      </c>
      <c r="H59" s="8">
        <f>SUMIFS(H$7:H$19,B$7:B$19,B59)*K59/1000</f>
        <v>0.19264000000000001</v>
      </c>
      <c r="I59" s="18">
        <f t="shared" si="13"/>
        <v>9.0300000000000005E-2</v>
      </c>
      <c r="J59" s="73">
        <f>I59/F59*100</f>
        <v>0.89134118023934672</v>
      </c>
      <c r="K59" s="8">
        <f>D59*12</f>
        <v>602</v>
      </c>
    </row>
    <row r="60" spans="1:11" x14ac:dyDescent="0.25">
      <c r="A60" s="8" t="s">
        <v>30</v>
      </c>
      <c r="B60" s="11" t="s">
        <v>27</v>
      </c>
      <c r="C60" s="5" t="s">
        <v>13</v>
      </c>
      <c r="D60" s="11"/>
      <c r="E60" s="8"/>
      <c r="F60" s="8">
        <v>-0.42599999999999999</v>
      </c>
      <c r="G60" s="8"/>
      <c r="H60" s="8"/>
      <c r="I60" s="18"/>
      <c r="J60" s="73"/>
      <c r="K60" s="8"/>
    </row>
    <row r="61" spans="1:11" x14ac:dyDescent="0.25">
      <c r="A61" s="8" t="s">
        <v>30</v>
      </c>
      <c r="B61" s="11" t="s">
        <v>28</v>
      </c>
      <c r="C61" s="5" t="s">
        <v>13</v>
      </c>
      <c r="D61" s="11"/>
      <c r="E61" s="8"/>
      <c r="F61" s="8">
        <v>-0.748</v>
      </c>
      <c r="G61" s="8"/>
      <c r="H61" s="8"/>
      <c r="I61" s="18"/>
      <c r="J61" s="73"/>
      <c r="K61" s="8"/>
    </row>
    <row r="62" spans="1:11" x14ac:dyDescent="0.25">
      <c r="A62" s="8" t="s">
        <v>30</v>
      </c>
      <c r="B62" s="11" t="s">
        <v>14</v>
      </c>
      <c r="C62" s="5" t="s">
        <v>13</v>
      </c>
      <c r="D62" s="11"/>
      <c r="E62" s="8"/>
      <c r="F62" s="8">
        <v>11.579079999999999</v>
      </c>
      <c r="G62" s="8"/>
      <c r="H62" s="8"/>
      <c r="I62" s="18"/>
      <c r="J62" s="73"/>
      <c r="K62" s="8"/>
    </row>
    <row r="63" spans="1:11" x14ac:dyDescent="0.25">
      <c r="A63" s="58" t="s">
        <v>30</v>
      </c>
      <c r="B63" s="61" t="s">
        <v>5</v>
      </c>
      <c r="C63" s="62" t="s">
        <v>5</v>
      </c>
      <c r="D63" s="61">
        <f>SUM(D55:D62)</f>
        <v>584.58055555555563</v>
      </c>
      <c r="E63" s="61">
        <f t="shared" ref="E63:F63" si="14">SUM(E55:E62)</f>
        <v>849934.08196338557</v>
      </c>
      <c r="F63" s="61">
        <f t="shared" si="14"/>
        <v>66906.234304905389</v>
      </c>
      <c r="G63" s="61">
        <f>SUM(G55:G62)</f>
        <v>248.98988033333333</v>
      </c>
      <c r="H63" s="61">
        <f>SUM(H55:H62)</f>
        <v>362.12514233333337</v>
      </c>
      <c r="I63" s="61">
        <f>SUM(I55:I62)</f>
        <v>113.13526200000001</v>
      </c>
      <c r="J63" s="74">
        <f>I63/F63*100</f>
        <v>0.16909524676642163</v>
      </c>
      <c r="K63" s="11"/>
    </row>
    <row r="64" spans="1:11" x14ac:dyDescent="0.25">
      <c r="A64" s="8"/>
      <c r="B64" s="11"/>
      <c r="C64" s="5"/>
      <c r="D64" s="11"/>
      <c r="E64" s="8"/>
      <c r="F64" s="8"/>
      <c r="G64" s="8"/>
      <c r="H64" s="8"/>
      <c r="I64" s="18"/>
      <c r="J64" s="73"/>
      <c r="K64" s="8"/>
    </row>
    <row r="65" spans="1:19" x14ac:dyDescent="0.25">
      <c r="A65" s="8" t="s">
        <v>32</v>
      </c>
      <c r="B65" s="11" t="s">
        <v>6</v>
      </c>
      <c r="C65" s="60" t="s">
        <v>25</v>
      </c>
      <c r="D65" s="11">
        <v>5140.8634747118504</v>
      </c>
      <c r="E65" s="8">
        <v>152841.48716573825</v>
      </c>
      <c r="F65" s="8">
        <v>14721.232322454847</v>
      </c>
      <c r="G65" s="8">
        <f>SUMIFS(G$7:G$19,B$7:B$19,B65)*K65/1000</f>
        <v>265.31996392987861</v>
      </c>
      <c r="H65" s="8">
        <f>SUMIFS(H$7:H$19,B$7:B$19,B65)*K65/1000</f>
        <v>415.38176875671752</v>
      </c>
      <c r="I65" s="18">
        <f t="shared" ref="I65" si="15">H65-G65</f>
        <v>150.06180482683891</v>
      </c>
      <c r="J65" s="73">
        <f>I65/F65*100</f>
        <v>1.019356270860178</v>
      </c>
      <c r="K65" s="8">
        <f>D65</f>
        <v>5140.8634747118504</v>
      </c>
    </row>
    <row r="66" spans="1:19" x14ac:dyDescent="0.25">
      <c r="A66" s="8" t="s">
        <v>32</v>
      </c>
      <c r="B66" s="11" t="s">
        <v>27</v>
      </c>
      <c r="C66" s="5" t="s">
        <v>13</v>
      </c>
      <c r="D66" s="11"/>
      <c r="E66" s="8"/>
      <c r="F66" s="8">
        <v>-7.2539999999999996</v>
      </c>
      <c r="G66" s="8"/>
      <c r="H66" s="8"/>
      <c r="I66" s="18"/>
      <c r="J66" s="73"/>
      <c r="K66" s="8"/>
    </row>
    <row r="67" spans="1:19" x14ac:dyDescent="0.25">
      <c r="A67" s="8" t="s">
        <v>32</v>
      </c>
      <c r="B67" s="11" t="s">
        <v>28</v>
      </c>
      <c r="C67" s="5" t="s">
        <v>13</v>
      </c>
      <c r="D67" s="11"/>
      <c r="E67" s="8"/>
      <c r="F67" s="8">
        <v>-6.3845000000000001</v>
      </c>
      <c r="G67" s="8"/>
      <c r="H67" s="8"/>
      <c r="I67" s="18"/>
      <c r="J67" s="73"/>
      <c r="K67" s="8"/>
    </row>
    <row r="68" spans="1:19" x14ac:dyDescent="0.25">
      <c r="A68" s="8" t="s">
        <v>32</v>
      </c>
      <c r="B68" s="11" t="s">
        <v>14</v>
      </c>
      <c r="C68" s="5" t="s">
        <v>13</v>
      </c>
      <c r="D68" s="11"/>
      <c r="E68" s="8"/>
      <c r="F68" s="8">
        <v>140.31836999999999</v>
      </c>
      <c r="G68" s="8"/>
      <c r="H68" s="8"/>
      <c r="I68" s="18"/>
      <c r="J68" s="73"/>
      <c r="K68" s="8"/>
    </row>
    <row r="69" spans="1:19" x14ac:dyDescent="0.25">
      <c r="A69" s="58" t="s">
        <v>32</v>
      </c>
      <c r="B69" s="61" t="s">
        <v>5</v>
      </c>
      <c r="C69" s="62" t="s">
        <v>5</v>
      </c>
      <c r="D69" s="61">
        <f>SUM(D65:D68)</f>
        <v>5140.8634747118504</v>
      </c>
      <c r="E69" s="61">
        <f t="shared" ref="E69:F69" si="16">SUM(E65:E68)</f>
        <v>152841.48716573825</v>
      </c>
      <c r="F69" s="61">
        <f t="shared" si="16"/>
        <v>14847.912192454847</v>
      </c>
      <c r="G69" s="61">
        <f>SUM(G65:G68)</f>
        <v>265.31996392987861</v>
      </c>
      <c r="H69" s="61">
        <f>SUM(H65:H68)</f>
        <v>415.38176875671752</v>
      </c>
      <c r="I69" s="61">
        <f>SUM(I65:I68)</f>
        <v>150.06180482683891</v>
      </c>
      <c r="J69" s="74">
        <f>I69/F69*100</f>
        <v>1.0106592959452891</v>
      </c>
      <c r="K69" s="11"/>
    </row>
    <row r="70" spans="1:19" x14ac:dyDescent="0.25">
      <c r="A70" s="8"/>
      <c r="B70" s="11"/>
      <c r="C70" s="5"/>
      <c r="D70" s="11"/>
      <c r="E70" s="8"/>
      <c r="F70" s="8"/>
      <c r="G70" s="8"/>
      <c r="H70" s="8"/>
      <c r="I70" s="18"/>
      <c r="J70" s="73"/>
      <c r="K70" s="8"/>
    </row>
    <row r="71" spans="1:19" x14ac:dyDescent="0.25">
      <c r="A71" s="8" t="s">
        <v>33</v>
      </c>
      <c r="B71" s="5" t="s">
        <v>15</v>
      </c>
      <c r="C71" s="60" t="s">
        <v>22</v>
      </c>
      <c r="D71" s="11">
        <v>225.91666666666666</v>
      </c>
      <c r="E71" s="8">
        <v>1820.2173769310609</v>
      </c>
      <c r="F71" s="8">
        <v>474.93427289223689</v>
      </c>
      <c r="G71" s="8">
        <f>SUMIFS(G$7:G$19,B$7:B$19,B71)*K71/1000</f>
        <v>6.8046099999999994</v>
      </c>
      <c r="H71" s="8">
        <f>SUMIFS(H$7:H$19,B$7:B$19,B71)*K71/1000</f>
        <v>13.392340000000003</v>
      </c>
      <c r="I71" s="18">
        <f t="shared" ref="I71:I72" si="17">H71-G71</f>
        <v>6.5877300000000032</v>
      </c>
      <c r="J71" s="73">
        <f>I71/F71*100</f>
        <v>1.3870824608808061</v>
      </c>
      <c r="K71" s="8">
        <f>D71*12</f>
        <v>2711</v>
      </c>
    </row>
    <row r="72" spans="1:19" x14ac:dyDescent="0.25">
      <c r="A72" s="8" t="s">
        <v>33</v>
      </c>
      <c r="B72" s="5" t="s">
        <v>16</v>
      </c>
      <c r="C72" s="60" t="s">
        <v>21</v>
      </c>
      <c r="D72" s="11">
        <v>232.58333333333334</v>
      </c>
      <c r="E72" s="8">
        <v>1961.4729048762861</v>
      </c>
      <c r="F72" s="8">
        <v>110.14583765693475</v>
      </c>
      <c r="G72" s="8">
        <f>SUMIFS(G$7:G$19,B$7:B$19,B72)*K72/1000</f>
        <v>7.0054099999999995</v>
      </c>
      <c r="H72" s="8">
        <f>SUMIFS(H$7:H$19,B$7:B$19,B72)*K72/1000</f>
        <v>3.0980100000000004</v>
      </c>
      <c r="I72" s="18">
        <f t="shared" si="17"/>
        <v>-3.9073999999999991</v>
      </c>
      <c r="J72" s="73">
        <f>I72/F72*100</f>
        <v>-3.5474785821414021</v>
      </c>
      <c r="K72" s="12">
        <f>D72*12</f>
        <v>2791</v>
      </c>
    </row>
    <row r="73" spans="1:19" x14ac:dyDescent="0.25">
      <c r="A73" s="8" t="s">
        <v>33</v>
      </c>
      <c r="B73" s="11" t="s">
        <v>14</v>
      </c>
      <c r="C73" s="5" t="s">
        <v>13</v>
      </c>
      <c r="D73" s="11"/>
      <c r="E73" s="8"/>
      <c r="F73" s="8">
        <v>9.0840000000000004E-2</v>
      </c>
      <c r="G73" s="8"/>
      <c r="H73" s="8"/>
      <c r="I73" s="18"/>
      <c r="J73" s="65"/>
      <c r="S73" s="38"/>
    </row>
    <row r="74" spans="1:19" x14ac:dyDescent="0.25">
      <c r="A74" s="58" t="s">
        <v>33</v>
      </c>
      <c r="B74" s="61" t="s">
        <v>5</v>
      </c>
      <c r="C74" s="62" t="s">
        <v>5</v>
      </c>
      <c r="D74" s="61">
        <f>SUM(D71:D73)</f>
        <v>458.5</v>
      </c>
      <c r="E74" s="61">
        <f t="shared" ref="E74:F74" si="18">SUM(E71:E73)</f>
        <v>3781.6902818073468</v>
      </c>
      <c r="F74" s="61">
        <f t="shared" si="18"/>
        <v>585.17095054917161</v>
      </c>
      <c r="G74" s="61">
        <f>SUM(G71:G73)</f>
        <v>13.810019999999998</v>
      </c>
      <c r="H74" s="61">
        <f>SUM(H71:H73)</f>
        <v>16.490350000000003</v>
      </c>
      <c r="I74" s="61">
        <f>SUM(I71:I73)</f>
        <v>2.6803300000000041</v>
      </c>
      <c r="J74" s="66">
        <f>I74/F74*100</f>
        <v>0.45804221783131349</v>
      </c>
      <c r="S74" s="7"/>
    </row>
    <row r="75" spans="1:19" x14ac:dyDescent="0.25">
      <c r="A75" s="8"/>
      <c r="B75" s="11"/>
      <c r="C75" s="5"/>
      <c r="D75" s="11"/>
      <c r="E75" s="8"/>
      <c r="F75" s="8"/>
      <c r="G75" s="8"/>
      <c r="H75" s="8"/>
      <c r="I75" s="18"/>
      <c r="J75" s="65"/>
      <c r="S75" s="38"/>
    </row>
    <row r="76" spans="1:19" x14ac:dyDescent="0.25">
      <c r="A76" s="58" t="s">
        <v>5</v>
      </c>
      <c r="B76" s="61" t="s">
        <v>5</v>
      </c>
      <c r="C76" s="62" t="s">
        <v>5</v>
      </c>
      <c r="D76" s="61">
        <f>D43+D53+D63+D69+D74</f>
        <v>140527.93088372098</v>
      </c>
      <c r="E76" s="61">
        <f t="shared" ref="E76:F76" si="19">E43+E53+E63+E69+E74</f>
        <v>4194177.378937826</v>
      </c>
      <c r="F76" s="61">
        <f t="shared" si="19"/>
        <v>412209.5003150769</v>
      </c>
      <c r="G76" s="61">
        <f>G43+G53+G63+G69+G74</f>
        <v>5285.2387995107565</v>
      </c>
      <c r="H76" s="61">
        <f>H43+H53+H63+H69+H74</f>
        <v>9471.6246227924985</v>
      </c>
      <c r="I76" s="61">
        <f>I43+I53+I63+I69+I74</f>
        <v>4186.385823281742</v>
      </c>
      <c r="J76" s="66">
        <f>I76/F76*100</f>
        <v>1.0155966371667395</v>
      </c>
      <c r="S76" s="7"/>
    </row>
    <row r="77" spans="1:19" x14ac:dyDescent="0.25">
      <c r="A77" s="9" t="str">
        <f>B27</f>
        <v>Average Customers and Megawatt Hours per Normalized Results for the 12 Months Ended June 2022</v>
      </c>
      <c r="B77" s="38"/>
      <c r="C77" s="28"/>
      <c r="D77" s="7"/>
      <c r="E77" s="7"/>
      <c r="F77" s="38"/>
      <c r="G77" s="38"/>
      <c r="H77" s="38"/>
      <c r="I77" s="42"/>
      <c r="J77" s="31"/>
    </row>
    <row r="78" spans="1:19" x14ac:dyDescent="0.25">
      <c r="A78" s="9" t="str">
        <f>B28</f>
        <v>Base $000 effective April 3rd, 2024 per Docket UE-230172</v>
      </c>
      <c r="B78" s="38"/>
      <c r="C78" s="28"/>
      <c r="D78" s="7"/>
      <c r="E78" s="7"/>
      <c r="F78" s="38"/>
      <c r="G78" s="38"/>
      <c r="H78" s="38"/>
      <c r="I78" s="42"/>
      <c r="J78" s="31"/>
    </row>
    <row r="79" spans="1:19" x14ac:dyDescent="0.25">
      <c r="A79" s="13" t="str">
        <f>B29</f>
        <v>Percent Change is Change as a percentage of Base</v>
      </c>
      <c r="B79" s="54"/>
      <c r="C79" s="55"/>
      <c r="D79" s="4"/>
      <c r="E79" s="4"/>
      <c r="F79" s="54"/>
      <c r="G79" s="54"/>
      <c r="H79" s="54"/>
      <c r="I79" s="56"/>
      <c r="J79" s="32"/>
    </row>
    <row r="80" spans="1:19" x14ac:dyDescent="0.25">
      <c r="C80" s="14"/>
      <c r="D80" s="14"/>
      <c r="E80" s="14"/>
      <c r="I80" s="14"/>
    </row>
  </sheetData>
  <pageMargins left="0.25" right="0.25" top="0.75" bottom="0.75" header="0.3" footer="0.3"/>
  <pageSetup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F1681C85312FF44A3B90A14F892881A" ma:contentTypeVersion="12" ma:contentTypeDescription="" ma:contentTypeScope="" ma:versionID="da0b9422db9042695ed9fc9ec568b61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2024-05-17T07:00:00+00:00</OpenedDate>
    <SignificantOrder xmlns="dc463f71-b30c-4ab2-9473-d307f9d35888">false</SignificantOrder>
    <Date1 xmlns="dc463f71-b30c-4ab2-9473-d307f9d35888">2024-05-17T07:00:00+00:00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240370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ECE4F43-56F1-4DFF-8A9A-78F6DE33385E}"/>
</file>

<file path=customXml/itemProps2.xml><?xml version="1.0" encoding="utf-8"?>
<ds:datastoreItem xmlns:ds="http://schemas.openxmlformats.org/officeDocument/2006/customXml" ds:itemID="{633A44DF-F301-4DFB-B778-BCD7A6F32C30}"/>
</file>

<file path=customXml/itemProps3.xml><?xml version="1.0" encoding="utf-8"?>
<ds:datastoreItem xmlns:ds="http://schemas.openxmlformats.org/officeDocument/2006/customXml" ds:itemID="{CF1C3748-D602-442D-8E41-C085B2F4405D}"/>
</file>

<file path=customXml/itemProps4.xml><?xml version="1.0" encoding="utf-8"?>
<ds:datastoreItem xmlns:ds="http://schemas.openxmlformats.org/officeDocument/2006/customXml" ds:itemID="{D93743F1-EBF4-45BB-9FA7-167B23051E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Proposed Surcharges &amp; $ Effects</vt:lpstr>
      <vt:lpstr>'Proposed Surcharges &amp; $ Effects'!Print_Area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Lipinski, Andre (PacifiCorp)</cp:lastModifiedBy>
  <dcterms:created xsi:type="dcterms:W3CDTF">2022-04-26T19:06:08Z</dcterms:created>
  <dcterms:modified xsi:type="dcterms:W3CDTF">2024-04-19T04:01:41Z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0x0101006E56B4D1795A2E4DB2F0B01679ED314A00AF1681C85312FF44A3B90A14F892881A</vt:lpwstr>
  </property>
  <property fmtid="{D5CDD505-2E9C-101B-9397-08002B2CF9AE}" pid="3" name="_docset_NoMedatataSyncRequired">
    <vt:lpwstr>False</vt:lpwstr>
  </property>
</Properties>
</file>